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"/>
    </mc:Choice>
  </mc:AlternateContent>
  <xr:revisionPtr revIDLastSave="0" documentId="13_ncr:1_{17904865-9F01-4AAA-AEFA-18FB60511E16}" xr6:coauthVersionLast="45" xr6:coauthVersionMax="45" xr10:uidLastSave="{00000000-0000-0000-0000-000000000000}"/>
  <bookViews>
    <workbookView xWindow="165" yWindow="135" windowWidth="28695" windowHeight="18705" activeTab="4" xr2:uid="{832C5FBB-12C0-4EF1-9BA7-BC3595B52E67}"/>
  </bookViews>
  <sheets>
    <sheet name="Wikipedia Stats" sheetId="1" r:id="rId1"/>
    <sheet name="France" sheetId="2" r:id="rId2"/>
    <sheet name="Italy" sheetId="5" r:id="rId3"/>
    <sheet name="Germany" sheetId="6" r:id="rId4"/>
    <sheet name="Simplistic COVID" sheetId="7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5" i="6" l="1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I134" i="2"/>
  <c r="AG262" i="1"/>
  <c r="AB261" i="1"/>
  <c r="W260" i="1"/>
  <c r="V258" i="1"/>
  <c r="AO259" i="1"/>
  <c r="AN259" i="1"/>
  <c r="AM259" i="1"/>
  <c r="AE257" i="1"/>
  <c r="AD257" i="1"/>
  <c r="AC257" i="1"/>
  <c r="AB257" i="1"/>
  <c r="AF228" i="1"/>
  <c r="AE228" i="1"/>
  <c r="AA227" i="1"/>
  <c r="Z227" i="1"/>
  <c r="AA226" i="1"/>
  <c r="Z226" i="1"/>
  <c r="AO222" i="1"/>
  <c r="AN222" i="1"/>
  <c r="AO225" i="1"/>
  <c r="AN225" i="1"/>
  <c r="Q224" i="1"/>
  <c r="P224" i="1"/>
  <c r="AD223" i="1"/>
  <c r="AC223" i="1"/>
  <c r="AC129" i="1"/>
  <c r="AC128" i="1"/>
  <c r="AC127" i="1"/>
  <c r="AC126" i="1"/>
  <c r="AC125" i="1"/>
  <c r="AC124" i="1"/>
  <c r="AC123" i="1"/>
  <c r="AC111" i="1"/>
  <c r="AC110" i="1"/>
  <c r="AC109" i="1"/>
  <c r="AC108" i="1"/>
  <c r="AC107" i="1"/>
  <c r="AC106" i="1"/>
  <c r="AC105" i="1"/>
  <c r="AM73" i="1"/>
  <c r="AM72" i="1"/>
  <c r="AM71" i="1"/>
  <c r="AM70" i="1"/>
  <c r="AM68" i="1"/>
  <c r="AM67" i="1"/>
  <c r="AM65" i="1"/>
  <c r="AG54" i="1"/>
  <c r="AH54" i="1" s="1"/>
  <c r="AI54" i="1" s="1"/>
  <c r="AJ54" i="1" s="1"/>
  <c r="AI62" i="1"/>
  <c r="AI61" i="1"/>
  <c r="AI60" i="1"/>
  <c r="AI59" i="1"/>
  <c r="AI57" i="1"/>
  <c r="AI56" i="1"/>
  <c r="AJ35" i="1"/>
  <c r="AJ34" i="1"/>
  <c r="AJ40" i="1"/>
  <c r="AJ39" i="1"/>
  <c r="AJ38" i="1"/>
  <c r="AJ37" i="1"/>
  <c r="AX23" i="1"/>
  <c r="AX22" i="1"/>
  <c r="AX21" i="1"/>
  <c r="AX20" i="1"/>
  <c r="AX18" i="1"/>
  <c r="AX17" i="1"/>
  <c r="AM12" i="1"/>
  <c r="AM11" i="1"/>
  <c r="AM10" i="1"/>
  <c r="AM9" i="1"/>
  <c r="AM7" i="1"/>
  <c r="AM6" i="1"/>
  <c r="AM4" i="1"/>
  <c r="AM51" i="1"/>
  <c r="AM50" i="1"/>
  <c r="AM49" i="1"/>
  <c r="AM48" i="1"/>
  <c r="AM46" i="1"/>
  <c r="AM45" i="1"/>
  <c r="AM43" i="1"/>
  <c r="AL43" i="1"/>
  <c r="C101" i="6"/>
  <c r="K11" i="6"/>
  <c r="L11" i="6" s="1"/>
  <c r="M11" i="6" s="1"/>
  <c r="N11" i="6" s="1"/>
  <c r="O11" i="6" s="1"/>
  <c r="P11" i="6" s="1"/>
  <c r="Q11" i="6" s="1"/>
  <c r="B119" i="6"/>
  <c r="G114" i="6"/>
  <c r="H114" i="6" s="1"/>
  <c r="I114" i="6" s="1"/>
  <c r="J114" i="6" s="1"/>
  <c r="K114" i="6" s="1"/>
  <c r="L114" i="6" s="1"/>
  <c r="M114" i="6" s="1"/>
  <c r="C114" i="6"/>
  <c r="D114" i="6" s="1"/>
  <c r="E114" i="6" s="1"/>
  <c r="F114" i="6" s="1"/>
  <c r="G109" i="6"/>
  <c r="F109" i="6"/>
  <c r="E109" i="6"/>
  <c r="D109" i="6"/>
  <c r="C109" i="6"/>
  <c r="I87" i="6"/>
  <c r="B117" i="6" s="1"/>
  <c r="H85" i="6"/>
  <c r="H84" i="6"/>
  <c r="G84" i="6"/>
  <c r="F84" i="6"/>
  <c r="E84" i="6"/>
  <c r="D84" i="6"/>
  <c r="C84" i="6"/>
  <c r="C80" i="6"/>
  <c r="I68" i="6"/>
  <c r="D17" i="6"/>
  <c r="D80" i="6" s="1"/>
  <c r="AS12" i="6"/>
  <c r="AT12" i="6" s="1"/>
  <c r="AU12" i="6" s="1"/>
  <c r="AV12" i="6" s="1"/>
  <c r="AW12" i="6" s="1"/>
  <c r="AX12" i="6" s="1"/>
  <c r="AY12" i="6" s="1"/>
  <c r="AZ12" i="6" s="1"/>
  <c r="BA12" i="6" s="1"/>
  <c r="BB12" i="6" s="1"/>
  <c r="BC12" i="6" s="1"/>
  <c r="BD12" i="6" s="1"/>
  <c r="BE12" i="6" s="1"/>
  <c r="BF12" i="6" s="1"/>
  <c r="BG12" i="6" s="1"/>
  <c r="BH12" i="6" s="1"/>
  <c r="BI12" i="6" s="1"/>
  <c r="BJ12" i="6" s="1"/>
  <c r="BK12" i="6" s="1"/>
  <c r="BL12" i="6" s="1"/>
  <c r="BM12" i="6" s="1"/>
  <c r="BN12" i="6" s="1"/>
  <c r="BO12" i="6" s="1"/>
  <c r="BP12" i="6" s="1"/>
  <c r="BQ12" i="6" s="1"/>
  <c r="BR12" i="6" s="1"/>
  <c r="BS12" i="6" s="1"/>
  <c r="BT12" i="6" s="1"/>
  <c r="BU12" i="6" s="1"/>
  <c r="BV12" i="6" s="1"/>
  <c r="BW12" i="6" s="1"/>
  <c r="BX12" i="6" s="1"/>
  <c r="BY12" i="6" s="1"/>
  <c r="BZ12" i="6" s="1"/>
  <c r="CA12" i="6" s="1"/>
  <c r="CB12" i="6" s="1"/>
  <c r="CC12" i="6" s="1"/>
  <c r="CD12" i="6" s="1"/>
  <c r="CE12" i="6" s="1"/>
  <c r="CF12" i="6" s="1"/>
  <c r="CG12" i="6" s="1"/>
  <c r="CH12" i="6" s="1"/>
  <c r="CI12" i="6" s="1"/>
  <c r="CJ12" i="6" s="1"/>
  <c r="CK12" i="6" s="1"/>
  <c r="CL12" i="6" s="1"/>
  <c r="CM12" i="6" s="1"/>
  <c r="CN12" i="6" s="1"/>
  <c r="CO12" i="6" s="1"/>
  <c r="CP12" i="6" s="1"/>
  <c r="CQ12" i="6" s="1"/>
  <c r="CR12" i="6" s="1"/>
  <c r="CS12" i="6" s="1"/>
  <c r="CT12" i="6" s="1"/>
  <c r="CU12" i="6" s="1"/>
  <c r="CV12" i="6" s="1"/>
  <c r="CW12" i="6" s="1"/>
  <c r="CX12" i="6" s="1"/>
  <c r="CY12" i="6" s="1"/>
  <c r="CZ12" i="6" s="1"/>
  <c r="DA12" i="6" s="1"/>
  <c r="DB12" i="6" s="1"/>
  <c r="DC12" i="6" s="1"/>
  <c r="DD12" i="6" s="1"/>
  <c r="DE12" i="6" s="1"/>
  <c r="DF12" i="6" s="1"/>
  <c r="DG12" i="6" s="1"/>
  <c r="DH12" i="6" s="1"/>
  <c r="DI12" i="6" s="1"/>
  <c r="DJ12" i="6" s="1"/>
  <c r="DK12" i="6" s="1"/>
  <c r="DL12" i="6" s="1"/>
  <c r="DM12" i="6" s="1"/>
  <c r="DN12" i="6" s="1"/>
  <c r="DO12" i="6" s="1"/>
  <c r="DP12" i="6" s="1"/>
  <c r="DQ12" i="6" s="1"/>
  <c r="DR12" i="6" s="1"/>
  <c r="DS12" i="6" s="1"/>
  <c r="AM12" i="6"/>
  <c r="AN12" i="6" s="1"/>
  <c r="AO12" i="6" s="1"/>
  <c r="AP12" i="6" s="1"/>
  <c r="AQ12" i="6" s="1"/>
  <c r="AF12" i="6"/>
  <c r="AG12" i="6" s="1"/>
  <c r="AH12" i="6" s="1"/>
  <c r="AI12" i="6" s="1"/>
  <c r="AJ12" i="6" s="1"/>
  <c r="Y12" i="6"/>
  <c r="Z12" i="6" s="1"/>
  <c r="AA12" i="6" s="1"/>
  <c r="AB12" i="6" s="1"/>
  <c r="AC12" i="6" s="1"/>
  <c r="AD12" i="6" s="1"/>
  <c r="T12" i="6"/>
  <c r="U12" i="6" s="1"/>
  <c r="V12" i="6" s="1"/>
  <c r="W12" i="6" s="1"/>
  <c r="S12" i="6"/>
  <c r="R12" i="6"/>
  <c r="Q12" i="6"/>
  <c r="L12" i="6"/>
  <c r="M12" i="6" s="1"/>
  <c r="N12" i="6" s="1"/>
  <c r="O12" i="6" s="1"/>
  <c r="E12" i="6"/>
  <c r="F12" i="6" s="1"/>
  <c r="G12" i="6" s="1"/>
  <c r="H12" i="6" s="1"/>
  <c r="I12" i="6" s="1"/>
  <c r="J12" i="6" s="1"/>
  <c r="D12" i="6"/>
  <c r="AM11" i="6"/>
  <c r="AN11" i="6" s="1"/>
  <c r="AO11" i="6" s="1"/>
  <c r="AP11" i="6" s="1"/>
  <c r="AQ11" i="6" s="1"/>
  <c r="AR11" i="6" s="1"/>
  <c r="AS11" i="6" s="1"/>
  <c r="AT11" i="6" s="1"/>
  <c r="AU11" i="6" s="1"/>
  <c r="AV11" i="6" s="1"/>
  <c r="AW11" i="6" s="1"/>
  <c r="AX11" i="6" s="1"/>
  <c r="AY11" i="6" s="1"/>
  <c r="AZ11" i="6" s="1"/>
  <c r="BA11" i="6" s="1"/>
  <c r="BB11" i="6" s="1"/>
  <c r="BC11" i="6" s="1"/>
  <c r="BD11" i="6" s="1"/>
  <c r="BE11" i="6" s="1"/>
  <c r="BF11" i="6" s="1"/>
  <c r="BG11" i="6" s="1"/>
  <c r="BH11" i="6" s="1"/>
  <c r="BI11" i="6" s="1"/>
  <c r="BJ11" i="6" s="1"/>
  <c r="BK11" i="6" s="1"/>
  <c r="BL11" i="6" s="1"/>
  <c r="BM11" i="6" s="1"/>
  <c r="BN11" i="6" s="1"/>
  <c r="BO11" i="6" s="1"/>
  <c r="BP11" i="6" s="1"/>
  <c r="BQ11" i="6" s="1"/>
  <c r="BR11" i="6" s="1"/>
  <c r="BS11" i="6" s="1"/>
  <c r="BT11" i="6" s="1"/>
  <c r="BU11" i="6" s="1"/>
  <c r="BV11" i="6" s="1"/>
  <c r="BW11" i="6" s="1"/>
  <c r="BX11" i="6" s="1"/>
  <c r="BY11" i="6" s="1"/>
  <c r="BZ11" i="6" s="1"/>
  <c r="CA11" i="6" s="1"/>
  <c r="CB11" i="6" s="1"/>
  <c r="CC11" i="6" s="1"/>
  <c r="CD11" i="6" s="1"/>
  <c r="CE11" i="6" s="1"/>
  <c r="CF11" i="6" s="1"/>
  <c r="CG11" i="6" s="1"/>
  <c r="CH11" i="6" s="1"/>
  <c r="CI11" i="6" s="1"/>
  <c r="CJ11" i="6" s="1"/>
  <c r="CK11" i="6" s="1"/>
  <c r="CL11" i="6" s="1"/>
  <c r="CM11" i="6" s="1"/>
  <c r="CN11" i="6" s="1"/>
  <c r="CO11" i="6" s="1"/>
  <c r="CP11" i="6" s="1"/>
  <c r="CQ11" i="6" s="1"/>
  <c r="CR11" i="6" s="1"/>
  <c r="CS11" i="6" s="1"/>
  <c r="CT11" i="6" s="1"/>
  <c r="CU11" i="6" s="1"/>
  <c r="CV11" i="6" s="1"/>
  <c r="CW11" i="6" s="1"/>
  <c r="CX11" i="6" s="1"/>
  <c r="CY11" i="6" s="1"/>
  <c r="CZ11" i="6" s="1"/>
  <c r="DA11" i="6" s="1"/>
  <c r="DB11" i="6" s="1"/>
  <c r="DC11" i="6" s="1"/>
  <c r="DD11" i="6" s="1"/>
  <c r="DE11" i="6" s="1"/>
  <c r="DF11" i="6" s="1"/>
  <c r="DG11" i="6" s="1"/>
  <c r="DH11" i="6" s="1"/>
  <c r="DI11" i="6" s="1"/>
  <c r="DJ11" i="6" s="1"/>
  <c r="DK11" i="6" s="1"/>
  <c r="DL11" i="6" s="1"/>
  <c r="DM11" i="6" s="1"/>
  <c r="DN11" i="6" s="1"/>
  <c r="DO11" i="6" s="1"/>
  <c r="DP11" i="6" s="1"/>
  <c r="DQ11" i="6" s="1"/>
  <c r="DR11" i="6" s="1"/>
  <c r="DS11" i="6" s="1"/>
  <c r="AF11" i="6"/>
  <c r="AG11" i="6" s="1"/>
  <c r="AH11" i="6" s="1"/>
  <c r="AI11" i="6" s="1"/>
  <c r="AJ11" i="6" s="1"/>
  <c r="AK11" i="6" s="1"/>
  <c r="Y11" i="6"/>
  <c r="Z11" i="6" s="1"/>
  <c r="AA11" i="6" s="1"/>
  <c r="AB11" i="6" s="1"/>
  <c r="AC11" i="6" s="1"/>
  <c r="AD11" i="6" s="1"/>
  <c r="S11" i="6"/>
  <c r="T11" i="6" s="1"/>
  <c r="U11" i="6" s="1"/>
  <c r="V11" i="6" s="1"/>
  <c r="W11" i="6" s="1"/>
  <c r="B8" i="6"/>
  <c r="AG5" i="6" s="1"/>
  <c r="AG7" i="6"/>
  <c r="V7" i="6"/>
  <c r="V10" i="6" s="1"/>
  <c r="H7" i="6"/>
  <c r="AG6" i="6"/>
  <c r="V6" i="6"/>
  <c r="H6" i="6"/>
  <c r="F6" i="6"/>
  <c r="Q6" i="6" s="1"/>
  <c r="X5" i="6"/>
  <c r="H5" i="6"/>
  <c r="C108" i="5"/>
  <c r="D108" i="5"/>
  <c r="E108" i="5"/>
  <c r="F108" i="5"/>
  <c r="G108" i="5"/>
  <c r="L11" i="5"/>
  <c r="M11" i="5" s="1"/>
  <c r="N11" i="5" s="1"/>
  <c r="O11" i="5" s="1"/>
  <c r="P11" i="5" s="1"/>
  <c r="Q11" i="5" s="1"/>
  <c r="B118" i="5"/>
  <c r="C113" i="5"/>
  <c r="D113" i="5" s="1"/>
  <c r="E113" i="5" s="1"/>
  <c r="F113" i="5" s="1"/>
  <c r="G113" i="5" s="1"/>
  <c r="H113" i="5" s="1"/>
  <c r="I113" i="5" s="1"/>
  <c r="J113" i="5" s="1"/>
  <c r="K113" i="5" s="1"/>
  <c r="L113" i="5" s="1"/>
  <c r="M113" i="5" s="1"/>
  <c r="I86" i="5"/>
  <c r="B116" i="5" s="1"/>
  <c r="H83" i="5"/>
  <c r="G83" i="5"/>
  <c r="F83" i="5"/>
  <c r="E83" i="5"/>
  <c r="D83" i="5"/>
  <c r="C83" i="5"/>
  <c r="C79" i="5"/>
  <c r="I67" i="5"/>
  <c r="D16" i="5"/>
  <c r="D79" i="5" s="1"/>
  <c r="AS12" i="5"/>
  <c r="AT12" i="5" s="1"/>
  <c r="AU12" i="5" s="1"/>
  <c r="AV12" i="5" s="1"/>
  <c r="AW12" i="5" s="1"/>
  <c r="AX12" i="5" s="1"/>
  <c r="AY12" i="5" s="1"/>
  <c r="AZ12" i="5" s="1"/>
  <c r="BA12" i="5" s="1"/>
  <c r="BB12" i="5" s="1"/>
  <c r="BC12" i="5" s="1"/>
  <c r="BD12" i="5" s="1"/>
  <c r="BE12" i="5" s="1"/>
  <c r="BF12" i="5" s="1"/>
  <c r="BG12" i="5" s="1"/>
  <c r="BH12" i="5" s="1"/>
  <c r="BI12" i="5" s="1"/>
  <c r="BJ12" i="5" s="1"/>
  <c r="BK12" i="5" s="1"/>
  <c r="BL12" i="5" s="1"/>
  <c r="BM12" i="5" s="1"/>
  <c r="BN12" i="5" s="1"/>
  <c r="BO12" i="5" s="1"/>
  <c r="BP12" i="5" s="1"/>
  <c r="BQ12" i="5" s="1"/>
  <c r="BR12" i="5" s="1"/>
  <c r="BS12" i="5" s="1"/>
  <c r="BT12" i="5" s="1"/>
  <c r="BU12" i="5" s="1"/>
  <c r="BV12" i="5" s="1"/>
  <c r="BW12" i="5" s="1"/>
  <c r="BX12" i="5" s="1"/>
  <c r="BY12" i="5" s="1"/>
  <c r="BZ12" i="5" s="1"/>
  <c r="CA12" i="5" s="1"/>
  <c r="CB12" i="5" s="1"/>
  <c r="CC12" i="5" s="1"/>
  <c r="CD12" i="5" s="1"/>
  <c r="CE12" i="5" s="1"/>
  <c r="CF12" i="5" s="1"/>
  <c r="CG12" i="5" s="1"/>
  <c r="CH12" i="5" s="1"/>
  <c r="CI12" i="5" s="1"/>
  <c r="CJ12" i="5" s="1"/>
  <c r="CK12" i="5" s="1"/>
  <c r="CL12" i="5" s="1"/>
  <c r="CM12" i="5" s="1"/>
  <c r="CN12" i="5" s="1"/>
  <c r="CO12" i="5" s="1"/>
  <c r="CP12" i="5" s="1"/>
  <c r="CQ12" i="5" s="1"/>
  <c r="CR12" i="5" s="1"/>
  <c r="CS12" i="5" s="1"/>
  <c r="CT12" i="5" s="1"/>
  <c r="CU12" i="5" s="1"/>
  <c r="CV12" i="5" s="1"/>
  <c r="CW12" i="5" s="1"/>
  <c r="CX12" i="5" s="1"/>
  <c r="CY12" i="5" s="1"/>
  <c r="CZ12" i="5" s="1"/>
  <c r="DA12" i="5" s="1"/>
  <c r="DB12" i="5" s="1"/>
  <c r="DC12" i="5" s="1"/>
  <c r="DD12" i="5" s="1"/>
  <c r="DE12" i="5" s="1"/>
  <c r="DF12" i="5" s="1"/>
  <c r="DG12" i="5" s="1"/>
  <c r="DH12" i="5" s="1"/>
  <c r="DI12" i="5" s="1"/>
  <c r="DJ12" i="5" s="1"/>
  <c r="DK12" i="5" s="1"/>
  <c r="DL12" i="5" s="1"/>
  <c r="DM12" i="5" s="1"/>
  <c r="DN12" i="5" s="1"/>
  <c r="DO12" i="5" s="1"/>
  <c r="DP12" i="5" s="1"/>
  <c r="DQ12" i="5" s="1"/>
  <c r="DR12" i="5" s="1"/>
  <c r="DS12" i="5" s="1"/>
  <c r="AM12" i="5"/>
  <c r="AN12" i="5" s="1"/>
  <c r="AO12" i="5" s="1"/>
  <c r="AP12" i="5" s="1"/>
  <c r="AQ12" i="5" s="1"/>
  <c r="AF12" i="5"/>
  <c r="AG12" i="5" s="1"/>
  <c r="AH12" i="5" s="1"/>
  <c r="AI12" i="5" s="1"/>
  <c r="AJ12" i="5" s="1"/>
  <c r="Y12" i="5"/>
  <c r="Z12" i="5" s="1"/>
  <c r="AA12" i="5" s="1"/>
  <c r="AB12" i="5" s="1"/>
  <c r="AC12" i="5" s="1"/>
  <c r="AD12" i="5" s="1"/>
  <c r="R12" i="5"/>
  <c r="S12" i="5" s="1"/>
  <c r="T12" i="5" s="1"/>
  <c r="U12" i="5" s="1"/>
  <c r="V12" i="5" s="1"/>
  <c r="W12" i="5" s="1"/>
  <c r="Q12" i="5"/>
  <c r="D12" i="5"/>
  <c r="E12" i="5" s="1"/>
  <c r="F12" i="5" s="1"/>
  <c r="G12" i="5" s="1"/>
  <c r="H12" i="5" s="1"/>
  <c r="I12" i="5" s="1"/>
  <c r="J12" i="5" s="1"/>
  <c r="L12" i="5" s="1"/>
  <c r="M12" i="5" s="1"/>
  <c r="N12" i="5" s="1"/>
  <c r="O12" i="5" s="1"/>
  <c r="AM11" i="5"/>
  <c r="AN11" i="5" s="1"/>
  <c r="AO11" i="5" s="1"/>
  <c r="AP11" i="5" s="1"/>
  <c r="AQ11" i="5" s="1"/>
  <c r="AR11" i="5" s="1"/>
  <c r="AS11" i="5" s="1"/>
  <c r="AT11" i="5" s="1"/>
  <c r="AU11" i="5" s="1"/>
  <c r="AV11" i="5" s="1"/>
  <c r="AW11" i="5" s="1"/>
  <c r="AX11" i="5" s="1"/>
  <c r="AY11" i="5" s="1"/>
  <c r="AZ11" i="5" s="1"/>
  <c r="BA11" i="5" s="1"/>
  <c r="BB11" i="5" s="1"/>
  <c r="BC11" i="5" s="1"/>
  <c r="BD11" i="5" s="1"/>
  <c r="BE11" i="5" s="1"/>
  <c r="BF11" i="5" s="1"/>
  <c r="BG11" i="5" s="1"/>
  <c r="BH11" i="5" s="1"/>
  <c r="BI11" i="5" s="1"/>
  <c r="BJ11" i="5" s="1"/>
  <c r="BK11" i="5" s="1"/>
  <c r="BL11" i="5" s="1"/>
  <c r="BM11" i="5" s="1"/>
  <c r="BN11" i="5" s="1"/>
  <c r="BO11" i="5" s="1"/>
  <c r="BP11" i="5" s="1"/>
  <c r="BQ11" i="5" s="1"/>
  <c r="BR11" i="5" s="1"/>
  <c r="BS11" i="5" s="1"/>
  <c r="BT11" i="5" s="1"/>
  <c r="BU11" i="5" s="1"/>
  <c r="BV11" i="5" s="1"/>
  <c r="BW11" i="5" s="1"/>
  <c r="BX11" i="5" s="1"/>
  <c r="BY11" i="5" s="1"/>
  <c r="BZ11" i="5" s="1"/>
  <c r="CA11" i="5" s="1"/>
  <c r="CB11" i="5" s="1"/>
  <c r="CC11" i="5" s="1"/>
  <c r="CD11" i="5" s="1"/>
  <c r="CE11" i="5" s="1"/>
  <c r="CF11" i="5" s="1"/>
  <c r="CG11" i="5" s="1"/>
  <c r="CH11" i="5" s="1"/>
  <c r="CI11" i="5" s="1"/>
  <c r="CJ11" i="5" s="1"/>
  <c r="CK11" i="5" s="1"/>
  <c r="CL11" i="5" s="1"/>
  <c r="CM11" i="5" s="1"/>
  <c r="CN11" i="5" s="1"/>
  <c r="CO11" i="5" s="1"/>
  <c r="CP11" i="5" s="1"/>
  <c r="CQ11" i="5" s="1"/>
  <c r="CR11" i="5" s="1"/>
  <c r="CS11" i="5" s="1"/>
  <c r="CT11" i="5" s="1"/>
  <c r="CU11" i="5" s="1"/>
  <c r="CV11" i="5" s="1"/>
  <c r="CW11" i="5" s="1"/>
  <c r="CX11" i="5" s="1"/>
  <c r="CY11" i="5" s="1"/>
  <c r="CZ11" i="5" s="1"/>
  <c r="DA11" i="5" s="1"/>
  <c r="DB11" i="5" s="1"/>
  <c r="DC11" i="5" s="1"/>
  <c r="DD11" i="5" s="1"/>
  <c r="DE11" i="5" s="1"/>
  <c r="DF11" i="5" s="1"/>
  <c r="DG11" i="5" s="1"/>
  <c r="DH11" i="5" s="1"/>
  <c r="DI11" i="5" s="1"/>
  <c r="DJ11" i="5" s="1"/>
  <c r="DK11" i="5" s="1"/>
  <c r="DL11" i="5" s="1"/>
  <c r="DM11" i="5" s="1"/>
  <c r="DN11" i="5" s="1"/>
  <c r="DO11" i="5" s="1"/>
  <c r="DP11" i="5" s="1"/>
  <c r="DQ11" i="5" s="1"/>
  <c r="DR11" i="5" s="1"/>
  <c r="DS11" i="5" s="1"/>
  <c r="AF11" i="5"/>
  <c r="AG11" i="5" s="1"/>
  <c r="AH11" i="5" s="1"/>
  <c r="AI11" i="5" s="1"/>
  <c r="AJ11" i="5" s="1"/>
  <c r="AK11" i="5" s="1"/>
  <c r="Y11" i="5"/>
  <c r="Z11" i="5" s="1"/>
  <c r="AA11" i="5" s="1"/>
  <c r="AB11" i="5" s="1"/>
  <c r="AC11" i="5" s="1"/>
  <c r="AD11" i="5" s="1"/>
  <c r="S11" i="5"/>
  <c r="T11" i="5" s="1"/>
  <c r="U11" i="5" s="1"/>
  <c r="V11" i="5" s="1"/>
  <c r="W11" i="5" s="1"/>
  <c r="B8" i="5"/>
  <c r="AG5" i="5" s="1"/>
  <c r="AG7" i="5"/>
  <c r="V7" i="5"/>
  <c r="H7" i="5"/>
  <c r="AG6" i="5"/>
  <c r="V6" i="5"/>
  <c r="H6" i="5"/>
  <c r="F6" i="5"/>
  <c r="Q6" i="5" s="1"/>
  <c r="X5" i="5"/>
  <c r="H5" i="5"/>
  <c r="H138" i="2"/>
  <c r="I138" i="2"/>
  <c r="I137" i="2"/>
  <c r="H137" i="2"/>
  <c r="G137" i="2"/>
  <c r="F137" i="2"/>
  <c r="E137" i="2"/>
  <c r="D137" i="2"/>
  <c r="C137" i="2"/>
  <c r="B137" i="2"/>
  <c r="I136" i="2"/>
  <c r="H136" i="2"/>
  <c r="J108" i="2"/>
  <c r="I108" i="2"/>
  <c r="J73" i="2"/>
  <c r="K73" i="2" s="1"/>
  <c r="L73" i="2" s="1"/>
  <c r="M73" i="2" s="1"/>
  <c r="N73" i="2" s="1"/>
  <c r="O73" i="2" s="1"/>
  <c r="P73" i="2" s="1"/>
  <c r="Q73" i="2" s="1"/>
  <c r="R73" i="2" s="1"/>
  <c r="S73" i="2" s="1"/>
  <c r="T73" i="2" s="1"/>
  <c r="U73" i="2" s="1"/>
  <c r="V73" i="2" s="1"/>
  <c r="W73" i="2" s="1"/>
  <c r="X73" i="2" s="1"/>
  <c r="Y73" i="2" s="1"/>
  <c r="Z73" i="2" s="1"/>
  <c r="AA73" i="2" s="1"/>
  <c r="AB73" i="2" s="1"/>
  <c r="AC73" i="2" s="1"/>
  <c r="AD73" i="2" s="1"/>
  <c r="I88" i="2"/>
  <c r="B138" i="2"/>
  <c r="AF262" i="1"/>
  <c r="AA261" i="1"/>
  <c r="V260" i="1"/>
  <c r="U258" i="1"/>
  <c r="AA257" i="1"/>
  <c r="AL259" i="1"/>
  <c r="AD228" i="1"/>
  <c r="Y227" i="1"/>
  <c r="Y226" i="1"/>
  <c r="O224" i="1"/>
  <c r="AB223" i="1"/>
  <c r="AM225" i="1"/>
  <c r="AB129" i="1"/>
  <c r="AB128" i="1"/>
  <c r="AB127" i="1"/>
  <c r="AB126" i="1"/>
  <c r="AB125" i="1"/>
  <c r="AB124" i="1"/>
  <c r="AB123" i="1"/>
  <c r="AB111" i="1"/>
  <c r="AB110" i="1"/>
  <c r="AB109" i="1"/>
  <c r="AB108" i="1"/>
  <c r="AB107" i="1"/>
  <c r="AB106" i="1"/>
  <c r="AB105" i="1"/>
  <c r="AL68" i="1"/>
  <c r="AL67" i="1"/>
  <c r="AL73" i="1"/>
  <c r="AL72" i="1"/>
  <c r="AL71" i="1"/>
  <c r="AL70" i="1"/>
  <c r="AH57" i="1"/>
  <c r="AH56" i="1"/>
  <c r="AH62" i="1"/>
  <c r="AH61" i="1"/>
  <c r="AH60" i="1"/>
  <c r="AH59" i="1"/>
  <c r="AI40" i="1"/>
  <c r="AI39" i="1"/>
  <c r="AI38" i="1"/>
  <c r="AI37" i="1"/>
  <c r="AI35" i="1"/>
  <c r="AI34" i="1"/>
  <c r="AW23" i="1"/>
  <c r="AW22" i="1"/>
  <c r="AW21" i="1"/>
  <c r="AW20" i="1"/>
  <c r="AW18" i="1"/>
  <c r="AW17" i="1"/>
  <c r="AL12" i="1"/>
  <c r="AL11" i="1"/>
  <c r="AL10" i="1"/>
  <c r="AL9" i="1"/>
  <c r="AL7" i="1"/>
  <c r="AL6" i="1"/>
  <c r="AL51" i="1"/>
  <c r="AL50" i="1"/>
  <c r="AL49" i="1"/>
  <c r="AL48" i="1"/>
  <c r="AL46" i="1"/>
  <c r="AL45" i="1"/>
  <c r="AG8" i="2"/>
  <c r="AG7" i="2"/>
  <c r="R13" i="2"/>
  <c r="Q13" i="2"/>
  <c r="C133" i="2"/>
  <c r="D133" i="2" s="1"/>
  <c r="E133" i="2" s="1"/>
  <c r="F133" i="2" s="1"/>
  <c r="G133" i="2" s="1"/>
  <c r="H133" i="2" s="1"/>
  <c r="I133" i="2" s="1"/>
  <c r="J133" i="2" s="1"/>
  <c r="K133" i="2" s="1"/>
  <c r="L133" i="2" s="1"/>
  <c r="M133" i="2" s="1"/>
  <c r="B113" i="2"/>
  <c r="C113" i="2"/>
  <c r="D113" i="2"/>
  <c r="E113" i="2"/>
  <c r="F113" i="2"/>
  <c r="G113" i="2"/>
  <c r="X6" i="2"/>
  <c r="C110" i="2"/>
  <c r="D110" i="2"/>
  <c r="E110" i="2"/>
  <c r="F110" i="2"/>
  <c r="G110" i="2"/>
  <c r="AN287" i="1"/>
  <c r="AN290" i="1"/>
  <c r="AE335" i="1"/>
  <c r="Z334" i="1"/>
  <c r="T331" i="1"/>
  <c r="U333" i="1"/>
  <c r="U291" i="1"/>
  <c r="T289" i="1"/>
  <c r="AC288" i="1"/>
  <c r="AC330" i="1"/>
  <c r="AN332" i="1"/>
  <c r="AO329" i="1"/>
  <c r="AN329" i="1"/>
  <c r="Z261" i="1"/>
  <c r="Y261" i="1"/>
  <c r="X261" i="1"/>
  <c r="W261" i="1"/>
  <c r="AE262" i="1"/>
  <c r="AD262" i="1"/>
  <c r="AC262" i="1"/>
  <c r="AB262" i="1"/>
  <c r="T258" i="1"/>
  <c r="S258" i="1"/>
  <c r="R258" i="1"/>
  <c r="Q258" i="1"/>
  <c r="U260" i="1"/>
  <c r="T260" i="1"/>
  <c r="S260" i="1"/>
  <c r="R260" i="1"/>
  <c r="Q260" i="1"/>
  <c r="P260" i="1"/>
  <c r="Z257" i="1"/>
  <c r="AK259" i="1"/>
  <c r="AC228" i="1"/>
  <c r="X227" i="1"/>
  <c r="X226" i="1"/>
  <c r="N224" i="1"/>
  <c r="AA223" i="1"/>
  <c r="AL225" i="1"/>
  <c r="AA129" i="1"/>
  <c r="AA128" i="1"/>
  <c r="AA127" i="1"/>
  <c r="AA126" i="1"/>
  <c r="AA125" i="1"/>
  <c r="AA124" i="1"/>
  <c r="AA123" i="1"/>
  <c r="AA111" i="1"/>
  <c r="AA110" i="1"/>
  <c r="AA109" i="1"/>
  <c r="AA108" i="1"/>
  <c r="AA107" i="1"/>
  <c r="AA106" i="1"/>
  <c r="AA105" i="1"/>
  <c r="AK73" i="1"/>
  <c r="AK72" i="1"/>
  <c r="AK71" i="1"/>
  <c r="AK70" i="1"/>
  <c r="AK68" i="1"/>
  <c r="AK67" i="1"/>
  <c r="AG62" i="1"/>
  <c r="AG61" i="1"/>
  <c r="AG60" i="1"/>
  <c r="AG59" i="1"/>
  <c r="AG57" i="1"/>
  <c r="AG56" i="1"/>
  <c r="AH35" i="1"/>
  <c r="AH34" i="1"/>
  <c r="AH40" i="1"/>
  <c r="AH39" i="1"/>
  <c r="AH38" i="1"/>
  <c r="AH37" i="1"/>
  <c r="AV23" i="1"/>
  <c r="AV22" i="1"/>
  <c r="AV21" i="1"/>
  <c r="AV20" i="1"/>
  <c r="AV18" i="1"/>
  <c r="AV17" i="1"/>
  <c r="AK7" i="1"/>
  <c r="AK6" i="1"/>
  <c r="AK12" i="1"/>
  <c r="AK11" i="1"/>
  <c r="AK10" i="1"/>
  <c r="AK9" i="1"/>
  <c r="AK51" i="1"/>
  <c r="AK50" i="1"/>
  <c r="AK49" i="1"/>
  <c r="AK48" i="1"/>
  <c r="AK46" i="1"/>
  <c r="AK45" i="1"/>
  <c r="AK43" i="1"/>
  <c r="Y334" i="1"/>
  <c r="X334" i="1"/>
  <c r="W334" i="1"/>
  <c r="V334" i="1"/>
  <c r="AM332" i="1"/>
  <c r="AL332" i="1"/>
  <c r="AK332" i="1"/>
  <c r="AJ332" i="1"/>
  <c r="AI332" i="1"/>
  <c r="AH332" i="1"/>
  <c r="AG332" i="1"/>
  <c r="AF332" i="1"/>
  <c r="AE332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D334" i="1"/>
  <c r="C334" i="1"/>
  <c r="C292" i="1"/>
  <c r="C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C290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F329" i="1"/>
  <c r="G329" i="1" s="1"/>
  <c r="H329" i="1" s="1"/>
  <c r="I329" i="1" s="1"/>
  <c r="J329" i="1" s="1"/>
  <c r="K329" i="1" s="1"/>
  <c r="L329" i="1" s="1"/>
  <c r="M329" i="1" s="1"/>
  <c r="N329" i="1" s="1"/>
  <c r="O329" i="1" s="1"/>
  <c r="P329" i="1" s="1"/>
  <c r="Q329" i="1" s="1"/>
  <c r="R329" i="1" s="1"/>
  <c r="S329" i="1" s="1"/>
  <c r="T329" i="1" s="1"/>
  <c r="U329" i="1" s="1"/>
  <c r="V329" i="1" s="1"/>
  <c r="W329" i="1" s="1"/>
  <c r="X329" i="1" s="1"/>
  <c r="Y329" i="1" s="1"/>
  <c r="Z329" i="1" s="1"/>
  <c r="AA329" i="1" s="1"/>
  <c r="AB329" i="1" s="1"/>
  <c r="AC329" i="1" s="1"/>
  <c r="AD329" i="1" s="1"/>
  <c r="AE329" i="1" s="1"/>
  <c r="AF329" i="1" s="1"/>
  <c r="AG329" i="1" s="1"/>
  <c r="AH329" i="1" s="1"/>
  <c r="AI329" i="1" s="1"/>
  <c r="AJ329" i="1" s="1"/>
  <c r="AK329" i="1" s="1"/>
  <c r="AL329" i="1" s="1"/>
  <c r="AM329" i="1" s="1"/>
  <c r="AM287" i="1"/>
  <c r="AB288" i="1"/>
  <c r="Y292" i="1"/>
  <c r="AD293" i="1"/>
  <c r="AM290" i="1"/>
  <c r="Z129" i="1"/>
  <c r="Z128" i="1"/>
  <c r="Z126" i="1"/>
  <c r="Z124" i="1"/>
  <c r="Z123" i="1"/>
  <c r="Y129" i="1"/>
  <c r="Y128" i="1"/>
  <c r="Y127" i="1"/>
  <c r="Y126" i="1"/>
  <c r="Y125" i="1"/>
  <c r="Y124" i="1"/>
  <c r="Y123" i="1"/>
  <c r="Z111" i="1"/>
  <c r="Z110" i="1"/>
  <c r="Z109" i="1"/>
  <c r="Z108" i="1"/>
  <c r="Z107" i="1"/>
  <c r="Z106" i="1"/>
  <c r="Z105" i="1"/>
  <c r="AF102" i="1"/>
  <c r="AF101" i="1"/>
  <c r="AF100" i="1"/>
  <c r="AF99" i="1"/>
  <c r="AF98" i="1"/>
  <c r="AF97" i="1"/>
  <c r="AF96" i="1"/>
  <c r="AF95" i="1"/>
  <c r="AE102" i="1"/>
  <c r="AE101" i="1"/>
  <c r="AE100" i="1"/>
  <c r="AE99" i="1"/>
  <c r="AE98" i="1"/>
  <c r="AE97" i="1"/>
  <c r="AE96" i="1"/>
  <c r="AE95" i="1"/>
  <c r="AJ73" i="1"/>
  <c r="AJ72" i="1"/>
  <c r="AJ71" i="1"/>
  <c r="AJ70" i="1"/>
  <c r="AJ68" i="1"/>
  <c r="AJ67" i="1"/>
  <c r="AF57" i="1"/>
  <c r="AF56" i="1"/>
  <c r="AF62" i="1"/>
  <c r="AF61" i="1"/>
  <c r="AF60" i="1"/>
  <c r="AF59" i="1"/>
  <c r="AJ43" i="1"/>
  <c r="AG40" i="1"/>
  <c r="T291" i="1" s="1"/>
  <c r="AG39" i="1"/>
  <c r="Z127" i="1" s="1"/>
  <c r="AG38" i="1"/>
  <c r="AG37" i="1"/>
  <c r="AG35" i="1"/>
  <c r="AG34" i="1"/>
  <c r="AU23" i="1"/>
  <c r="AU22" i="1"/>
  <c r="AU21" i="1"/>
  <c r="AU20" i="1"/>
  <c r="AU18" i="1"/>
  <c r="AU17" i="1"/>
  <c r="AJ12" i="1"/>
  <c r="AJ11" i="1"/>
  <c r="AJ10" i="1"/>
  <c r="AJ9" i="1"/>
  <c r="AJ7" i="1"/>
  <c r="AJ6" i="1"/>
  <c r="AJ51" i="1"/>
  <c r="S289" i="1" s="1"/>
  <c r="AJ50" i="1"/>
  <c r="Z125" i="1" s="1"/>
  <c r="AJ49" i="1"/>
  <c r="AJ48" i="1"/>
  <c r="AJ46" i="1"/>
  <c r="AJ45" i="1"/>
  <c r="AL290" i="1"/>
  <c r="AC293" i="1"/>
  <c r="X292" i="1"/>
  <c r="S291" i="1"/>
  <c r="R289" i="1"/>
  <c r="AA288" i="1"/>
  <c r="AE120" i="1"/>
  <c r="AE119" i="1"/>
  <c r="AE118" i="1"/>
  <c r="AE117" i="1"/>
  <c r="AE116" i="1"/>
  <c r="AE115" i="1"/>
  <c r="AE114" i="1"/>
  <c r="AD120" i="1"/>
  <c r="AD119" i="1"/>
  <c r="AD118" i="1"/>
  <c r="AD117" i="1"/>
  <c r="AD116" i="1"/>
  <c r="AD115" i="1"/>
  <c r="AD114" i="1"/>
  <c r="AC120" i="1"/>
  <c r="AC119" i="1"/>
  <c r="AC118" i="1"/>
  <c r="AC117" i="1"/>
  <c r="AC116" i="1"/>
  <c r="AC115" i="1"/>
  <c r="AC114" i="1"/>
  <c r="AB120" i="1"/>
  <c r="AB119" i="1"/>
  <c r="AB118" i="1"/>
  <c r="AB117" i="1"/>
  <c r="AB116" i="1"/>
  <c r="AB115" i="1"/>
  <c r="AB114" i="1"/>
  <c r="AA120" i="1"/>
  <c r="AA119" i="1"/>
  <c r="AA118" i="1"/>
  <c r="AA117" i="1"/>
  <c r="AA116" i="1"/>
  <c r="AA115" i="1"/>
  <c r="AA114" i="1"/>
  <c r="Z120" i="1"/>
  <c r="Z119" i="1"/>
  <c r="Z118" i="1"/>
  <c r="Z117" i="1"/>
  <c r="Z116" i="1"/>
  <c r="Z115" i="1"/>
  <c r="Z114" i="1"/>
  <c r="AI73" i="1"/>
  <c r="AI72" i="1"/>
  <c r="AI71" i="1"/>
  <c r="AI70" i="1"/>
  <c r="AI68" i="1"/>
  <c r="Y111" i="1" s="1"/>
  <c r="AI67" i="1"/>
  <c r="AE57" i="1"/>
  <c r="AE56" i="1"/>
  <c r="AE62" i="1"/>
  <c r="AE61" i="1"/>
  <c r="AE60" i="1"/>
  <c r="AE59" i="1"/>
  <c r="AF54" i="1"/>
  <c r="AE54" i="1"/>
  <c r="AF35" i="1"/>
  <c r="Y109" i="1" s="1"/>
  <c r="AF34" i="1"/>
  <c r="AF40" i="1"/>
  <c r="AF39" i="1"/>
  <c r="AF38" i="1"/>
  <c r="AF37" i="1"/>
  <c r="AT23" i="1"/>
  <c r="AT22" i="1"/>
  <c r="AT21" i="1"/>
  <c r="AT20" i="1"/>
  <c r="AT18" i="1"/>
  <c r="Y108" i="1" s="1"/>
  <c r="AT17" i="1"/>
  <c r="Y110" i="1"/>
  <c r="Y107" i="1"/>
  <c r="Y106" i="1"/>
  <c r="AI10" i="1"/>
  <c r="AH10" i="1"/>
  <c r="AG10" i="1"/>
  <c r="AF10" i="1"/>
  <c r="AE10" i="1"/>
  <c r="AI9" i="1"/>
  <c r="AH9" i="1"/>
  <c r="AG9" i="1"/>
  <c r="AF9" i="1"/>
  <c r="AE9" i="1"/>
  <c r="AI11" i="1"/>
  <c r="AH11" i="1"/>
  <c r="AI12" i="1"/>
  <c r="AH12" i="1"/>
  <c r="AG12" i="1"/>
  <c r="AF12" i="1"/>
  <c r="AE12" i="1"/>
  <c r="AI7" i="1"/>
  <c r="AI6" i="1"/>
  <c r="AI51" i="1"/>
  <c r="AI50" i="1"/>
  <c r="AI49" i="1"/>
  <c r="AI48" i="1"/>
  <c r="AI46" i="1"/>
  <c r="AI45" i="1"/>
  <c r="AI43" i="1"/>
  <c r="V8" i="6" l="1"/>
  <c r="V9" i="6"/>
  <c r="F7" i="6"/>
  <c r="AH7" i="6"/>
  <c r="I23" i="6" s="1"/>
  <c r="AH6" i="6"/>
  <c r="I21" i="6" s="1"/>
  <c r="AI7" i="6"/>
  <c r="F5" i="6"/>
  <c r="AH5" i="6"/>
  <c r="I37" i="6" s="1"/>
  <c r="G6" i="6"/>
  <c r="AK6" i="6" s="1"/>
  <c r="AI6" i="6"/>
  <c r="E17" i="6"/>
  <c r="I34" i="6"/>
  <c r="I32" i="6"/>
  <c r="I94" i="6"/>
  <c r="I96" i="6"/>
  <c r="I95" i="6"/>
  <c r="I84" i="6"/>
  <c r="G85" i="6"/>
  <c r="G84" i="5"/>
  <c r="F7" i="5"/>
  <c r="AI7" i="5" s="1"/>
  <c r="AH7" i="5"/>
  <c r="I22" i="5" s="1"/>
  <c r="V9" i="5"/>
  <c r="AH6" i="5"/>
  <c r="I20" i="5" s="1"/>
  <c r="V10" i="5"/>
  <c r="F5" i="5"/>
  <c r="AI5" i="5" s="1"/>
  <c r="AH5" i="5"/>
  <c r="G6" i="5"/>
  <c r="AI6" i="5"/>
  <c r="V8" i="5"/>
  <c r="E16" i="5"/>
  <c r="I93" i="5"/>
  <c r="I95" i="5"/>
  <c r="I94" i="5"/>
  <c r="I83" i="5"/>
  <c r="I84" i="5" s="1"/>
  <c r="H84" i="5"/>
  <c r="T333" i="1"/>
  <c r="S331" i="1"/>
  <c r="Q289" i="1"/>
  <c r="R291" i="1"/>
  <c r="W292" i="1"/>
  <c r="AB293" i="1"/>
  <c r="AK290" i="1"/>
  <c r="AB228" i="1"/>
  <c r="W227" i="1"/>
  <c r="W226" i="1"/>
  <c r="AK225" i="1"/>
  <c r="M224" i="1"/>
  <c r="Z223" i="1"/>
  <c r="X129" i="1"/>
  <c r="X128" i="1"/>
  <c r="X127" i="1"/>
  <c r="X126" i="1"/>
  <c r="X125" i="1"/>
  <c r="X123" i="1"/>
  <c r="X111" i="1"/>
  <c r="X110" i="1"/>
  <c r="X109" i="1"/>
  <c r="X108" i="1"/>
  <c r="X107" i="1"/>
  <c r="X106" i="1"/>
  <c r="AD102" i="1"/>
  <c r="AD101" i="1"/>
  <c r="AD100" i="1"/>
  <c r="AD99" i="1"/>
  <c r="AD98" i="1"/>
  <c r="AD97" i="1"/>
  <c r="AD96" i="1"/>
  <c r="AD95" i="1"/>
  <c r="AH73" i="1"/>
  <c r="AH72" i="1"/>
  <c r="AH71" i="1"/>
  <c r="AH70" i="1"/>
  <c r="AH68" i="1"/>
  <c r="AH67" i="1"/>
  <c r="AD62" i="1"/>
  <c r="AD61" i="1"/>
  <c r="AD60" i="1"/>
  <c r="AD59" i="1"/>
  <c r="AD57" i="1"/>
  <c r="AD56" i="1"/>
  <c r="AE40" i="1"/>
  <c r="AE39" i="1"/>
  <c r="AE38" i="1"/>
  <c r="AE37" i="1"/>
  <c r="AE35" i="1"/>
  <c r="AE34" i="1"/>
  <c r="AS23" i="1"/>
  <c r="AS22" i="1"/>
  <c r="AS21" i="1"/>
  <c r="AS20" i="1"/>
  <c r="AS18" i="1"/>
  <c r="AS17" i="1"/>
  <c r="Z288" i="1"/>
  <c r="X124" i="1"/>
  <c r="AH7" i="1"/>
  <c r="AH6" i="1"/>
  <c r="AH51" i="1"/>
  <c r="AH50" i="1"/>
  <c r="AH49" i="1"/>
  <c r="AH48" i="1"/>
  <c r="AH46" i="1"/>
  <c r="AH45" i="1"/>
  <c r="AH43" i="1"/>
  <c r="P289" i="1"/>
  <c r="Q291" i="1"/>
  <c r="V292" i="1"/>
  <c r="AA293" i="1"/>
  <c r="AL287" i="1"/>
  <c r="AK287" i="1"/>
  <c r="P258" i="1"/>
  <c r="O258" i="1"/>
  <c r="AL256" i="1"/>
  <c r="AK256" i="1"/>
  <c r="AJ256" i="1"/>
  <c r="V261" i="1"/>
  <c r="U261" i="1"/>
  <c r="T261" i="1"/>
  <c r="Z262" i="1"/>
  <c r="Y262" i="1"/>
  <c r="X262" i="1"/>
  <c r="AJ259" i="1"/>
  <c r="AI259" i="1"/>
  <c r="N258" i="1"/>
  <c r="Y257" i="1"/>
  <c r="V226" i="1"/>
  <c r="U226" i="1"/>
  <c r="T226" i="1"/>
  <c r="S226" i="1"/>
  <c r="V227" i="1"/>
  <c r="U227" i="1"/>
  <c r="T227" i="1"/>
  <c r="S227" i="1"/>
  <c r="AA228" i="1"/>
  <c r="Z228" i="1"/>
  <c r="Y228" i="1"/>
  <c r="X228" i="1"/>
  <c r="AI222" i="1"/>
  <c r="AJ222" i="1" s="1"/>
  <c r="AK222" i="1" s="1"/>
  <c r="AL222" i="1" s="1"/>
  <c r="AM222" i="1" s="1"/>
  <c r="AJ225" i="1"/>
  <c r="AI225" i="1"/>
  <c r="AH225" i="1"/>
  <c r="AG225" i="1"/>
  <c r="AH222" i="1"/>
  <c r="AG222" i="1"/>
  <c r="Y223" i="1"/>
  <c r="X223" i="1"/>
  <c r="W223" i="1"/>
  <c r="V223" i="1"/>
  <c r="W129" i="1"/>
  <c r="W128" i="1"/>
  <c r="W127" i="1"/>
  <c r="W126" i="1"/>
  <c r="W125" i="1"/>
  <c r="W123" i="1"/>
  <c r="W110" i="1"/>
  <c r="W109" i="1"/>
  <c r="W108" i="1"/>
  <c r="W107" i="1"/>
  <c r="W106" i="1"/>
  <c r="AC102" i="1"/>
  <c r="AC101" i="1"/>
  <c r="AC100" i="1"/>
  <c r="AC99" i="1"/>
  <c r="AC98" i="1"/>
  <c r="AC97" i="1"/>
  <c r="AC96" i="1"/>
  <c r="AC95" i="1"/>
  <c r="AG73" i="1"/>
  <c r="AG72" i="1"/>
  <c r="AG71" i="1"/>
  <c r="AG70" i="1"/>
  <c r="AG68" i="1"/>
  <c r="W111" i="1" s="1"/>
  <c r="AG67" i="1"/>
  <c r="AI65" i="1"/>
  <c r="AJ65" i="1" s="1"/>
  <c r="AK65" i="1" s="1"/>
  <c r="AL65" i="1" s="1"/>
  <c r="AC62" i="1"/>
  <c r="AC61" i="1"/>
  <c r="AC60" i="1"/>
  <c r="AC59" i="1"/>
  <c r="AC57" i="1"/>
  <c r="AC56" i="1"/>
  <c r="AD54" i="1"/>
  <c r="AC54" i="1"/>
  <c r="AD39" i="1"/>
  <c r="AD38" i="1"/>
  <c r="AD37" i="1"/>
  <c r="AD40" i="1"/>
  <c r="AD35" i="1"/>
  <c r="AD34" i="1"/>
  <c r="AR18" i="1"/>
  <c r="AR17" i="1"/>
  <c r="AR23" i="1"/>
  <c r="AR22" i="1"/>
  <c r="AR21" i="1"/>
  <c r="AR20" i="1"/>
  <c r="AG7" i="1"/>
  <c r="AG6" i="1"/>
  <c r="AG51" i="1"/>
  <c r="AG50" i="1"/>
  <c r="AG49" i="1"/>
  <c r="AG48" i="1"/>
  <c r="AG46" i="1"/>
  <c r="AG45" i="1"/>
  <c r="AG43" i="1"/>
  <c r="AG11" i="1"/>
  <c r="W124" i="1" s="1"/>
  <c r="U292" i="1"/>
  <c r="T292" i="1"/>
  <c r="S292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AB62" i="1"/>
  <c r="AA62" i="1"/>
  <c r="Z62" i="1"/>
  <c r="Y62" i="1"/>
  <c r="X62" i="1"/>
  <c r="W62" i="1"/>
  <c r="V62" i="1"/>
  <c r="O292" i="1" s="1"/>
  <c r="U62" i="1"/>
  <c r="N292" i="1" s="1"/>
  <c r="T62" i="1"/>
  <c r="S62" i="1"/>
  <c r="R62" i="1"/>
  <c r="Q62" i="1"/>
  <c r="P62" i="1"/>
  <c r="O62" i="1"/>
  <c r="N62" i="1"/>
  <c r="G292" i="1" s="1"/>
  <c r="M62" i="1"/>
  <c r="F292" i="1" s="1"/>
  <c r="L62" i="1"/>
  <c r="K62" i="1"/>
  <c r="J62" i="1"/>
  <c r="I62" i="1"/>
  <c r="H62" i="1"/>
  <c r="R292" i="1"/>
  <c r="Q292" i="1"/>
  <c r="P292" i="1"/>
  <c r="M292" i="1"/>
  <c r="L292" i="1"/>
  <c r="K292" i="1"/>
  <c r="J292" i="1"/>
  <c r="I292" i="1"/>
  <c r="H292" i="1"/>
  <c r="E292" i="1"/>
  <c r="D292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X257" i="1"/>
  <c r="V129" i="1"/>
  <c r="U129" i="1"/>
  <c r="T129" i="1"/>
  <c r="V127" i="1"/>
  <c r="V109" i="1"/>
  <c r="V111" i="1"/>
  <c r="U111" i="1"/>
  <c r="T111" i="1"/>
  <c r="AB99" i="1"/>
  <c r="AB101" i="1"/>
  <c r="AA101" i="1"/>
  <c r="Z101" i="1"/>
  <c r="AF72" i="1"/>
  <c r="AE72" i="1"/>
  <c r="AD72" i="1"/>
  <c r="AF71" i="1"/>
  <c r="AE71" i="1"/>
  <c r="AD71" i="1"/>
  <c r="AF70" i="1"/>
  <c r="AE70" i="1"/>
  <c r="AD70" i="1"/>
  <c r="AF68" i="1"/>
  <c r="AE68" i="1"/>
  <c r="AD68" i="1"/>
  <c r="AF67" i="1"/>
  <c r="AE67" i="1"/>
  <c r="AD67" i="1"/>
  <c r="AH65" i="1"/>
  <c r="AG65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AC35" i="1"/>
  <c r="AC34" i="1"/>
  <c r="AC39" i="1"/>
  <c r="AC38" i="1"/>
  <c r="AC37" i="1"/>
  <c r="G287" i="1"/>
  <c r="H287" i="1" s="1"/>
  <c r="I287" i="1" s="1"/>
  <c r="J287" i="1" s="1"/>
  <c r="K287" i="1" s="1"/>
  <c r="L287" i="1" s="1"/>
  <c r="M287" i="1" s="1"/>
  <c r="N287" i="1" s="1"/>
  <c r="O287" i="1" s="1"/>
  <c r="P287" i="1" s="1"/>
  <c r="Q287" i="1" s="1"/>
  <c r="R287" i="1" s="1"/>
  <c r="S287" i="1" s="1"/>
  <c r="T287" i="1" s="1"/>
  <c r="U287" i="1" s="1"/>
  <c r="V287" i="1" s="1"/>
  <c r="W287" i="1" s="1"/>
  <c r="X287" i="1" s="1"/>
  <c r="Y287" i="1" s="1"/>
  <c r="Z287" i="1" s="1"/>
  <c r="AA287" i="1" s="1"/>
  <c r="AB287" i="1" s="1"/>
  <c r="AC287" i="1" s="1"/>
  <c r="AD287" i="1" s="1"/>
  <c r="AE287" i="1" s="1"/>
  <c r="AF287" i="1" s="1"/>
  <c r="AG287" i="1" s="1"/>
  <c r="AH287" i="1" s="1"/>
  <c r="AI287" i="1" s="1"/>
  <c r="AJ287" i="1" s="1"/>
  <c r="F287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J12" i="1"/>
  <c r="K12" i="1"/>
  <c r="L12" i="1"/>
  <c r="M12" i="1"/>
  <c r="N12" i="1"/>
  <c r="O12" i="1"/>
  <c r="V128" i="1"/>
  <c r="V126" i="1"/>
  <c r="V125" i="1"/>
  <c r="V123" i="1"/>
  <c r="AB102" i="1"/>
  <c r="AB100" i="1"/>
  <c r="AB98" i="1"/>
  <c r="AB97" i="1"/>
  <c r="AB96" i="1"/>
  <c r="AB95" i="1"/>
  <c r="V110" i="1"/>
  <c r="V108" i="1"/>
  <c r="V107" i="1"/>
  <c r="V106" i="1"/>
  <c r="AF50" i="1"/>
  <c r="AF49" i="1"/>
  <c r="AF48" i="1"/>
  <c r="AF46" i="1"/>
  <c r="AF45" i="1"/>
  <c r="AF43" i="1"/>
  <c r="AF7" i="1"/>
  <c r="AF6" i="1"/>
  <c r="AF11" i="1"/>
  <c r="V124" i="1" s="1"/>
  <c r="AB54" i="1"/>
  <c r="AB57" i="1"/>
  <c r="AB56" i="1"/>
  <c r="AB61" i="1"/>
  <c r="AB60" i="1"/>
  <c r="AB59" i="1"/>
  <c r="AQ22" i="1"/>
  <c r="AQ21" i="1"/>
  <c r="AQ20" i="1"/>
  <c r="AQ18" i="1"/>
  <c r="AQ17" i="1"/>
  <c r="U110" i="1"/>
  <c r="U109" i="1"/>
  <c r="U108" i="1"/>
  <c r="U107" i="1"/>
  <c r="U106" i="1"/>
  <c r="U125" i="1"/>
  <c r="AE46" i="1"/>
  <c r="AE45" i="1"/>
  <c r="AE50" i="1"/>
  <c r="AE49" i="1"/>
  <c r="AE48" i="1"/>
  <c r="AE43" i="1"/>
  <c r="D13" i="2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S13" i="2" s="1"/>
  <c r="T13" i="2" s="1"/>
  <c r="U13" i="2" s="1"/>
  <c r="V13" i="2" s="1"/>
  <c r="W13" i="2" s="1"/>
  <c r="Y13" i="2" s="1"/>
  <c r="I69" i="2"/>
  <c r="P12" i="2"/>
  <c r="O12" i="2" s="1"/>
  <c r="N12" i="2" s="1"/>
  <c r="M12" i="2" s="1"/>
  <c r="S12" i="2"/>
  <c r="T12" i="2" s="1"/>
  <c r="U12" i="2" s="1"/>
  <c r="V12" i="2" s="1"/>
  <c r="W12" i="2" s="1"/>
  <c r="Y12" i="2" s="1"/>
  <c r="Z12" i="2" s="1"/>
  <c r="AA12" i="2" s="1"/>
  <c r="AB12" i="2" s="1"/>
  <c r="AC12" i="2" s="1"/>
  <c r="AD12" i="2" s="1"/>
  <c r="AF12" i="2" s="1"/>
  <c r="AG12" i="2" s="1"/>
  <c r="AH12" i="2" s="1"/>
  <c r="AI12" i="2" s="1"/>
  <c r="AJ12" i="2" s="1"/>
  <c r="V8" i="2"/>
  <c r="V7" i="2"/>
  <c r="O260" i="1"/>
  <c r="S261" i="1"/>
  <c r="W257" i="1"/>
  <c r="AH259" i="1"/>
  <c r="AI256" i="1"/>
  <c r="AH256" i="1"/>
  <c r="AA102" i="1"/>
  <c r="AA100" i="1"/>
  <c r="AA99" i="1"/>
  <c r="AA98" i="1"/>
  <c r="AA97" i="1"/>
  <c r="AA96" i="1"/>
  <c r="AA95" i="1"/>
  <c r="U128" i="1"/>
  <c r="T128" i="1"/>
  <c r="U127" i="1"/>
  <c r="T127" i="1"/>
  <c r="U126" i="1"/>
  <c r="T126" i="1"/>
  <c r="T125" i="1"/>
  <c r="T123" i="1"/>
  <c r="U123" i="1" s="1"/>
  <c r="AA61" i="1"/>
  <c r="AA60" i="1"/>
  <c r="AA59" i="1"/>
  <c r="AA57" i="1"/>
  <c r="AA56" i="1"/>
  <c r="AA54" i="1"/>
  <c r="AB39" i="1"/>
  <c r="AB38" i="1"/>
  <c r="AB37" i="1"/>
  <c r="AB35" i="1"/>
  <c r="AB34" i="1"/>
  <c r="AE32" i="1"/>
  <c r="AF32" i="1" s="1"/>
  <c r="AG32" i="1" s="1"/>
  <c r="AH32" i="1" s="1"/>
  <c r="AI32" i="1" s="1"/>
  <c r="AJ32" i="1" s="1"/>
  <c r="AK32" i="1" s="1"/>
  <c r="AP22" i="1"/>
  <c r="AP21" i="1"/>
  <c r="AP20" i="1"/>
  <c r="AP18" i="1"/>
  <c r="AP17" i="1"/>
  <c r="AE7" i="1"/>
  <c r="AE6" i="1"/>
  <c r="AE11" i="1"/>
  <c r="U124" i="1" s="1"/>
  <c r="AH4" i="1"/>
  <c r="AI4" i="1" s="1"/>
  <c r="AJ4" i="1" s="1"/>
  <c r="AK4" i="1" s="1"/>
  <c r="AL4" i="1" s="1"/>
  <c r="I85" i="2"/>
  <c r="H85" i="2"/>
  <c r="H86" i="2" s="1"/>
  <c r="G85" i="2"/>
  <c r="G86" i="2" s="1"/>
  <c r="F85" i="2"/>
  <c r="E85" i="2"/>
  <c r="D85" i="2"/>
  <c r="C85" i="2"/>
  <c r="C81" i="2"/>
  <c r="F7" i="2"/>
  <c r="F8" i="2" s="1"/>
  <c r="H7" i="2"/>
  <c r="H8" i="2"/>
  <c r="H6" i="2"/>
  <c r="B9" i="2"/>
  <c r="AG6" i="2" s="1"/>
  <c r="AH6" i="2" s="1"/>
  <c r="I20" i="2" s="1"/>
  <c r="D18" i="2"/>
  <c r="E18" i="2" s="1"/>
  <c r="F18" i="2" s="1"/>
  <c r="G18" i="2" s="1"/>
  <c r="H18" i="2" s="1"/>
  <c r="I18" i="2" s="1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D81" i="2" s="1"/>
  <c r="W262" i="1"/>
  <c r="AG256" i="1"/>
  <c r="AF256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AA256" i="1"/>
  <c r="AB256" i="1" s="1"/>
  <c r="AC256" i="1" s="1"/>
  <c r="AD256" i="1" s="1"/>
  <c r="AE256" i="1" s="1"/>
  <c r="Z256" i="1"/>
  <c r="Y256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N260" i="1"/>
  <c r="M260" i="1"/>
  <c r="L260" i="1"/>
  <c r="K260" i="1"/>
  <c r="J260" i="1"/>
  <c r="I260" i="1"/>
  <c r="H260" i="1"/>
  <c r="G260" i="1"/>
  <c r="F260" i="1"/>
  <c r="E260" i="1"/>
  <c r="D260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I68" i="1"/>
  <c r="C262" i="1" s="1"/>
  <c r="C261" i="1"/>
  <c r="C260" i="1"/>
  <c r="C259" i="1"/>
  <c r="M258" i="1"/>
  <c r="L258" i="1"/>
  <c r="K258" i="1"/>
  <c r="J258" i="1"/>
  <c r="I258" i="1"/>
  <c r="H258" i="1"/>
  <c r="G258" i="1"/>
  <c r="F258" i="1"/>
  <c r="E258" i="1"/>
  <c r="D258" i="1"/>
  <c r="C258" i="1"/>
  <c r="W256" i="1"/>
  <c r="X256" i="1" s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G256" i="1"/>
  <c r="H256" i="1" s="1"/>
  <c r="I256" i="1" s="1"/>
  <c r="J256" i="1" s="1"/>
  <c r="K256" i="1" s="1"/>
  <c r="L256" i="1" s="1"/>
  <c r="M256" i="1" s="1"/>
  <c r="N256" i="1" s="1"/>
  <c r="O256" i="1" s="1"/>
  <c r="P256" i="1" s="1"/>
  <c r="Q256" i="1" s="1"/>
  <c r="R256" i="1" s="1"/>
  <c r="S256" i="1" s="1"/>
  <c r="T256" i="1" s="1"/>
  <c r="U256" i="1" s="1"/>
  <c r="V256" i="1" s="1"/>
  <c r="F256" i="1"/>
  <c r="AC68" i="1"/>
  <c r="S111" i="1" s="1"/>
  <c r="AB68" i="1"/>
  <c r="R111" i="1" s="1"/>
  <c r="AA68" i="1"/>
  <c r="Q111" i="1" s="1"/>
  <c r="Z68" i="1"/>
  <c r="P111" i="1" s="1"/>
  <c r="Y68" i="1"/>
  <c r="O111" i="1" s="1"/>
  <c r="X68" i="1"/>
  <c r="N111" i="1" s="1"/>
  <c r="W68" i="1"/>
  <c r="M111" i="1" s="1"/>
  <c r="V68" i="1"/>
  <c r="L111" i="1" s="1"/>
  <c r="U68" i="1"/>
  <c r="K111" i="1" s="1"/>
  <c r="T68" i="1"/>
  <c r="J111" i="1" s="1"/>
  <c r="S68" i="1"/>
  <c r="I111" i="1" s="1"/>
  <c r="R68" i="1"/>
  <c r="H111" i="1" s="1"/>
  <c r="Q68" i="1"/>
  <c r="G111" i="1" s="1"/>
  <c r="P68" i="1"/>
  <c r="F111" i="1" s="1"/>
  <c r="O68" i="1"/>
  <c r="N68" i="1"/>
  <c r="M68" i="1"/>
  <c r="L68" i="1"/>
  <c r="K68" i="1"/>
  <c r="J68" i="1"/>
  <c r="G105" i="1"/>
  <c r="H105" i="1" s="1"/>
  <c r="I105" i="1" s="1"/>
  <c r="J105" i="1" s="1"/>
  <c r="K105" i="1" s="1"/>
  <c r="L105" i="1" s="1"/>
  <c r="M105" i="1" s="1"/>
  <c r="N105" i="1" s="1"/>
  <c r="O105" i="1" s="1"/>
  <c r="P105" i="1" s="1"/>
  <c r="Q105" i="1" s="1"/>
  <c r="R105" i="1" s="1"/>
  <c r="S105" i="1" s="1"/>
  <c r="T105" i="1" s="1"/>
  <c r="U105" i="1" s="1"/>
  <c r="V105" i="1" s="1"/>
  <c r="W105" i="1" s="1"/>
  <c r="X105" i="1" s="1"/>
  <c r="Y105" i="1" s="1"/>
  <c r="Z102" i="1"/>
  <c r="Z61" i="1"/>
  <c r="Z60" i="1"/>
  <c r="Z59" i="1"/>
  <c r="Z56" i="1"/>
  <c r="Z100" i="1" s="1"/>
  <c r="Z57" i="1"/>
  <c r="T110" i="1" s="1"/>
  <c r="Y57" i="1"/>
  <c r="S110" i="1" s="1"/>
  <c r="X57" i="1"/>
  <c r="R110" i="1" s="1"/>
  <c r="W57" i="1"/>
  <c r="Q110" i="1" s="1"/>
  <c r="V57" i="1"/>
  <c r="P110" i="1" s="1"/>
  <c r="U57" i="1"/>
  <c r="O110" i="1" s="1"/>
  <c r="T57" i="1"/>
  <c r="N110" i="1" s="1"/>
  <c r="S57" i="1"/>
  <c r="M110" i="1" s="1"/>
  <c r="R57" i="1"/>
  <c r="L110" i="1" s="1"/>
  <c r="Q57" i="1"/>
  <c r="K110" i="1" s="1"/>
  <c r="P57" i="1"/>
  <c r="J110" i="1" s="1"/>
  <c r="O57" i="1"/>
  <c r="I110" i="1" s="1"/>
  <c r="N57" i="1"/>
  <c r="H110" i="1" s="1"/>
  <c r="M57" i="1"/>
  <c r="G110" i="1" s="1"/>
  <c r="L57" i="1"/>
  <c r="F110" i="1" s="1"/>
  <c r="K57" i="1"/>
  <c r="J57" i="1"/>
  <c r="AA35" i="1"/>
  <c r="T109" i="1" s="1"/>
  <c r="AA34" i="1"/>
  <c r="Z99" i="1" s="1"/>
  <c r="Z35" i="1"/>
  <c r="S109" i="1" s="1"/>
  <c r="Y35" i="1"/>
  <c r="R109" i="1" s="1"/>
  <c r="X35" i="1"/>
  <c r="Q109" i="1" s="1"/>
  <c r="W35" i="1"/>
  <c r="P109" i="1" s="1"/>
  <c r="V35" i="1"/>
  <c r="O109" i="1" s="1"/>
  <c r="U35" i="1"/>
  <c r="N109" i="1" s="1"/>
  <c r="T35" i="1"/>
  <c r="M109" i="1" s="1"/>
  <c r="S35" i="1"/>
  <c r="L109" i="1" s="1"/>
  <c r="R35" i="1"/>
  <c r="K109" i="1" s="1"/>
  <c r="Q35" i="1"/>
  <c r="J109" i="1" s="1"/>
  <c r="P35" i="1"/>
  <c r="I109" i="1" s="1"/>
  <c r="O35" i="1"/>
  <c r="H109" i="1" s="1"/>
  <c r="N35" i="1"/>
  <c r="G109" i="1" s="1"/>
  <c r="M35" i="1"/>
  <c r="F109" i="1" s="1"/>
  <c r="L35" i="1"/>
  <c r="K35" i="1"/>
  <c r="J35" i="1"/>
  <c r="I35" i="1"/>
  <c r="H35" i="1"/>
  <c r="AA39" i="1"/>
  <c r="AA38" i="1"/>
  <c r="AA37" i="1"/>
  <c r="AO22" i="1"/>
  <c r="AO21" i="1"/>
  <c r="AO20" i="1"/>
  <c r="AO18" i="1"/>
  <c r="T108" i="1" s="1"/>
  <c r="AO17" i="1"/>
  <c r="Z98" i="1" s="1"/>
  <c r="AN18" i="1"/>
  <c r="S108" i="1" s="1"/>
  <c r="AM18" i="1"/>
  <c r="R108" i="1" s="1"/>
  <c r="AL18" i="1"/>
  <c r="Q108" i="1" s="1"/>
  <c r="AK18" i="1"/>
  <c r="P108" i="1" s="1"/>
  <c r="AJ18" i="1"/>
  <c r="O108" i="1" s="1"/>
  <c r="AI18" i="1"/>
  <c r="N108" i="1" s="1"/>
  <c r="AH18" i="1"/>
  <c r="M108" i="1" s="1"/>
  <c r="AG18" i="1"/>
  <c r="L108" i="1" s="1"/>
  <c r="AF18" i="1"/>
  <c r="K108" i="1" s="1"/>
  <c r="AE18" i="1"/>
  <c r="J108" i="1" s="1"/>
  <c r="AD18" i="1"/>
  <c r="I108" i="1" s="1"/>
  <c r="AC18" i="1"/>
  <c r="H108" i="1" s="1"/>
  <c r="AB18" i="1"/>
  <c r="G108" i="1" s="1"/>
  <c r="AA18" i="1"/>
  <c r="F108" i="1" s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AD11" i="1"/>
  <c r="T124" i="1" s="1"/>
  <c r="AD10" i="1"/>
  <c r="AD9" i="1"/>
  <c r="AD7" i="1"/>
  <c r="T106" i="1" s="1"/>
  <c r="AD6" i="1"/>
  <c r="Z96" i="1" s="1"/>
  <c r="AD50" i="1"/>
  <c r="AD49" i="1"/>
  <c r="AD48" i="1"/>
  <c r="AD46" i="1"/>
  <c r="T107" i="1" s="1"/>
  <c r="AD45" i="1"/>
  <c r="AC46" i="1"/>
  <c r="S107" i="1" s="1"/>
  <c r="AB46" i="1"/>
  <c r="R107" i="1" s="1"/>
  <c r="AA46" i="1"/>
  <c r="Q107" i="1" s="1"/>
  <c r="Z46" i="1"/>
  <c r="P107" i="1" s="1"/>
  <c r="Y46" i="1"/>
  <c r="O107" i="1" s="1"/>
  <c r="X46" i="1"/>
  <c r="N107" i="1" s="1"/>
  <c r="W46" i="1"/>
  <c r="M107" i="1" s="1"/>
  <c r="V46" i="1"/>
  <c r="L107" i="1" s="1"/>
  <c r="U46" i="1"/>
  <c r="K107" i="1" s="1"/>
  <c r="T46" i="1"/>
  <c r="J107" i="1" s="1"/>
  <c r="S46" i="1"/>
  <c r="I107" i="1" s="1"/>
  <c r="R46" i="1"/>
  <c r="H107" i="1" s="1"/>
  <c r="Q46" i="1"/>
  <c r="G107" i="1" s="1"/>
  <c r="P46" i="1"/>
  <c r="F107" i="1" s="1"/>
  <c r="O46" i="1"/>
  <c r="N46" i="1"/>
  <c r="M46" i="1"/>
  <c r="L46" i="1"/>
  <c r="AC7" i="1"/>
  <c r="S106" i="1" s="1"/>
  <c r="AB7" i="1"/>
  <c r="R106" i="1" s="1"/>
  <c r="AA7" i="1"/>
  <c r="Q106" i="1" s="1"/>
  <c r="Z7" i="1"/>
  <c r="P106" i="1" s="1"/>
  <c r="Y7" i="1"/>
  <c r="O106" i="1" s="1"/>
  <c r="X7" i="1"/>
  <c r="N106" i="1" s="1"/>
  <c r="W7" i="1"/>
  <c r="M106" i="1" s="1"/>
  <c r="V7" i="1"/>
  <c r="L106" i="1" s="1"/>
  <c r="U7" i="1"/>
  <c r="K106" i="1" s="1"/>
  <c r="T7" i="1"/>
  <c r="J106" i="1" s="1"/>
  <c r="S7" i="1"/>
  <c r="I106" i="1" s="1"/>
  <c r="R7" i="1"/>
  <c r="H106" i="1" s="1"/>
  <c r="Q7" i="1"/>
  <c r="G106" i="1" s="1"/>
  <c r="P7" i="1"/>
  <c r="F106" i="1" s="1"/>
  <c r="O7" i="1"/>
  <c r="N7" i="1"/>
  <c r="M7" i="1"/>
  <c r="L7" i="1"/>
  <c r="K7" i="1"/>
  <c r="J7" i="1"/>
  <c r="I7" i="1"/>
  <c r="H7" i="1"/>
  <c r="G7" i="1"/>
  <c r="F7" i="1"/>
  <c r="E7" i="1"/>
  <c r="AE81" i="1"/>
  <c r="AD81" i="1"/>
  <c r="AC81" i="1"/>
  <c r="AB81" i="1"/>
  <c r="AA81" i="1"/>
  <c r="Z81" i="1"/>
  <c r="Y81" i="1"/>
  <c r="X81" i="1"/>
  <c r="W81" i="1"/>
  <c r="AE80" i="1"/>
  <c r="AD80" i="1"/>
  <c r="AC80" i="1"/>
  <c r="AB80" i="1"/>
  <c r="AA80" i="1"/>
  <c r="Z80" i="1"/>
  <c r="Y80" i="1"/>
  <c r="X80" i="1"/>
  <c r="W80" i="1"/>
  <c r="AE78" i="1"/>
  <c r="AD78" i="1"/>
  <c r="AC78" i="1"/>
  <c r="AB78" i="1"/>
  <c r="AA78" i="1"/>
  <c r="Z78" i="1"/>
  <c r="Y78" i="1"/>
  <c r="X78" i="1"/>
  <c r="W78" i="1"/>
  <c r="F222" i="1"/>
  <c r="G222" i="1" s="1"/>
  <c r="H222" i="1" s="1"/>
  <c r="I222" i="1" s="1"/>
  <c r="J222" i="1" s="1"/>
  <c r="K222" i="1" s="1"/>
  <c r="L222" i="1" s="1"/>
  <c r="M222" i="1" s="1"/>
  <c r="N222" i="1" s="1"/>
  <c r="O222" i="1" s="1"/>
  <c r="P222" i="1" s="1"/>
  <c r="Q222" i="1" s="1"/>
  <c r="R222" i="1" s="1"/>
  <c r="S222" i="1" s="1"/>
  <c r="T222" i="1" s="1"/>
  <c r="U222" i="1" s="1"/>
  <c r="V222" i="1" s="1"/>
  <c r="W222" i="1" s="1"/>
  <c r="X222" i="1" s="1"/>
  <c r="Y222" i="1" s="1"/>
  <c r="Z222" i="1" s="1"/>
  <c r="AA222" i="1" s="1"/>
  <c r="AB222" i="1" s="1"/>
  <c r="AC222" i="1" s="1"/>
  <c r="AD222" i="1" s="1"/>
  <c r="AE222" i="1" s="1"/>
  <c r="AF222" i="1" s="1"/>
  <c r="K6" i="1"/>
  <c r="C223" i="1" s="1"/>
  <c r="K9" i="1"/>
  <c r="K10" i="1"/>
  <c r="AC50" i="1"/>
  <c r="S125" i="1" s="1"/>
  <c r="AC49" i="1"/>
  <c r="Y116" i="1" s="1"/>
  <c r="AC48" i="1"/>
  <c r="AC45" i="1"/>
  <c r="L224" i="1" s="1"/>
  <c r="I85" i="6" l="1"/>
  <c r="B107" i="6"/>
  <c r="I39" i="6"/>
  <c r="H39" i="6" s="1"/>
  <c r="I40" i="6" s="1"/>
  <c r="H34" i="6"/>
  <c r="E80" i="6"/>
  <c r="F17" i="6"/>
  <c r="H23" i="6"/>
  <c r="I24" i="6" s="1"/>
  <c r="H37" i="6"/>
  <c r="I19" i="6"/>
  <c r="AH8" i="6"/>
  <c r="Q7" i="6"/>
  <c r="G7" i="6"/>
  <c r="AK7" i="6" s="1"/>
  <c r="I30" i="6"/>
  <c r="Q5" i="6"/>
  <c r="G5" i="6"/>
  <c r="AK5" i="6" s="1"/>
  <c r="H21" i="6"/>
  <c r="I22" i="6" s="1"/>
  <c r="I41" i="6"/>
  <c r="I6" i="6"/>
  <c r="AM6" i="6" s="1"/>
  <c r="AI5" i="6"/>
  <c r="AJ5" i="6" s="1"/>
  <c r="H32" i="6"/>
  <c r="I33" i="6" s="1"/>
  <c r="AJ5" i="5"/>
  <c r="AJ7" i="5"/>
  <c r="I48" i="5" s="1"/>
  <c r="H20" i="5"/>
  <c r="I31" i="5"/>
  <c r="AJ6" i="5"/>
  <c r="I46" i="5" s="1"/>
  <c r="I33" i="5"/>
  <c r="H22" i="5"/>
  <c r="I23" i="5" s="1"/>
  <c r="AK6" i="5"/>
  <c r="E79" i="5"/>
  <c r="F16" i="5"/>
  <c r="I18" i="5"/>
  <c r="AH8" i="5"/>
  <c r="Q7" i="5"/>
  <c r="G7" i="5"/>
  <c r="AK7" i="5" s="1"/>
  <c r="I29" i="5"/>
  <c r="G5" i="5"/>
  <c r="AK5" i="5" s="1"/>
  <c r="Q5" i="5"/>
  <c r="I36" i="5"/>
  <c r="I6" i="5"/>
  <c r="AM6" i="5" s="1"/>
  <c r="I38" i="5"/>
  <c r="I40" i="5"/>
  <c r="Z13" i="2"/>
  <c r="AA13" i="2" s="1"/>
  <c r="AB13" i="2" s="1"/>
  <c r="AC13" i="2" s="1"/>
  <c r="AD13" i="2" s="1"/>
  <c r="AF13" i="2" s="1"/>
  <c r="AG13" i="2" s="1"/>
  <c r="AH13" i="2" s="1"/>
  <c r="AI13" i="2" s="1"/>
  <c r="AJ13" i="2" s="1"/>
  <c r="AM13" i="2" s="1"/>
  <c r="AN13" i="2" s="1"/>
  <c r="AO13" i="2" s="1"/>
  <c r="AP13" i="2" s="1"/>
  <c r="AQ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F6" i="2"/>
  <c r="I86" i="2"/>
  <c r="AH9" i="2"/>
  <c r="AH7" i="2"/>
  <c r="I22" i="2" s="1"/>
  <c r="H22" i="2" s="1"/>
  <c r="G22" i="2" s="1"/>
  <c r="F22" i="2" s="1"/>
  <c r="E22" i="2" s="1"/>
  <c r="D22" i="2" s="1"/>
  <c r="C22" i="2" s="1"/>
  <c r="AH8" i="2"/>
  <c r="I24" i="2" s="1"/>
  <c r="H24" i="2" s="1"/>
  <c r="G24" i="2" s="1"/>
  <c r="F24" i="2" s="1"/>
  <c r="E24" i="2" s="1"/>
  <c r="D24" i="2" s="1"/>
  <c r="C24" i="2" s="1"/>
  <c r="Q7" i="2"/>
  <c r="AI7" i="2"/>
  <c r="I38" i="2"/>
  <c r="I31" i="2"/>
  <c r="H31" i="2" s="1"/>
  <c r="G31" i="2" s="1"/>
  <c r="F31" i="2" s="1"/>
  <c r="E31" i="2" s="1"/>
  <c r="D31" i="2" s="1"/>
  <c r="C31" i="2" s="1"/>
  <c r="V9" i="2"/>
  <c r="I35" i="2"/>
  <c r="H35" i="2" s="1"/>
  <c r="G35" i="2" s="1"/>
  <c r="F35" i="2" s="1"/>
  <c r="E35" i="2" s="1"/>
  <c r="D35" i="2" s="1"/>
  <c r="C35" i="2" s="1"/>
  <c r="I33" i="2"/>
  <c r="H33" i="2" s="1"/>
  <c r="G33" i="2" s="1"/>
  <c r="F33" i="2" s="1"/>
  <c r="E33" i="2" s="1"/>
  <c r="D33" i="2" s="1"/>
  <c r="C33" i="2" s="1"/>
  <c r="AK12" i="2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I97" i="2"/>
  <c r="I95" i="2"/>
  <c r="I96" i="2"/>
  <c r="O81" i="2"/>
  <c r="H20" i="2"/>
  <c r="I21" i="2" s="1"/>
  <c r="P39" i="2" s="1"/>
  <c r="BK13" i="2"/>
  <c r="BL13" i="2" s="1"/>
  <c r="D81" i="2"/>
  <c r="L81" i="2"/>
  <c r="AA262" i="1"/>
  <c r="V11" i="2"/>
  <c r="V10" i="2"/>
  <c r="G7" i="2"/>
  <c r="T81" i="2"/>
  <c r="AB81" i="2"/>
  <c r="AJ81" i="2"/>
  <c r="AR81" i="2"/>
  <c r="E81" i="2"/>
  <c r="AZ81" i="2"/>
  <c r="G81" i="2"/>
  <c r="M81" i="2"/>
  <c r="U81" i="2"/>
  <c r="AC81" i="2"/>
  <c r="AK81" i="2"/>
  <c r="AS81" i="2"/>
  <c r="BA81" i="2"/>
  <c r="BE18" i="2"/>
  <c r="F81" i="2"/>
  <c r="N81" i="2"/>
  <c r="V81" i="2"/>
  <c r="AD81" i="2"/>
  <c r="AL81" i="2"/>
  <c r="AT81" i="2"/>
  <c r="BB81" i="2"/>
  <c r="W81" i="2"/>
  <c r="D102" i="2" s="1"/>
  <c r="E102" i="2" s="1"/>
  <c r="F102" i="2" s="1"/>
  <c r="G102" i="2" s="1"/>
  <c r="H102" i="2" s="1"/>
  <c r="I102" i="2" s="1"/>
  <c r="J102" i="2" s="1"/>
  <c r="AE81" i="2"/>
  <c r="AM81" i="2"/>
  <c r="AU81" i="2"/>
  <c r="BC81" i="2"/>
  <c r="H81" i="2"/>
  <c r="P81" i="2"/>
  <c r="C102" i="2" s="1"/>
  <c r="X81" i="2"/>
  <c r="AF81" i="2"/>
  <c r="AN81" i="2"/>
  <c r="AV81" i="2"/>
  <c r="I81" i="2"/>
  <c r="Q81" i="2"/>
  <c r="Y81" i="2"/>
  <c r="AG81" i="2"/>
  <c r="AO81" i="2"/>
  <c r="AW81" i="2"/>
  <c r="J81" i="2"/>
  <c r="R81" i="2"/>
  <c r="Z81" i="2"/>
  <c r="AH81" i="2"/>
  <c r="AP81" i="2"/>
  <c r="AX81" i="2"/>
  <c r="K81" i="2"/>
  <c r="S81" i="2"/>
  <c r="AA81" i="2"/>
  <c r="AI81" i="2"/>
  <c r="AQ81" i="2"/>
  <c r="AY81" i="2"/>
  <c r="G8" i="2"/>
  <c r="Y121" i="1"/>
  <c r="Y102" i="1"/>
  <c r="AC72" i="1"/>
  <c r="S129" i="1" s="1"/>
  <c r="AC71" i="1"/>
  <c r="Y120" i="1" s="1"/>
  <c r="AC70" i="1"/>
  <c r="AC67" i="1"/>
  <c r="W228" i="1" s="1"/>
  <c r="Y61" i="1"/>
  <c r="S128" i="1" s="1"/>
  <c r="Y60" i="1"/>
  <c r="Y119" i="1" s="1"/>
  <c r="Y59" i="1"/>
  <c r="Y56" i="1"/>
  <c r="R227" i="1" s="1"/>
  <c r="Z39" i="1"/>
  <c r="S127" i="1" s="1"/>
  <c r="Z38" i="1"/>
  <c r="Y118" i="1" s="1"/>
  <c r="Z37" i="1"/>
  <c r="Z34" i="1"/>
  <c r="R226" i="1" s="1"/>
  <c r="AN22" i="1"/>
  <c r="S126" i="1" s="1"/>
  <c r="AN21" i="1"/>
  <c r="Y117" i="1" s="1"/>
  <c r="AN20" i="1"/>
  <c r="AN17" i="1"/>
  <c r="AF225" i="1" s="1"/>
  <c r="AC12" i="1"/>
  <c r="U288" i="1" s="1"/>
  <c r="AC11" i="1"/>
  <c r="S124" i="1" s="1"/>
  <c r="AC10" i="1"/>
  <c r="Y115" i="1" s="1"/>
  <c r="AC9" i="1"/>
  <c r="AC6" i="1"/>
  <c r="U223" i="1" s="1"/>
  <c r="X121" i="1"/>
  <c r="W121" i="1"/>
  <c r="X102" i="1"/>
  <c r="AB72" i="1"/>
  <c r="R129" i="1" s="1"/>
  <c r="AB71" i="1"/>
  <c r="X120" i="1" s="1"/>
  <c r="AB70" i="1"/>
  <c r="AB67" i="1"/>
  <c r="V228" i="1" s="1"/>
  <c r="X61" i="1"/>
  <c r="R128" i="1" s="1"/>
  <c r="X60" i="1"/>
  <c r="X119" i="1" s="1"/>
  <c r="X59" i="1"/>
  <c r="X56" i="1"/>
  <c r="Q227" i="1" s="1"/>
  <c r="Y39" i="1"/>
  <c r="R127" i="1" s="1"/>
  <c r="Y38" i="1"/>
  <c r="X118" i="1" s="1"/>
  <c r="Y37" i="1"/>
  <c r="Y34" i="1"/>
  <c r="Q226" i="1" s="1"/>
  <c r="AM22" i="1"/>
  <c r="R126" i="1" s="1"/>
  <c r="AM21" i="1"/>
  <c r="X117" i="1" s="1"/>
  <c r="AM20" i="1"/>
  <c r="AM17" i="1"/>
  <c r="AB6" i="1"/>
  <c r="T223" i="1" s="1"/>
  <c r="AB11" i="1"/>
  <c r="R124" i="1" s="1"/>
  <c r="AB10" i="1"/>
  <c r="X115" i="1" s="1"/>
  <c r="AB9" i="1"/>
  <c r="AB50" i="1"/>
  <c r="R125" i="1" s="1"/>
  <c r="AB49" i="1"/>
  <c r="X116" i="1" s="1"/>
  <c r="AB48" i="1"/>
  <c r="AB45" i="1"/>
  <c r="W102" i="1"/>
  <c r="X34" i="1"/>
  <c r="P226" i="1" s="1"/>
  <c r="X39" i="1"/>
  <c r="Q127" i="1" s="1"/>
  <c r="X38" i="1"/>
  <c r="W118" i="1" s="1"/>
  <c r="X37" i="1"/>
  <c r="AA72" i="1"/>
  <c r="Q129" i="1" s="1"/>
  <c r="AA71" i="1"/>
  <c r="W120" i="1" s="1"/>
  <c r="AA70" i="1"/>
  <c r="AA67" i="1"/>
  <c r="U228" i="1" s="1"/>
  <c r="W61" i="1"/>
  <c r="Q128" i="1" s="1"/>
  <c r="W60" i="1"/>
  <c r="W119" i="1" s="1"/>
  <c r="W59" i="1"/>
  <c r="W56" i="1"/>
  <c r="P227" i="1" s="1"/>
  <c r="AL22" i="1"/>
  <c r="Q126" i="1" s="1"/>
  <c r="AL21" i="1"/>
  <c r="W117" i="1" s="1"/>
  <c r="AL20" i="1"/>
  <c r="AL17" i="1"/>
  <c r="AD225" i="1" s="1"/>
  <c r="AA12" i="1"/>
  <c r="AA11" i="1"/>
  <c r="Q124" i="1" s="1"/>
  <c r="AA10" i="1"/>
  <c r="W115" i="1" s="1"/>
  <c r="AA9" i="1"/>
  <c r="AA6" i="1"/>
  <c r="S223" i="1" s="1"/>
  <c r="AA50" i="1"/>
  <c r="Q125" i="1" s="1"/>
  <c r="AA49" i="1"/>
  <c r="W116" i="1" s="1"/>
  <c r="AA48" i="1"/>
  <c r="AA45" i="1"/>
  <c r="Z50" i="1"/>
  <c r="P125" i="1" s="1"/>
  <c r="Z49" i="1"/>
  <c r="V116" i="1" s="1"/>
  <c r="Z48" i="1"/>
  <c r="Z45" i="1"/>
  <c r="I224" i="1" s="1"/>
  <c r="W34" i="1"/>
  <c r="W39" i="1"/>
  <c r="P127" i="1" s="1"/>
  <c r="W38" i="1"/>
  <c r="V118" i="1" s="1"/>
  <c r="W37" i="1"/>
  <c r="V121" i="1"/>
  <c r="V102" i="1"/>
  <c r="Z72" i="1"/>
  <c r="P129" i="1" s="1"/>
  <c r="Z71" i="1"/>
  <c r="V120" i="1" s="1"/>
  <c r="Z70" i="1"/>
  <c r="Z67" i="1"/>
  <c r="V61" i="1"/>
  <c r="P128" i="1" s="1"/>
  <c r="V60" i="1"/>
  <c r="V119" i="1" s="1"/>
  <c r="V59" i="1"/>
  <c r="V56" i="1"/>
  <c r="O227" i="1" s="1"/>
  <c r="V34" i="1"/>
  <c r="N226" i="1" s="1"/>
  <c r="V39" i="1"/>
  <c r="O127" i="1" s="1"/>
  <c r="V38" i="1"/>
  <c r="U118" i="1" s="1"/>
  <c r="V37" i="1"/>
  <c r="AK22" i="1"/>
  <c r="P126" i="1" s="1"/>
  <c r="AK21" i="1"/>
  <c r="V117" i="1" s="1"/>
  <c r="AK17" i="1"/>
  <c r="AC225" i="1" s="1"/>
  <c r="AK20" i="1"/>
  <c r="Z11" i="1"/>
  <c r="P124" i="1" s="1"/>
  <c r="Z10" i="1"/>
  <c r="V115" i="1" s="1"/>
  <c r="Z9" i="1"/>
  <c r="Z6" i="1"/>
  <c r="R223" i="1" s="1"/>
  <c r="U121" i="1"/>
  <c r="T121" i="1"/>
  <c r="S121" i="1"/>
  <c r="R121" i="1"/>
  <c r="Q121" i="1"/>
  <c r="U102" i="1"/>
  <c r="T102" i="1"/>
  <c r="Y72" i="1"/>
  <c r="O129" i="1" s="1"/>
  <c r="Y71" i="1"/>
  <c r="U120" i="1" s="1"/>
  <c r="Y70" i="1"/>
  <c r="Y67" i="1"/>
  <c r="S228" i="1" s="1"/>
  <c r="U61" i="1"/>
  <c r="O128" i="1" s="1"/>
  <c r="T61" i="1"/>
  <c r="N128" i="1" s="1"/>
  <c r="U60" i="1"/>
  <c r="U119" i="1" s="1"/>
  <c r="T60" i="1"/>
  <c r="T119" i="1" s="1"/>
  <c r="U59" i="1"/>
  <c r="T59" i="1"/>
  <c r="U56" i="1"/>
  <c r="N227" i="1" s="1"/>
  <c r="T56" i="1"/>
  <c r="M227" i="1" s="1"/>
  <c r="U39" i="1"/>
  <c r="N127" i="1" s="1"/>
  <c r="U38" i="1"/>
  <c r="T118" i="1" s="1"/>
  <c r="U37" i="1"/>
  <c r="U34" i="1"/>
  <c r="AJ22" i="1"/>
  <c r="O126" i="1" s="1"/>
  <c r="AJ21" i="1"/>
  <c r="U117" i="1" s="1"/>
  <c r="AJ20" i="1"/>
  <c r="AJ17" i="1"/>
  <c r="AB225" i="1" s="1"/>
  <c r="Y11" i="1"/>
  <c r="O124" i="1" s="1"/>
  <c r="Y10" i="1"/>
  <c r="U115" i="1" s="1"/>
  <c r="Y9" i="1"/>
  <c r="Y6" i="1"/>
  <c r="Q223" i="1" s="1"/>
  <c r="Y50" i="1"/>
  <c r="O125" i="1" s="1"/>
  <c r="X50" i="1"/>
  <c r="N125" i="1" s="1"/>
  <c r="Y49" i="1"/>
  <c r="U116" i="1" s="1"/>
  <c r="X49" i="1"/>
  <c r="T116" i="1" s="1"/>
  <c r="Y48" i="1"/>
  <c r="X48" i="1"/>
  <c r="Y45" i="1"/>
  <c r="X45" i="1"/>
  <c r="G224" i="1" s="1"/>
  <c r="X72" i="1"/>
  <c r="N129" i="1" s="1"/>
  <c r="X71" i="1"/>
  <c r="T120" i="1" s="1"/>
  <c r="X70" i="1"/>
  <c r="X67" i="1"/>
  <c r="AI22" i="1"/>
  <c r="N126" i="1" s="1"/>
  <c r="AI21" i="1"/>
  <c r="T117" i="1" s="1"/>
  <c r="AI20" i="1"/>
  <c r="AI17" i="1"/>
  <c r="AA225" i="1" s="1"/>
  <c r="X11" i="1"/>
  <c r="N124" i="1" s="1"/>
  <c r="X10" i="1"/>
  <c r="T115" i="1" s="1"/>
  <c r="X9" i="1"/>
  <c r="X6" i="1"/>
  <c r="P223" i="1" s="1"/>
  <c r="S102" i="1"/>
  <c r="R102" i="1"/>
  <c r="L72" i="1"/>
  <c r="W50" i="1"/>
  <c r="M125" i="1" s="1"/>
  <c r="W49" i="1"/>
  <c r="S116" i="1" s="1"/>
  <c r="W48" i="1"/>
  <c r="W45" i="1"/>
  <c r="F224" i="1" s="1"/>
  <c r="W10" i="1"/>
  <c r="S115" i="1" s="1"/>
  <c r="W9" i="1"/>
  <c r="W11" i="1"/>
  <c r="M124" i="1" s="1"/>
  <c r="W6" i="1"/>
  <c r="O223" i="1" s="1"/>
  <c r="G123" i="1"/>
  <c r="H123" i="1" s="1"/>
  <c r="I123" i="1" s="1"/>
  <c r="J123" i="1" s="1"/>
  <c r="K123" i="1" s="1"/>
  <c r="L123" i="1" s="1"/>
  <c r="M123" i="1" s="1"/>
  <c r="N123" i="1" s="1"/>
  <c r="O123" i="1" s="1"/>
  <c r="P123" i="1" s="1"/>
  <c r="Q123" i="1" s="1"/>
  <c r="R123" i="1" s="1"/>
  <c r="S123" i="1" s="1"/>
  <c r="W72" i="1"/>
  <c r="M129" i="1" s="1"/>
  <c r="V72" i="1"/>
  <c r="L129" i="1" s="1"/>
  <c r="U72" i="1"/>
  <c r="K129" i="1" s="1"/>
  <c r="T72" i="1"/>
  <c r="J129" i="1" s="1"/>
  <c r="S72" i="1"/>
  <c r="I129" i="1" s="1"/>
  <c r="R72" i="1"/>
  <c r="H129" i="1" s="1"/>
  <c r="Q72" i="1"/>
  <c r="G129" i="1" s="1"/>
  <c r="P72" i="1"/>
  <c r="F129" i="1" s="1"/>
  <c r="O72" i="1"/>
  <c r="N72" i="1"/>
  <c r="M72" i="1"/>
  <c r="V50" i="1"/>
  <c r="L125" i="1" s="1"/>
  <c r="U50" i="1"/>
  <c r="K125" i="1" s="1"/>
  <c r="T50" i="1"/>
  <c r="J125" i="1" s="1"/>
  <c r="S50" i="1"/>
  <c r="I125" i="1" s="1"/>
  <c r="R50" i="1"/>
  <c r="H125" i="1" s="1"/>
  <c r="Q50" i="1"/>
  <c r="G125" i="1" s="1"/>
  <c r="P50" i="1"/>
  <c r="F125" i="1" s="1"/>
  <c r="O50" i="1"/>
  <c r="S61" i="1"/>
  <c r="M128" i="1" s="1"/>
  <c r="R61" i="1"/>
  <c r="L128" i="1" s="1"/>
  <c r="Q61" i="1"/>
  <c r="K128" i="1" s="1"/>
  <c r="P61" i="1"/>
  <c r="J128" i="1" s="1"/>
  <c r="O61" i="1"/>
  <c r="I128" i="1" s="1"/>
  <c r="N61" i="1"/>
  <c r="H128" i="1" s="1"/>
  <c r="M61" i="1"/>
  <c r="G128" i="1" s="1"/>
  <c r="L61" i="1"/>
  <c r="F128" i="1" s="1"/>
  <c r="T39" i="1"/>
  <c r="M127" i="1" s="1"/>
  <c r="S39" i="1"/>
  <c r="L127" i="1" s="1"/>
  <c r="R39" i="1"/>
  <c r="K127" i="1" s="1"/>
  <c r="Q39" i="1"/>
  <c r="J127" i="1" s="1"/>
  <c r="P39" i="1"/>
  <c r="I127" i="1" s="1"/>
  <c r="O39" i="1"/>
  <c r="H127" i="1" s="1"/>
  <c r="N39" i="1"/>
  <c r="G127" i="1" s="1"/>
  <c r="M39" i="1"/>
  <c r="F127" i="1" s="1"/>
  <c r="AH22" i="1"/>
  <c r="M126" i="1" s="1"/>
  <c r="AG22" i="1"/>
  <c r="L126" i="1" s="1"/>
  <c r="AF22" i="1"/>
  <c r="K126" i="1" s="1"/>
  <c r="AE22" i="1"/>
  <c r="J126" i="1" s="1"/>
  <c r="AD22" i="1"/>
  <c r="I126" i="1" s="1"/>
  <c r="AC22" i="1"/>
  <c r="H126" i="1" s="1"/>
  <c r="AB22" i="1"/>
  <c r="G126" i="1" s="1"/>
  <c r="AA22" i="1"/>
  <c r="F126" i="1" s="1"/>
  <c r="Z22" i="1"/>
  <c r="Y22" i="1"/>
  <c r="X22" i="1"/>
  <c r="W22" i="1"/>
  <c r="V22" i="1"/>
  <c r="U22" i="1"/>
  <c r="T22" i="1"/>
  <c r="S22" i="1"/>
  <c r="R22" i="1"/>
  <c r="Q22" i="1"/>
  <c r="V11" i="1"/>
  <c r="L124" i="1" s="1"/>
  <c r="U11" i="1"/>
  <c r="K124" i="1" s="1"/>
  <c r="T11" i="1"/>
  <c r="J124" i="1" s="1"/>
  <c r="S11" i="1"/>
  <c r="I124" i="1" s="1"/>
  <c r="R11" i="1"/>
  <c r="H124" i="1" s="1"/>
  <c r="Q11" i="1"/>
  <c r="G124" i="1" s="1"/>
  <c r="P11" i="1"/>
  <c r="F124" i="1" s="1"/>
  <c r="O11" i="1"/>
  <c r="N11" i="1"/>
  <c r="M11" i="1"/>
  <c r="L11" i="1"/>
  <c r="W71" i="1"/>
  <c r="S120" i="1" s="1"/>
  <c r="W70" i="1"/>
  <c r="W67" i="1"/>
  <c r="Q228" i="1" s="1"/>
  <c r="S60" i="1"/>
  <c r="S119" i="1" s="1"/>
  <c r="S59" i="1"/>
  <c r="S56" i="1"/>
  <c r="L227" i="1" s="1"/>
  <c r="T38" i="1"/>
  <c r="S118" i="1" s="1"/>
  <c r="S38" i="1"/>
  <c r="R118" i="1" s="1"/>
  <c r="T37" i="1"/>
  <c r="S37" i="1"/>
  <c r="T34" i="1"/>
  <c r="L226" i="1" s="1"/>
  <c r="S34" i="1"/>
  <c r="K226" i="1" s="1"/>
  <c r="AH21" i="1"/>
  <c r="S117" i="1" s="1"/>
  <c r="AH20" i="1"/>
  <c r="AH17" i="1"/>
  <c r="Z225" i="1" s="1"/>
  <c r="V49" i="1"/>
  <c r="R116" i="1" s="1"/>
  <c r="V48" i="1"/>
  <c r="V45" i="1"/>
  <c r="E224" i="1" s="1"/>
  <c r="U45" i="1"/>
  <c r="D224" i="1" s="1"/>
  <c r="U49" i="1"/>
  <c r="Q116" i="1" s="1"/>
  <c r="U48" i="1"/>
  <c r="V67" i="1"/>
  <c r="P228" i="1" s="1"/>
  <c r="V71" i="1"/>
  <c r="R120" i="1" s="1"/>
  <c r="V70" i="1"/>
  <c r="R60" i="1"/>
  <c r="R119" i="1" s="1"/>
  <c r="R59" i="1"/>
  <c r="R56" i="1"/>
  <c r="K227" i="1" s="1"/>
  <c r="R34" i="1"/>
  <c r="R38" i="1"/>
  <c r="Q118" i="1" s="1"/>
  <c r="R37" i="1"/>
  <c r="V6" i="1"/>
  <c r="N223" i="1" s="1"/>
  <c r="V10" i="1"/>
  <c r="R115" i="1" s="1"/>
  <c r="V9" i="1"/>
  <c r="AG21" i="1"/>
  <c r="R117" i="1" s="1"/>
  <c r="AG20" i="1"/>
  <c r="AG17" i="1"/>
  <c r="Y225" i="1" s="1"/>
  <c r="Q102" i="1"/>
  <c r="V80" i="1"/>
  <c r="U80" i="1"/>
  <c r="V81" i="1"/>
  <c r="P121" i="1" s="1"/>
  <c r="U81" i="1"/>
  <c r="O121" i="1" s="1"/>
  <c r="V78" i="1"/>
  <c r="P102" i="1" s="1"/>
  <c r="U78" i="1"/>
  <c r="O102" i="1"/>
  <c r="U71" i="1"/>
  <c r="Q120" i="1" s="1"/>
  <c r="T71" i="1"/>
  <c r="P120" i="1" s="1"/>
  <c r="S71" i="1"/>
  <c r="O120" i="1" s="1"/>
  <c r="U70" i="1"/>
  <c r="T70" i="1"/>
  <c r="U67" i="1"/>
  <c r="T67" i="1"/>
  <c r="N228" i="1" s="1"/>
  <c r="Q60" i="1"/>
  <c r="Q119" i="1" s="1"/>
  <c r="Q59" i="1"/>
  <c r="Q56" i="1"/>
  <c r="J227" i="1" s="1"/>
  <c r="AF21" i="1"/>
  <c r="Q117" i="1" s="1"/>
  <c r="AF20" i="1"/>
  <c r="AF17" i="1"/>
  <c r="X225" i="1" s="1"/>
  <c r="P12" i="1"/>
  <c r="Q12" i="1"/>
  <c r="R12" i="1"/>
  <c r="S12" i="1"/>
  <c r="T12" i="1"/>
  <c r="U12" i="1"/>
  <c r="U10" i="1"/>
  <c r="Q115" i="1" s="1"/>
  <c r="U9" i="1"/>
  <c r="U6" i="1"/>
  <c r="M223" i="1" s="1"/>
  <c r="T49" i="1"/>
  <c r="P116" i="1" s="1"/>
  <c r="T48" i="1"/>
  <c r="T45" i="1"/>
  <c r="Q34" i="1"/>
  <c r="I226" i="1" s="1"/>
  <c r="Q38" i="1"/>
  <c r="P118" i="1" s="1"/>
  <c r="Q37" i="1"/>
  <c r="S70" i="1"/>
  <c r="S67" i="1"/>
  <c r="M228" i="1" s="1"/>
  <c r="O114" i="1"/>
  <c r="P114" i="1" s="1"/>
  <c r="Q114" i="1" s="1"/>
  <c r="R114" i="1" s="1"/>
  <c r="S114" i="1" s="1"/>
  <c r="T114" i="1" s="1"/>
  <c r="U114" i="1" s="1"/>
  <c r="V114" i="1" s="1"/>
  <c r="W114" i="1" s="1"/>
  <c r="X114" i="1" s="1"/>
  <c r="Y114" i="1" s="1"/>
  <c r="O95" i="1"/>
  <c r="P95" i="1" s="1"/>
  <c r="Q95" i="1" s="1"/>
  <c r="R95" i="1" s="1"/>
  <c r="S95" i="1" s="1"/>
  <c r="T95" i="1" s="1"/>
  <c r="U95" i="1" s="1"/>
  <c r="V95" i="1" s="1"/>
  <c r="W95" i="1" s="1"/>
  <c r="X95" i="1" s="1"/>
  <c r="Y95" i="1" s="1"/>
  <c r="Z95" i="1" s="1"/>
  <c r="J81" i="1"/>
  <c r="J78" i="1"/>
  <c r="I78" i="1"/>
  <c r="H78" i="1"/>
  <c r="G78" i="1"/>
  <c r="F78" i="1"/>
  <c r="E78" i="1"/>
  <c r="T81" i="1"/>
  <c r="N121" i="1" s="1"/>
  <c r="S81" i="1"/>
  <c r="M121" i="1" s="1"/>
  <c r="R81" i="1"/>
  <c r="L121" i="1" s="1"/>
  <c r="Q81" i="1"/>
  <c r="K121" i="1" s="1"/>
  <c r="P81" i="1"/>
  <c r="J121" i="1" s="1"/>
  <c r="O81" i="1"/>
  <c r="I121" i="1" s="1"/>
  <c r="N81" i="1"/>
  <c r="H121" i="1" s="1"/>
  <c r="M81" i="1"/>
  <c r="G121" i="1" s="1"/>
  <c r="L81" i="1"/>
  <c r="F121" i="1" s="1"/>
  <c r="K81" i="1"/>
  <c r="N80" i="1"/>
  <c r="M80" i="1"/>
  <c r="L80" i="1"/>
  <c r="K80" i="1"/>
  <c r="J80" i="1"/>
  <c r="O80" i="1"/>
  <c r="P80" i="1"/>
  <c r="Q80" i="1"/>
  <c r="R80" i="1"/>
  <c r="S80" i="1"/>
  <c r="T80" i="1"/>
  <c r="K78" i="1"/>
  <c r="L78" i="1"/>
  <c r="F102" i="1" s="1"/>
  <c r="M78" i="1"/>
  <c r="G102" i="1" s="1"/>
  <c r="N78" i="1"/>
  <c r="H102" i="1" s="1"/>
  <c r="O78" i="1"/>
  <c r="I102" i="1" s="1"/>
  <c r="P78" i="1"/>
  <c r="J102" i="1" s="1"/>
  <c r="P60" i="1"/>
  <c r="P119" i="1" s="1"/>
  <c r="P59" i="1"/>
  <c r="P56" i="1"/>
  <c r="I227" i="1" s="1"/>
  <c r="T10" i="1"/>
  <c r="P115" i="1" s="1"/>
  <c r="T9" i="1"/>
  <c r="T6" i="1"/>
  <c r="L223" i="1" s="1"/>
  <c r="AE21" i="1"/>
  <c r="P117" i="1"/>
  <c r="AE20" i="1"/>
  <c r="AE17" i="1"/>
  <c r="W225" i="1" s="1"/>
  <c r="Q78" i="1"/>
  <c r="K102" i="1" s="1"/>
  <c r="R78" i="1"/>
  <c r="L102" i="1" s="1"/>
  <c r="S78" i="1"/>
  <c r="M102" i="1" s="1"/>
  <c r="T78" i="1"/>
  <c r="N102" i="1" s="1"/>
  <c r="E76" i="1"/>
  <c r="F76" i="1" s="1"/>
  <c r="G76" i="1" s="1"/>
  <c r="H76" i="1" s="1"/>
  <c r="I76" i="1" s="1"/>
  <c r="J76" i="1" s="1"/>
  <c r="K76" i="1" s="1"/>
  <c r="L76" i="1" s="1"/>
  <c r="M76" i="1" s="1"/>
  <c r="N76" i="1" s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  <c r="Z76" i="1" s="1"/>
  <c r="AA76" i="1" s="1"/>
  <c r="AB76" i="1" s="1"/>
  <c r="AC76" i="1" s="1"/>
  <c r="AD76" i="1" s="1"/>
  <c r="AE76" i="1" s="1"/>
  <c r="S49" i="1"/>
  <c r="O116" i="1" s="1"/>
  <c r="S48" i="1"/>
  <c r="O45" i="1"/>
  <c r="M97" i="1" s="1"/>
  <c r="P45" i="1"/>
  <c r="N97" i="1" s="1"/>
  <c r="S45" i="1"/>
  <c r="Q97" i="1" s="1"/>
  <c r="O60" i="1"/>
  <c r="O119" i="1" s="1"/>
  <c r="O59" i="1"/>
  <c r="O56" i="1"/>
  <c r="H227" i="1" s="1"/>
  <c r="P38" i="1"/>
  <c r="O118" i="1" s="1"/>
  <c r="P37" i="1"/>
  <c r="P34" i="1"/>
  <c r="H226" i="1" s="1"/>
  <c r="AD21" i="1"/>
  <c r="O117" i="1" s="1"/>
  <c r="AD20" i="1"/>
  <c r="AD17" i="1"/>
  <c r="V225" i="1" s="1"/>
  <c r="S10" i="1"/>
  <c r="O115" i="1" s="1"/>
  <c r="S9" i="1"/>
  <c r="S6" i="1"/>
  <c r="K223" i="1" s="1"/>
  <c r="R49" i="1"/>
  <c r="N116" i="1" s="1"/>
  <c r="Q49" i="1"/>
  <c r="M116" i="1" s="1"/>
  <c r="R48" i="1"/>
  <c r="Q48" i="1"/>
  <c r="R45" i="1"/>
  <c r="P97" i="1" s="1"/>
  <c r="Q45" i="1"/>
  <c r="O97" i="1" s="1"/>
  <c r="M114" i="1"/>
  <c r="L114" i="1" s="1"/>
  <c r="K114" i="1" s="1"/>
  <c r="J114" i="1" s="1"/>
  <c r="I114" i="1" s="1"/>
  <c r="H114" i="1" s="1"/>
  <c r="G114" i="1" s="1"/>
  <c r="F114" i="1" s="1"/>
  <c r="M95" i="1"/>
  <c r="L95" i="1" s="1"/>
  <c r="K95" i="1" s="1"/>
  <c r="J95" i="1" s="1"/>
  <c r="I95" i="1" s="1"/>
  <c r="H95" i="1" s="1"/>
  <c r="G95" i="1" s="1"/>
  <c r="F95" i="1" s="1"/>
  <c r="V12" i="1"/>
  <c r="R71" i="1"/>
  <c r="N120" i="1" s="1"/>
  <c r="R67" i="1"/>
  <c r="L228" i="1" s="1"/>
  <c r="R70" i="1"/>
  <c r="N60" i="1"/>
  <c r="N119" i="1" s="1"/>
  <c r="N56" i="1"/>
  <c r="G227" i="1" s="1"/>
  <c r="N59" i="1"/>
  <c r="O38" i="1"/>
  <c r="N118" i="1" s="1"/>
  <c r="N38" i="1"/>
  <c r="M118" i="1" s="1"/>
  <c r="O37" i="1"/>
  <c r="N37" i="1"/>
  <c r="O34" i="1"/>
  <c r="N34" i="1"/>
  <c r="F226" i="1" s="1"/>
  <c r="AC21" i="1"/>
  <c r="N117" i="1" s="1"/>
  <c r="AC20" i="1"/>
  <c r="AC17" i="1"/>
  <c r="U225" i="1" s="1"/>
  <c r="R6" i="1"/>
  <c r="J223" i="1" s="1"/>
  <c r="R10" i="1"/>
  <c r="N115" i="1" s="1"/>
  <c r="R9" i="1"/>
  <c r="Q71" i="1"/>
  <c r="M120" i="1" s="1"/>
  <c r="Q70" i="1"/>
  <c r="Q67" i="1"/>
  <c r="K228" i="1" s="1"/>
  <c r="M60" i="1"/>
  <c r="M119" i="1" s="1"/>
  <c r="M59" i="1"/>
  <c r="M56" i="1"/>
  <c r="F227" i="1" s="1"/>
  <c r="Q6" i="1"/>
  <c r="I223" i="1" s="1"/>
  <c r="Q10" i="1"/>
  <c r="M115" i="1" s="1"/>
  <c r="Q9" i="1"/>
  <c r="AB17" i="1"/>
  <c r="T225" i="1" s="1"/>
  <c r="AB21" i="1"/>
  <c r="M117" i="1" s="1"/>
  <c r="AB20" i="1"/>
  <c r="F67" i="1"/>
  <c r="K71" i="1"/>
  <c r="G120" i="1" s="1"/>
  <c r="L71" i="1"/>
  <c r="H120" i="1" s="1"/>
  <c r="M71" i="1"/>
  <c r="I120" i="1" s="1"/>
  <c r="N71" i="1"/>
  <c r="J120" i="1" s="1"/>
  <c r="O71" i="1"/>
  <c r="K120" i="1" s="1"/>
  <c r="P71" i="1"/>
  <c r="L120" i="1" s="1"/>
  <c r="G67" i="1"/>
  <c r="H67" i="1"/>
  <c r="I67" i="1"/>
  <c r="C228" i="1" s="1"/>
  <c r="J67" i="1"/>
  <c r="D228" i="1" s="1"/>
  <c r="K67" i="1"/>
  <c r="E228" i="1" s="1"/>
  <c r="L67" i="1"/>
  <c r="F228" i="1" s="1"/>
  <c r="M67" i="1"/>
  <c r="N67" i="1"/>
  <c r="H228" i="1" s="1"/>
  <c r="O67" i="1"/>
  <c r="I228" i="1" s="1"/>
  <c r="P67" i="1"/>
  <c r="J228" i="1" s="1"/>
  <c r="J70" i="1"/>
  <c r="K70" i="1"/>
  <c r="L70" i="1"/>
  <c r="M70" i="1"/>
  <c r="N70" i="1"/>
  <c r="O70" i="1"/>
  <c r="P70" i="1"/>
  <c r="M65" i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Z65" i="1" s="1"/>
  <c r="AA65" i="1" s="1"/>
  <c r="AB65" i="1" s="1"/>
  <c r="AC65" i="1" s="1"/>
  <c r="AD65" i="1" s="1"/>
  <c r="AE65" i="1" s="1"/>
  <c r="AF65" i="1" s="1"/>
  <c r="K65" i="1"/>
  <c r="J65" i="1" s="1"/>
  <c r="I65" i="1" s="1"/>
  <c r="H65" i="1" s="1"/>
  <c r="G65" i="1" s="1"/>
  <c r="F65" i="1" s="1"/>
  <c r="E65" i="1" s="1"/>
  <c r="D65" i="1" s="1"/>
  <c r="L60" i="1"/>
  <c r="L119" i="1" s="1"/>
  <c r="L59" i="1"/>
  <c r="L56" i="1"/>
  <c r="E227" i="1" s="1"/>
  <c r="M38" i="1"/>
  <c r="L118" i="1" s="1"/>
  <c r="L38" i="1"/>
  <c r="K118" i="1" s="1"/>
  <c r="M37" i="1"/>
  <c r="L37" i="1"/>
  <c r="M34" i="1"/>
  <c r="E226" i="1" s="1"/>
  <c r="L34" i="1"/>
  <c r="D226" i="1" s="1"/>
  <c r="AA21" i="1"/>
  <c r="L117" i="1" s="1"/>
  <c r="AA20" i="1"/>
  <c r="AA17" i="1"/>
  <c r="S225" i="1" s="1"/>
  <c r="P10" i="1"/>
  <c r="L115" i="1" s="1"/>
  <c r="P9" i="1"/>
  <c r="P6" i="1"/>
  <c r="H223" i="1" s="1"/>
  <c r="P49" i="1"/>
  <c r="L116" i="1" s="1"/>
  <c r="P48" i="1"/>
  <c r="M21" i="1"/>
  <c r="N21" i="1"/>
  <c r="O21" i="1"/>
  <c r="W12" i="1"/>
  <c r="J38" i="1"/>
  <c r="I118" i="1" s="1"/>
  <c r="K38" i="1"/>
  <c r="J118" i="1" s="1"/>
  <c r="K60" i="1"/>
  <c r="K119" i="1" s="1"/>
  <c r="K56" i="1"/>
  <c r="D227" i="1" s="1"/>
  <c r="K59" i="1"/>
  <c r="O49" i="1"/>
  <c r="K116" i="1" s="1"/>
  <c r="O48" i="1"/>
  <c r="N48" i="1"/>
  <c r="O10" i="1"/>
  <c r="K115" i="1" s="1"/>
  <c r="Z17" i="1"/>
  <c r="Z20" i="1"/>
  <c r="Z21" i="1"/>
  <c r="K117" i="1" s="1"/>
  <c r="N49" i="1"/>
  <c r="J116" i="1" s="1"/>
  <c r="J59" i="1"/>
  <c r="J56" i="1"/>
  <c r="J54" i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K48" i="1"/>
  <c r="L48" i="1"/>
  <c r="M48" i="1"/>
  <c r="I45" i="1"/>
  <c r="J45" i="1"/>
  <c r="K45" i="1"/>
  <c r="I97" i="1" s="1"/>
  <c r="L45" i="1"/>
  <c r="J97" i="1" s="1"/>
  <c r="M45" i="1"/>
  <c r="K97" i="1" s="1"/>
  <c r="N45" i="1"/>
  <c r="L97" i="1" s="1"/>
  <c r="K34" i="1"/>
  <c r="C226" i="1" s="1"/>
  <c r="K37" i="1"/>
  <c r="N10" i="1"/>
  <c r="J115" i="1" s="1"/>
  <c r="Y21" i="1"/>
  <c r="J117" i="1" s="1"/>
  <c r="Y17" i="1"/>
  <c r="Q225" i="1" s="1"/>
  <c r="Y20" i="1"/>
  <c r="O9" i="1"/>
  <c r="O6" i="1"/>
  <c r="N9" i="1"/>
  <c r="N6" i="1"/>
  <c r="F223" i="1" s="1"/>
  <c r="M10" i="1"/>
  <c r="I115" i="1" s="1"/>
  <c r="X21" i="1"/>
  <c r="I117" i="1" s="1"/>
  <c r="G59" i="1"/>
  <c r="H59" i="1"/>
  <c r="I59" i="1"/>
  <c r="F56" i="1"/>
  <c r="G56" i="1"/>
  <c r="H56" i="1"/>
  <c r="H100" i="1" s="1"/>
  <c r="I56" i="1"/>
  <c r="I100" i="1"/>
  <c r="H54" i="1"/>
  <c r="G54" i="1" s="1"/>
  <c r="F54" i="1" s="1"/>
  <c r="E54" i="1" s="1"/>
  <c r="D54" i="1" s="1"/>
  <c r="M4" i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M43" i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J37" i="1"/>
  <c r="J34" i="1"/>
  <c r="I99" i="1" s="1"/>
  <c r="X20" i="1"/>
  <c r="X17" i="1"/>
  <c r="P225" i="1" s="1"/>
  <c r="M6" i="1"/>
  <c r="E223" i="1" s="1"/>
  <c r="M9" i="1"/>
  <c r="K43" i="1"/>
  <c r="J43" i="1" s="1"/>
  <c r="I43" i="1" s="1"/>
  <c r="H43" i="1" s="1"/>
  <c r="K29" i="1"/>
  <c r="J29" i="1"/>
  <c r="I29" i="1"/>
  <c r="H29" i="1"/>
  <c r="G29" i="1"/>
  <c r="G27" i="1"/>
  <c r="H27" i="1"/>
  <c r="I27" i="1"/>
  <c r="J27" i="1"/>
  <c r="K27" i="1"/>
  <c r="L25" i="1"/>
  <c r="L29" i="1" s="1"/>
  <c r="E25" i="1"/>
  <c r="F27" i="1" s="1"/>
  <c r="J10" i="1"/>
  <c r="F115" i="1" s="1"/>
  <c r="G115" i="1"/>
  <c r="L10" i="1"/>
  <c r="H115" i="1" s="1"/>
  <c r="P21" i="1"/>
  <c r="Q21" i="1"/>
  <c r="R21" i="1"/>
  <c r="S21" i="1"/>
  <c r="T21" i="1"/>
  <c r="U21" i="1"/>
  <c r="F117" i="1" s="1"/>
  <c r="V21" i="1"/>
  <c r="G117" i="1" s="1"/>
  <c r="W21" i="1"/>
  <c r="H117" i="1" s="1"/>
  <c r="E37" i="1"/>
  <c r="F37" i="1"/>
  <c r="G37" i="1"/>
  <c r="H37" i="1"/>
  <c r="I37" i="1"/>
  <c r="E34" i="1"/>
  <c r="F34" i="1"/>
  <c r="G34" i="1"/>
  <c r="H34" i="1"/>
  <c r="I34" i="1"/>
  <c r="J32" i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H32" i="1"/>
  <c r="G32" i="1" s="1"/>
  <c r="F32" i="1" s="1"/>
  <c r="E32" i="1" s="1"/>
  <c r="D32" i="1" s="1"/>
  <c r="V17" i="1"/>
  <c r="N225" i="1" s="1"/>
  <c r="U17" i="1"/>
  <c r="M225" i="1" s="1"/>
  <c r="T17" i="1"/>
  <c r="L225" i="1" s="1"/>
  <c r="S17" i="1"/>
  <c r="K225" i="1" s="1"/>
  <c r="R17" i="1"/>
  <c r="J225" i="1" s="1"/>
  <c r="Q17" i="1"/>
  <c r="I225" i="1" s="1"/>
  <c r="P17" i="1"/>
  <c r="H225" i="1" s="1"/>
  <c r="O17" i="1"/>
  <c r="G225" i="1" s="1"/>
  <c r="N17" i="1"/>
  <c r="F225" i="1" s="1"/>
  <c r="M17" i="1"/>
  <c r="E225" i="1" s="1"/>
  <c r="L17" i="1"/>
  <c r="D225" i="1" s="1"/>
  <c r="K17" i="1"/>
  <c r="C225" i="1" s="1"/>
  <c r="J17" i="1"/>
  <c r="I17" i="1"/>
  <c r="H17" i="1"/>
  <c r="W17" i="1"/>
  <c r="O225" i="1" s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M15" i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K15" i="1"/>
  <c r="J15" i="1" s="1"/>
  <c r="I15" i="1" s="1"/>
  <c r="H15" i="1" s="1"/>
  <c r="G15" i="1" s="1"/>
  <c r="F15" i="1" s="1"/>
  <c r="E6" i="1"/>
  <c r="F6" i="1"/>
  <c r="G6" i="1"/>
  <c r="H6" i="1"/>
  <c r="I6" i="1"/>
  <c r="J6" i="1"/>
  <c r="F96" i="1" s="1"/>
  <c r="G96" i="1"/>
  <c r="L6" i="1"/>
  <c r="D223" i="1" s="1"/>
  <c r="L9" i="1"/>
  <c r="J9" i="1"/>
  <c r="I9" i="1"/>
  <c r="H9" i="1"/>
  <c r="G9" i="1"/>
  <c r="F9" i="1"/>
  <c r="E9" i="1"/>
  <c r="K4" i="1"/>
  <c r="J4" i="1" s="1"/>
  <c r="I4" i="1" s="1"/>
  <c r="H4" i="1" s="1"/>
  <c r="G4" i="1" s="1"/>
  <c r="F4" i="1" s="1"/>
  <c r="E4" i="1" s="1"/>
  <c r="D4" i="1" s="1"/>
  <c r="X12" i="1"/>
  <c r="M29" i="1"/>
  <c r="Y12" i="1"/>
  <c r="Z12" i="1"/>
  <c r="AB12" i="1"/>
  <c r="T288" i="1" s="1"/>
  <c r="AD12" i="1"/>
  <c r="V288" i="1" s="1"/>
  <c r="W288" i="1"/>
  <c r="I36" i="6" l="1"/>
  <c r="AL7" i="6"/>
  <c r="I57" i="6" s="1"/>
  <c r="H57" i="6" s="1"/>
  <c r="I58" i="6" s="1"/>
  <c r="P63" i="6"/>
  <c r="P56" i="6"/>
  <c r="P48" i="6"/>
  <c r="P42" i="6"/>
  <c r="P35" i="6"/>
  <c r="H30" i="6"/>
  <c r="I29" i="6"/>
  <c r="H8" i="6"/>
  <c r="G32" i="6"/>
  <c r="H33" i="6" s="1"/>
  <c r="G37" i="6"/>
  <c r="AL6" i="6"/>
  <c r="I55" i="6" s="1"/>
  <c r="I45" i="6"/>
  <c r="G21" i="6"/>
  <c r="F80" i="6"/>
  <c r="G17" i="6"/>
  <c r="P40" i="6"/>
  <c r="P33" i="6"/>
  <c r="I7" i="6"/>
  <c r="AM7" i="6" s="1"/>
  <c r="I38" i="6"/>
  <c r="H41" i="6"/>
  <c r="I42" i="6" s="1"/>
  <c r="R7" i="6"/>
  <c r="AJ6" i="6"/>
  <c r="I47" i="6" s="1"/>
  <c r="AL5" i="6"/>
  <c r="AJ7" i="6"/>
  <c r="I49" i="6" s="1"/>
  <c r="G34" i="6"/>
  <c r="I5" i="6"/>
  <c r="G39" i="6"/>
  <c r="R5" i="6"/>
  <c r="R6" i="6"/>
  <c r="H19" i="6"/>
  <c r="I18" i="6"/>
  <c r="G23" i="6"/>
  <c r="H24" i="6" s="1"/>
  <c r="I35" i="6"/>
  <c r="I7" i="5"/>
  <c r="AM7" i="5" s="1"/>
  <c r="AJ8" i="5"/>
  <c r="I44" i="5"/>
  <c r="H44" i="5" s="1"/>
  <c r="I45" i="5" s="1"/>
  <c r="AL5" i="5"/>
  <c r="I52" i="5" s="1"/>
  <c r="H48" i="5"/>
  <c r="R5" i="5"/>
  <c r="R6" i="5"/>
  <c r="R7" i="5"/>
  <c r="G22" i="5"/>
  <c r="G20" i="5"/>
  <c r="P41" i="5"/>
  <c r="P34" i="5"/>
  <c r="H38" i="5"/>
  <c r="H18" i="5"/>
  <c r="I17" i="5"/>
  <c r="H33" i="5"/>
  <c r="I34" i="5" s="1"/>
  <c r="I5" i="5"/>
  <c r="F79" i="5"/>
  <c r="G16" i="5"/>
  <c r="I21" i="5"/>
  <c r="H46" i="5"/>
  <c r="H29" i="5"/>
  <c r="I28" i="5"/>
  <c r="H36" i="5"/>
  <c r="I37" i="5" s="1"/>
  <c r="I35" i="5"/>
  <c r="AL7" i="5"/>
  <c r="I56" i="5" s="1"/>
  <c r="AL6" i="5"/>
  <c r="I54" i="5" s="1"/>
  <c r="H31" i="5"/>
  <c r="I32" i="5" s="1"/>
  <c r="H40" i="5"/>
  <c r="I41" i="5" s="1"/>
  <c r="H8" i="5"/>
  <c r="E23" i="2"/>
  <c r="L41" i="2" s="1"/>
  <c r="D23" i="2"/>
  <c r="C23" i="2" s="1"/>
  <c r="G25" i="2"/>
  <c r="N36" i="2" s="1"/>
  <c r="F25" i="2"/>
  <c r="M36" i="2" s="1"/>
  <c r="H25" i="2"/>
  <c r="O36" i="2" s="1"/>
  <c r="V51" i="2" s="1"/>
  <c r="I25" i="2"/>
  <c r="P43" i="2" s="1"/>
  <c r="E25" i="2"/>
  <c r="L36" i="2" s="1"/>
  <c r="S51" i="2" s="1"/>
  <c r="D25" i="2"/>
  <c r="C25" i="2" s="1"/>
  <c r="J36" i="2" s="1"/>
  <c r="H23" i="2"/>
  <c r="O34" i="2" s="1"/>
  <c r="V49" i="2" s="1"/>
  <c r="I23" i="2"/>
  <c r="P41" i="2" s="1"/>
  <c r="G23" i="2"/>
  <c r="N34" i="2" s="1"/>
  <c r="F23" i="2"/>
  <c r="M41" i="2" s="1"/>
  <c r="I40" i="2"/>
  <c r="H40" i="2" s="1"/>
  <c r="I42" i="2"/>
  <c r="H42" i="2" s="1"/>
  <c r="I43" i="2" s="1"/>
  <c r="Q8" i="2"/>
  <c r="AI8" i="2"/>
  <c r="P32" i="2"/>
  <c r="AK8" i="2"/>
  <c r="I7" i="2"/>
  <c r="AM7" i="2" s="1"/>
  <c r="AK7" i="2"/>
  <c r="BJ12" i="2"/>
  <c r="BK12" i="2" s="1"/>
  <c r="BL12" i="2" s="1"/>
  <c r="BM12" i="2" s="1"/>
  <c r="BM13" i="2"/>
  <c r="I34" i="2"/>
  <c r="I36" i="2"/>
  <c r="D34" i="2"/>
  <c r="G34" i="2"/>
  <c r="N57" i="2" s="1"/>
  <c r="F34" i="2"/>
  <c r="M57" i="2" s="1"/>
  <c r="G20" i="2"/>
  <c r="H21" i="2" s="1"/>
  <c r="O32" i="2" s="1"/>
  <c r="D36" i="2"/>
  <c r="G32" i="2"/>
  <c r="E34" i="2"/>
  <c r="H34" i="2"/>
  <c r="O57" i="2" s="1"/>
  <c r="H32" i="2"/>
  <c r="E32" i="2"/>
  <c r="I32" i="2"/>
  <c r="D32" i="2"/>
  <c r="F32" i="2"/>
  <c r="F36" i="2"/>
  <c r="N43" i="2"/>
  <c r="H36" i="2"/>
  <c r="H38" i="2"/>
  <c r="I39" i="2" s="1"/>
  <c r="E36" i="2"/>
  <c r="G36" i="2"/>
  <c r="K41" i="2"/>
  <c r="N41" i="2"/>
  <c r="U49" i="2"/>
  <c r="T51" i="2"/>
  <c r="U51" i="2"/>
  <c r="BE81" i="2"/>
  <c r="BF18" i="2"/>
  <c r="I8" i="2"/>
  <c r="AM8" i="2" s="1"/>
  <c r="R100" i="1"/>
  <c r="R96" i="1"/>
  <c r="T97" i="1"/>
  <c r="M100" i="1"/>
  <c r="N101" i="1"/>
  <c r="L27" i="1"/>
  <c r="M27" i="1"/>
  <c r="K99" i="1"/>
  <c r="H101" i="1"/>
  <c r="V97" i="1"/>
  <c r="X101" i="1"/>
  <c r="R101" i="1"/>
  <c r="U97" i="1"/>
  <c r="U100" i="1"/>
  <c r="U101" i="1"/>
  <c r="U99" i="1"/>
  <c r="J99" i="1"/>
  <c r="O99" i="1"/>
  <c r="O100" i="1"/>
  <c r="S96" i="1"/>
  <c r="K224" i="1"/>
  <c r="Z97" i="1"/>
  <c r="X288" i="1"/>
  <c r="H98" i="1"/>
  <c r="P96" i="1"/>
  <c r="S97" i="1"/>
  <c r="Y101" i="1"/>
  <c r="M98" i="1"/>
  <c r="O98" i="1"/>
  <c r="Q98" i="1"/>
  <c r="R98" i="1"/>
  <c r="T98" i="1"/>
  <c r="I96" i="1"/>
  <c r="K100" i="1"/>
  <c r="L98" i="1"/>
  <c r="K101" i="1"/>
  <c r="P100" i="1"/>
  <c r="W96" i="1"/>
  <c r="W99" i="1"/>
  <c r="I98" i="1"/>
  <c r="N96" i="1"/>
  <c r="O101" i="1"/>
  <c r="S101" i="1"/>
  <c r="X100" i="1"/>
  <c r="Y100" i="1"/>
  <c r="H96" i="1"/>
  <c r="J98" i="1"/>
  <c r="L96" i="1"/>
  <c r="N98" i="1"/>
  <c r="T96" i="1"/>
  <c r="Y288" i="1"/>
  <c r="F29" i="1"/>
  <c r="M96" i="1"/>
  <c r="V96" i="1"/>
  <c r="V100" i="1"/>
  <c r="E27" i="1"/>
  <c r="F98" i="1"/>
  <c r="E29" i="1"/>
  <c r="L101" i="1"/>
  <c r="G101" i="1"/>
  <c r="P98" i="1"/>
  <c r="R99" i="1"/>
  <c r="R225" i="1"/>
  <c r="K98" i="1"/>
  <c r="G223" i="1"/>
  <c r="K96" i="1"/>
  <c r="T228" i="1"/>
  <c r="V101" i="1"/>
  <c r="J96" i="1"/>
  <c r="C227" i="1"/>
  <c r="J100" i="1"/>
  <c r="AE225" i="1"/>
  <c r="X98" i="1"/>
  <c r="N100" i="1"/>
  <c r="G226" i="1"/>
  <c r="N99" i="1"/>
  <c r="J226" i="1"/>
  <c r="Q99" i="1"/>
  <c r="R228" i="1"/>
  <c r="T101" i="1"/>
  <c r="O226" i="1"/>
  <c r="V99" i="1"/>
  <c r="C224" i="1"/>
  <c r="R97" i="1"/>
  <c r="H224" i="1"/>
  <c r="W97" i="1"/>
  <c r="M226" i="1"/>
  <c r="T99" i="1"/>
  <c r="G228" i="1"/>
  <c r="I101" i="1"/>
  <c r="O228" i="1"/>
  <c r="Q101" i="1"/>
  <c r="U96" i="1"/>
  <c r="G98" i="1"/>
  <c r="O96" i="1"/>
  <c r="Q96" i="1"/>
  <c r="S99" i="1"/>
  <c r="S100" i="1"/>
  <c r="U98" i="1"/>
  <c r="V98" i="1"/>
  <c r="W98" i="1"/>
  <c r="X96" i="1"/>
  <c r="L99" i="1"/>
  <c r="L100" i="1"/>
  <c r="J101" i="1"/>
  <c r="M101" i="1"/>
  <c r="M99" i="1"/>
  <c r="P99" i="1"/>
  <c r="Q100" i="1"/>
  <c r="S98" i="1"/>
  <c r="W100" i="1"/>
  <c r="X97" i="1"/>
  <c r="Y96" i="1"/>
  <c r="P101" i="1"/>
  <c r="T100" i="1"/>
  <c r="J224" i="1"/>
  <c r="Y97" i="1"/>
  <c r="W101" i="1"/>
  <c r="Y98" i="1"/>
  <c r="X99" i="1"/>
  <c r="Y99" i="1"/>
  <c r="I8" i="6" l="1"/>
  <c r="H36" i="6"/>
  <c r="G19" i="6"/>
  <c r="H20" i="6" s="1"/>
  <c r="H18" i="6"/>
  <c r="I89" i="6" s="1"/>
  <c r="F37" i="6"/>
  <c r="I43" i="6"/>
  <c r="I20" i="6"/>
  <c r="G30" i="6"/>
  <c r="H31" i="6" s="1"/>
  <c r="H29" i="6"/>
  <c r="I90" i="6" s="1"/>
  <c r="H49" i="6"/>
  <c r="I50" i="6" s="1"/>
  <c r="G57" i="6"/>
  <c r="F34" i="6"/>
  <c r="G35" i="6" s="1"/>
  <c r="P65" i="6"/>
  <c r="P58" i="6"/>
  <c r="P50" i="6"/>
  <c r="H35" i="6"/>
  <c r="F21" i="6"/>
  <c r="H38" i="6"/>
  <c r="F23" i="6"/>
  <c r="AL8" i="6"/>
  <c r="I53" i="6"/>
  <c r="W63" i="6"/>
  <c r="W56" i="6"/>
  <c r="W48" i="6"/>
  <c r="H22" i="6"/>
  <c r="I31" i="6"/>
  <c r="H47" i="6"/>
  <c r="I48" i="6" s="1"/>
  <c r="W65" i="6"/>
  <c r="W58" i="6"/>
  <c r="W50" i="6"/>
  <c r="O42" i="6"/>
  <c r="O35" i="6"/>
  <c r="F39" i="6"/>
  <c r="G40" i="6" s="1"/>
  <c r="H45" i="6"/>
  <c r="I46" i="6" s="1"/>
  <c r="I44" i="6"/>
  <c r="H40" i="6"/>
  <c r="AJ8" i="6"/>
  <c r="O63" i="6"/>
  <c r="O56" i="6"/>
  <c r="O48" i="6"/>
  <c r="B115" i="6"/>
  <c r="G41" i="6"/>
  <c r="G36" i="6" s="1"/>
  <c r="G80" i="6"/>
  <c r="H17" i="6"/>
  <c r="H55" i="6"/>
  <c r="F32" i="6"/>
  <c r="G33" i="6" s="1"/>
  <c r="AM5" i="6"/>
  <c r="G8" i="6"/>
  <c r="I8" i="5"/>
  <c r="I43" i="5"/>
  <c r="I24" i="5" s="1"/>
  <c r="AL8" i="5"/>
  <c r="G46" i="5"/>
  <c r="H47" i="5" s="1"/>
  <c r="F22" i="5"/>
  <c r="P64" i="5"/>
  <c r="P57" i="5"/>
  <c r="P49" i="5"/>
  <c r="G38" i="5"/>
  <c r="H39" i="5" s="1"/>
  <c r="G31" i="5"/>
  <c r="H32" i="5" s="1"/>
  <c r="G36" i="5"/>
  <c r="H37" i="5" s="1"/>
  <c r="H35" i="5"/>
  <c r="I47" i="5"/>
  <c r="I50" i="5" s="1"/>
  <c r="G33" i="5"/>
  <c r="H34" i="5" s="1"/>
  <c r="H52" i="5"/>
  <c r="I51" i="5"/>
  <c r="P39" i="5"/>
  <c r="P32" i="5"/>
  <c r="I39" i="5"/>
  <c r="P62" i="5"/>
  <c r="P55" i="5"/>
  <c r="P47" i="5"/>
  <c r="I42" i="5"/>
  <c r="G79" i="5"/>
  <c r="H16" i="5"/>
  <c r="B114" i="5"/>
  <c r="W64" i="5"/>
  <c r="W57" i="5"/>
  <c r="W49" i="5"/>
  <c r="G48" i="5"/>
  <c r="H54" i="5"/>
  <c r="I55" i="5" s="1"/>
  <c r="G29" i="5"/>
  <c r="H28" i="5"/>
  <c r="G18" i="5"/>
  <c r="H17" i="5"/>
  <c r="G44" i="5"/>
  <c r="H45" i="5" s="1"/>
  <c r="H43" i="5"/>
  <c r="I90" i="5" s="1"/>
  <c r="H56" i="5"/>
  <c r="AM5" i="5"/>
  <c r="G8" i="5"/>
  <c r="F20" i="5"/>
  <c r="H23" i="5"/>
  <c r="I49" i="5"/>
  <c r="G40" i="5"/>
  <c r="I30" i="5"/>
  <c r="I19" i="5"/>
  <c r="H21" i="5"/>
  <c r="O41" i="2"/>
  <c r="L34" i="2"/>
  <c r="M43" i="2"/>
  <c r="P36" i="2"/>
  <c r="W66" i="2" s="1"/>
  <c r="K34" i="2"/>
  <c r="R57" i="2" s="1"/>
  <c r="O43" i="2"/>
  <c r="G42" i="2"/>
  <c r="H43" i="2" s="1"/>
  <c r="L43" i="2"/>
  <c r="P34" i="2"/>
  <c r="W57" i="2" s="1"/>
  <c r="L57" i="2"/>
  <c r="P57" i="2"/>
  <c r="U57" i="2"/>
  <c r="V57" i="2"/>
  <c r="N59" i="2"/>
  <c r="P59" i="2"/>
  <c r="L59" i="2"/>
  <c r="Q59" i="2"/>
  <c r="V59" i="2"/>
  <c r="O59" i="2"/>
  <c r="S59" i="2"/>
  <c r="T59" i="2"/>
  <c r="M59" i="2"/>
  <c r="U59" i="2"/>
  <c r="K43" i="2"/>
  <c r="M34" i="2"/>
  <c r="T57" i="2" s="1"/>
  <c r="Q51" i="2"/>
  <c r="J43" i="2"/>
  <c r="K36" i="2"/>
  <c r="R51" i="2" s="1"/>
  <c r="C34" i="2"/>
  <c r="J57" i="2" s="1"/>
  <c r="K57" i="2"/>
  <c r="C32" i="2"/>
  <c r="S49" i="2"/>
  <c r="S57" i="2"/>
  <c r="C36" i="2"/>
  <c r="J59" i="2" s="1"/>
  <c r="K59" i="2"/>
  <c r="W51" i="2"/>
  <c r="W59" i="2"/>
  <c r="V64" i="2"/>
  <c r="H9" i="2"/>
  <c r="O64" i="2"/>
  <c r="P64" i="2"/>
  <c r="L64" i="2"/>
  <c r="M64" i="2"/>
  <c r="U64" i="2"/>
  <c r="N64" i="2"/>
  <c r="P49" i="2"/>
  <c r="P51" i="2"/>
  <c r="I9" i="2"/>
  <c r="BN13" i="2"/>
  <c r="BO13" i="2" s="1"/>
  <c r="BP13" i="2" s="1"/>
  <c r="BQ13" i="2" s="1"/>
  <c r="BR13" i="2" s="1"/>
  <c r="BN12" i="2"/>
  <c r="O39" i="2"/>
  <c r="F20" i="2"/>
  <c r="G21" i="2" s="1"/>
  <c r="N32" i="2" s="1"/>
  <c r="K64" i="2"/>
  <c r="S64" i="2"/>
  <c r="P66" i="2"/>
  <c r="O66" i="2"/>
  <c r="N66" i="2"/>
  <c r="M66" i="2"/>
  <c r="L66" i="2"/>
  <c r="K66" i="2"/>
  <c r="U66" i="2"/>
  <c r="S66" i="2"/>
  <c r="Q66" i="2"/>
  <c r="V66" i="2"/>
  <c r="T66" i="2"/>
  <c r="G40" i="2"/>
  <c r="H41" i="2" s="1"/>
  <c r="R49" i="2"/>
  <c r="I41" i="2"/>
  <c r="G38" i="2"/>
  <c r="H39" i="2" s="1"/>
  <c r="J41" i="2"/>
  <c r="J34" i="2"/>
  <c r="O49" i="2"/>
  <c r="O51" i="2"/>
  <c r="BF81" i="2"/>
  <c r="BG18" i="2"/>
  <c r="I51" i="6" l="1"/>
  <c r="H42" i="6"/>
  <c r="O31" i="6"/>
  <c r="O38" i="6"/>
  <c r="G55" i="6"/>
  <c r="P61" i="6"/>
  <c r="P54" i="6"/>
  <c r="P46" i="6"/>
  <c r="E23" i="6"/>
  <c r="F24" i="6" s="1"/>
  <c r="O33" i="6"/>
  <c r="O40" i="6"/>
  <c r="G24" i="6"/>
  <c r="I56" i="6"/>
  <c r="G45" i="6"/>
  <c r="H46" i="6" s="1"/>
  <c r="H44" i="6"/>
  <c r="N65" i="6"/>
  <c r="N58" i="6"/>
  <c r="N50" i="6"/>
  <c r="E37" i="6"/>
  <c r="F38" i="6" s="1"/>
  <c r="H80" i="6"/>
  <c r="I17" i="6"/>
  <c r="E34" i="6"/>
  <c r="F35" i="6" s="1"/>
  <c r="F30" i="6"/>
  <c r="G29" i="6"/>
  <c r="H90" i="6" s="1"/>
  <c r="G38" i="6"/>
  <c r="E21" i="6"/>
  <c r="F22" i="6" s="1"/>
  <c r="F57" i="6"/>
  <c r="G58" i="6" s="1"/>
  <c r="O61" i="6"/>
  <c r="O54" i="6"/>
  <c r="O46" i="6"/>
  <c r="AN5" i="6"/>
  <c r="AN6" i="6"/>
  <c r="I62" i="6" s="1"/>
  <c r="F41" i="6"/>
  <c r="E39" i="6"/>
  <c r="F40" i="6" s="1"/>
  <c r="G47" i="6"/>
  <c r="H53" i="6"/>
  <c r="I54" i="6" s="1"/>
  <c r="I52" i="6"/>
  <c r="G22" i="6"/>
  <c r="H58" i="6"/>
  <c r="P31" i="6"/>
  <c r="P38" i="6"/>
  <c r="E32" i="6"/>
  <c r="F33" i="6" s="1"/>
  <c r="O65" i="6"/>
  <c r="O58" i="6"/>
  <c r="O50" i="6"/>
  <c r="AN7" i="6"/>
  <c r="I64" i="6" s="1"/>
  <c r="N63" i="6"/>
  <c r="N56" i="6"/>
  <c r="N48" i="6"/>
  <c r="V65" i="6"/>
  <c r="V58" i="6"/>
  <c r="V50" i="6"/>
  <c r="G49" i="6"/>
  <c r="F19" i="6"/>
  <c r="G20" i="6" s="1"/>
  <c r="G18" i="6"/>
  <c r="H89" i="6" s="1"/>
  <c r="O64" i="5"/>
  <c r="O57" i="5"/>
  <c r="O49" i="5"/>
  <c r="I88" i="5"/>
  <c r="H41" i="5"/>
  <c r="G56" i="5"/>
  <c r="F18" i="5"/>
  <c r="G17" i="5"/>
  <c r="F48" i="5"/>
  <c r="G52" i="5"/>
  <c r="H51" i="5"/>
  <c r="I91" i="5" s="1"/>
  <c r="H19" i="5"/>
  <c r="H49" i="5"/>
  <c r="H79" i="5"/>
  <c r="I16" i="5"/>
  <c r="F36" i="5"/>
  <c r="G35" i="5"/>
  <c r="E22" i="5"/>
  <c r="AN5" i="5"/>
  <c r="AN7" i="5"/>
  <c r="I63" i="5" s="1"/>
  <c r="AN6" i="5"/>
  <c r="I61" i="5" s="1"/>
  <c r="O41" i="5"/>
  <c r="O34" i="5"/>
  <c r="I57" i="5"/>
  <c r="H24" i="5"/>
  <c r="F31" i="5"/>
  <c r="G23" i="5"/>
  <c r="E20" i="5"/>
  <c r="G28" i="5"/>
  <c r="F29" i="5"/>
  <c r="G30" i="5" s="1"/>
  <c r="W62" i="5"/>
  <c r="W55" i="5"/>
  <c r="W47" i="5"/>
  <c r="E90" i="5"/>
  <c r="O62" i="5"/>
  <c r="O55" i="5"/>
  <c r="O47" i="5"/>
  <c r="O39" i="5"/>
  <c r="O32" i="5"/>
  <c r="G21" i="5"/>
  <c r="F44" i="5"/>
  <c r="G43" i="5"/>
  <c r="H30" i="5"/>
  <c r="F38" i="5"/>
  <c r="P37" i="5"/>
  <c r="P30" i="5"/>
  <c r="H50" i="5"/>
  <c r="G54" i="5"/>
  <c r="H55" i="5" s="1"/>
  <c r="I89" i="5"/>
  <c r="F33" i="5"/>
  <c r="F46" i="5"/>
  <c r="G47" i="5" s="1"/>
  <c r="F40" i="5"/>
  <c r="P60" i="5"/>
  <c r="P53" i="5"/>
  <c r="P45" i="5"/>
  <c r="I53" i="5"/>
  <c r="F42" i="2"/>
  <c r="G43" i="2" s="1"/>
  <c r="R64" i="2"/>
  <c r="W64" i="2"/>
  <c r="J64" i="2"/>
  <c r="W49" i="2"/>
  <c r="T64" i="2"/>
  <c r="T49" i="2"/>
  <c r="R59" i="2"/>
  <c r="R66" i="2"/>
  <c r="J66" i="2"/>
  <c r="Q64" i="2"/>
  <c r="Q57" i="2"/>
  <c r="N39" i="2"/>
  <c r="BO12" i="2"/>
  <c r="BP12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BS13" i="2"/>
  <c r="BT13" i="2" s="1"/>
  <c r="BU13" i="2" s="1"/>
  <c r="BV13" i="2" s="1"/>
  <c r="BW13" i="2" s="1"/>
  <c r="BX13" i="2" s="1"/>
  <c r="BY13" i="2" s="1"/>
  <c r="BZ13" i="2" s="1"/>
  <c r="E20" i="2"/>
  <c r="D20" i="2" s="1"/>
  <c r="F40" i="2"/>
  <c r="G41" i="2" s="1"/>
  <c r="F38" i="2"/>
  <c r="G39" i="2" s="1"/>
  <c r="Q49" i="2"/>
  <c r="N51" i="2"/>
  <c r="N49" i="2"/>
  <c r="BG81" i="2"/>
  <c r="BH18" i="2"/>
  <c r="P67" i="6" l="1"/>
  <c r="M65" i="6"/>
  <c r="M58" i="6"/>
  <c r="M50" i="6"/>
  <c r="M42" i="6"/>
  <c r="M35" i="6"/>
  <c r="N31" i="6"/>
  <c r="N38" i="6"/>
  <c r="E30" i="6"/>
  <c r="F31" i="6" s="1"/>
  <c r="F29" i="6"/>
  <c r="G90" i="6" s="1"/>
  <c r="E41" i="6"/>
  <c r="E36" i="6" s="1"/>
  <c r="D32" i="6"/>
  <c r="G42" i="6"/>
  <c r="N42" i="6"/>
  <c r="N35" i="6"/>
  <c r="E57" i="6"/>
  <c r="M63" i="6"/>
  <c r="M56" i="6"/>
  <c r="M48" i="6"/>
  <c r="G53" i="6"/>
  <c r="H54" i="6" s="1"/>
  <c r="H52" i="6"/>
  <c r="H62" i="6"/>
  <c r="I27" i="6"/>
  <c r="J22" i="6" s="1"/>
  <c r="D21" i="6"/>
  <c r="D34" i="6"/>
  <c r="W61" i="6"/>
  <c r="W54" i="6"/>
  <c r="W46" i="6"/>
  <c r="M40" i="6"/>
  <c r="M33" i="6"/>
  <c r="I80" i="6"/>
  <c r="J17" i="6"/>
  <c r="V63" i="6"/>
  <c r="V48" i="6"/>
  <c r="V56" i="6"/>
  <c r="F47" i="6"/>
  <c r="G48" i="6" s="1"/>
  <c r="H64" i="6"/>
  <c r="I28" i="6"/>
  <c r="J24" i="6" s="1"/>
  <c r="H48" i="6"/>
  <c r="H51" i="6" s="1"/>
  <c r="F36" i="6"/>
  <c r="E91" i="6"/>
  <c r="F55" i="6"/>
  <c r="G56" i="6" s="1"/>
  <c r="F49" i="6"/>
  <c r="G50" i="6" s="1"/>
  <c r="AN8" i="6"/>
  <c r="I60" i="6"/>
  <c r="H50" i="6"/>
  <c r="N33" i="6"/>
  <c r="N40" i="6"/>
  <c r="D39" i="6"/>
  <c r="E40" i="6" s="1"/>
  <c r="O67" i="6"/>
  <c r="D37" i="6"/>
  <c r="F45" i="6"/>
  <c r="G46" i="6" s="1"/>
  <c r="G44" i="6"/>
  <c r="D91" i="6" s="1"/>
  <c r="I91" i="6"/>
  <c r="H56" i="6"/>
  <c r="I92" i="6"/>
  <c r="E19" i="6"/>
  <c r="F20" i="6" s="1"/>
  <c r="F18" i="6"/>
  <c r="G89" i="6" s="1"/>
  <c r="G31" i="6"/>
  <c r="D23" i="6"/>
  <c r="E24" i="6" s="1"/>
  <c r="V61" i="6"/>
  <c r="V54" i="6"/>
  <c r="V46" i="6"/>
  <c r="P66" i="5"/>
  <c r="E33" i="5"/>
  <c r="F34" i="5" s="1"/>
  <c r="G24" i="5"/>
  <c r="E31" i="5"/>
  <c r="H63" i="5"/>
  <c r="I64" i="5" s="1"/>
  <c r="I27" i="5"/>
  <c r="J23" i="5" s="1"/>
  <c r="E48" i="5"/>
  <c r="F49" i="5" s="1"/>
  <c r="N60" i="5"/>
  <c r="N53" i="5"/>
  <c r="N45" i="5"/>
  <c r="G32" i="5"/>
  <c r="AN8" i="5"/>
  <c r="I59" i="5"/>
  <c r="I79" i="5"/>
  <c r="J16" i="5"/>
  <c r="G49" i="5"/>
  <c r="H90" i="5"/>
  <c r="D22" i="5"/>
  <c r="E23" i="5" s="1"/>
  <c r="O60" i="5"/>
  <c r="O53" i="5"/>
  <c r="O45" i="5"/>
  <c r="F54" i="5"/>
  <c r="G55" i="5" s="1"/>
  <c r="E44" i="5"/>
  <c r="F45" i="5" s="1"/>
  <c r="F43" i="5"/>
  <c r="G90" i="5" s="1"/>
  <c r="D90" i="5"/>
  <c r="H89" i="5"/>
  <c r="F23" i="5"/>
  <c r="H88" i="5"/>
  <c r="G45" i="5"/>
  <c r="G50" i="5" s="1"/>
  <c r="D20" i="5"/>
  <c r="O37" i="5"/>
  <c r="O30" i="5"/>
  <c r="F17" i="5"/>
  <c r="G88" i="5" s="1"/>
  <c r="E18" i="5"/>
  <c r="E40" i="5"/>
  <c r="W60" i="5"/>
  <c r="W53" i="5"/>
  <c r="W45" i="5"/>
  <c r="N39" i="5"/>
  <c r="N32" i="5"/>
  <c r="F21" i="5"/>
  <c r="V64" i="5"/>
  <c r="V57" i="5"/>
  <c r="V49" i="5"/>
  <c r="G19" i="5"/>
  <c r="E38" i="5"/>
  <c r="F39" i="5" s="1"/>
  <c r="G41" i="5"/>
  <c r="E46" i="5"/>
  <c r="F47" i="5" s="1"/>
  <c r="V62" i="5"/>
  <c r="V55" i="5"/>
  <c r="V47" i="5"/>
  <c r="E36" i="5"/>
  <c r="F37" i="5" s="1"/>
  <c r="F35" i="5"/>
  <c r="F52" i="5"/>
  <c r="G53" i="5" s="1"/>
  <c r="G51" i="5"/>
  <c r="H91" i="5" s="1"/>
  <c r="F56" i="5"/>
  <c r="G34" i="5"/>
  <c r="G39" i="5"/>
  <c r="E29" i="5"/>
  <c r="F28" i="5"/>
  <c r="N41" i="5"/>
  <c r="N34" i="5"/>
  <c r="H61" i="5"/>
  <c r="I62" i="5" s="1"/>
  <c r="I26" i="5"/>
  <c r="J21" i="5" s="1"/>
  <c r="G37" i="5"/>
  <c r="H53" i="5"/>
  <c r="H57" i="5"/>
  <c r="E42" i="2"/>
  <c r="F43" i="2" s="1"/>
  <c r="CE12" i="2"/>
  <c r="CF12" i="2" s="1"/>
  <c r="CG12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CS12" i="2" s="1"/>
  <c r="CT12" i="2" s="1"/>
  <c r="CU12" i="2" s="1"/>
  <c r="CV12" i="2" s="1"/>
  <c r="CW12" i="2" s="1"/>
  <c r="CX12" i="2" s="1"/>
  <c r="CY12" i="2" s="1"/>
  <c r="CZ12" i="2" s="1"/>
  <c r="DA12" i="2" s="1"/>
  <c r="DB12" i="2" s="1"/>
  <c r="DC12" i="2" s="1"/>
  <c r="DD12" i="2" s="1"/>
  <c r="DE12" i="2" s="1"/>
  <c r="DF12" i="2" s="1"/>
  <c r="DG12" i="2" s="1"/>
  <c r="DH12" i="2" s="1"/>
  <c r="DI12" i="2" s="1"/>
  <c r="DJ12" i="2" s="1"/>
  <c r="DK12" i="2" s="1"/>
  <c r="DL12" i="2" s="1"/>
  <c r="DM12" i="2" s="1"/>
  <c r="DN12" i="2" s="1"/>
  <c r="DO12" i="2" s="1"/>
  <c r="DP12" i="2" s="1"/>
  <c r="DQ12" i="2" s="1"/>
  <c r="F21" i="2"/>
  <c r="M32" i="2" s="1"/>
  <c r="CA13" i="2"/>
  <c r="E40" i="2"/>
  <c r="F41" i="2" s="1"/>
  <c r="C20" i="2"/>
  <c r="D21" i="2" s="1"/>
  <c r="C21" i="2" s="1"/>
  <c r="E38" i="2"/>
  <c r="F39" i="2" s="1"/>
  <c r="E21" i="2"/>
  <c r="L39" i="2" s="1"/>
  <c r="M49" i="2"/>
  <c r="M51" i="2"/>
  <c r="BH81" i="2"/>
  <c r="BI18" i="2"/>
  <c r="V67" i="6" l="1"/>
  <c r="L42" i="6"/>
  <c r="L35" i="6"/>
  <c r="G51" i="6"/>
  <c r="M31" i="6"/>
  <c r="M38" i="6"/>
  <c r="D19" i="6"/>
  <c r="E18" i="6"/>
  <c r="F89" i="6" s="1"/>
  <c r="C39" i="6"/>
  <c r="D40" i="6" s="1"/>
  <c r="C40" i="6" s="1"/>
  <c r="E49" i="6"/>
  <c r="F50" i="6" s="1"/>
  <c r="C32" i="6"/>
  <c r="D33" i="6" s="1"/>
  <c r="U61" i="6"/>
  <c r="U54" i="6"/>
  <c r="U46" i="6"/>
  <c r="E45" i="6"/>
  <c r="F46" i="6" s="1"/>
  <c r="F44" i="6"/>
  <c r="W67" i="6"/>
  <c r="Q40" i="6"/>
  <c r="Q33" i="6"/>
  <c r="E33" i="6"/>
  <c r="T65" i="6"/>
  <c r="T50" i="6"/>
  <c r="T58" i="6"/>
  <c r="Q42" i="6"/>
  <c r="Q35" i="6"/>
  <c r="G62" i="6"/>
  <c r="H27" i="6"/>
  <c r="D41" i="6"/>
  <c r="E42" i="6" s="1"/>
  <c r="C37" i="6"/>
  <c r="D38" i="6" s="1"/>
  <c r="C38" i="6" s="1"/>
  <c r="U63" i="6"/>
  <c r="U56" i="6"/>
  <c r="U48" i="6"/>
  <c r="E55" i="6"/>
  <c r="F56" i="6" s="1"/>
  <c r="D57" i="6"/>
  <c r="E58" i="6" s="1"/>
  <c r="F42" i="6"/>
  <c r="N61" i="6"/>
  <c r="N54" i="6"/>
  <c r="N46" i="6"/>
  <c r="E38" i="6"/>
  <c r="G64" i="6"/>
  <c r="H28" i="6"/>
  <c r="J80" i="6"/>
  <c r="K17" i="6"/>
  <c r="C34" i="6"/>
  <c r="D35" i="6" s="1"/>
  <c r="I63" i="6"/>
  <c r="F58" i="6"/>
  <c r="C23" i="6"/>
  <c r="H60" i="6"/>
  <c r="I59" i="6"/>
  <c r="I26" i="6"/>
  <c r="J20" i="6" s="1"/>
  <c r="H91" i="6"/>
  <c r="I65" i="6"/>
  <c r="E35" i="6"/>
  <c r="U65" i="6"/>
  <c r="U58" i="6"/>
  <c r="U50" i="6"/>
  <c r="D30" i="6"/>
  <c r="E31" i="6" s="1"/>
  <c r="E29" i="6"/>
  <c r="F90" i="6" s="1"/>
  <c r="T63" i="6"/>
  <c r="T56" i="6"/>
  <c r="T48" i="6"/>
  <c r="C21" i="6"/>
  <c r="M61" i="6"/>
  <c r="M54" i="6"/>
  <c r="M46" i="6"/>
  <c r="E47" i="6"/>
  <c r="F48" i="6" s="1"/>
  <c r="E22" i="6"/>
  <c r="F53" i="6"/>
  <c r="G54" i="6" s="1"/>
  <c r="G52" i="6"/>
  <c r="D92" i="6" s="1"/>
  <c r="O66" i="5"/>
  <c r="F24" i="5"/>
  <c r="D46" i="5"/>
  <c r="E47" i="5" s="1"/>
  <c r="V60" i="5"/>
  <c r="V53" i="5"/>
  <c r="V45" i="5"/>
  <c r="E54" i="5"/>
  <c r="N62" i="5"/>
  <c r="N55" i="5"/>
  <c r="N47" i="5"/>
  <c r="M41" i="5"/>
  <c r="M34" i="5"/>
  <c r="D40" i="5"/>
  <c r="E41" i="5" s="1"/>
  <c r="D31" i="5"/>
  <c r="Q39" i="5"/>
  <c r="Q32" i="5"/>
  <c r="M39" i="5"/>
  <c r="M32" i="5"/>
  <c r="F41" i="5"/>
  <c r="C20" i="5"/>
  <c r="D21" i="5" s="1"/>
  <c r="F32" i="5"/>
  <c r="D38" i="5"/>
  <c r="E39" i="5" s="1"/>
  <c r="U62" i="5"/>
  <c r="U55" i="5"/>
  <c r="U47" i="5"/>
  <c r="E21" i="5"/>
  <c r="J79" i="5"/>
  <c r="K16" i="5"/>
  <c r="D29" i="5"/>
  <c r="E30" i="5" s="1"/>
  <c r="E28" i="5"/>
  <c r="G61" i="5"/>
  <c r="H26" i="5"/>
  <c r="D36" i="5"/>
  <c r="E37" i="5" s="1"/>
  <c r="E35" i="5"/>
  <c r="N64" i="5"/>
  <c r="N57" i="5"/>
  <c r="N49" i="5"/>
  <c r="E56" i="5"/>
  <c r="F57" i="5" s="1"/>
  <c r="U64" i="5"/>
  <c r="U57" i="5"/>
  <c r="U49" i="5"/>
  <c r="G57" i="5"/>
  <c r="N37" i="5"/>
  <c r="N30" i="5"/>
  <c r="D18" i="5"/>
  <c r="E19" i="5" s="1"/>
  <c r="E17" i="5"/>
  <c r="F88" i="5" s="1"/>
  <c r="D44" i="5"/>
  <c r="E45" i="5" s="1"/>
  <c r="E43" i="5"/>
  <c r="F90" i="5" s="1"/>
  <c r="C22" i="5"/>
  <c r="D23" i="5" s="1"/>
  <c r="D48" i="5"/>
  <c r="E49" i="5" s="1"/>
  <c r="G89" i="5"/>
  <c r="F50" i="5"/>
  <c r="L41" i="5"/>
  <c r="L34" i="5"/>
  <c r="H59" i="5"/>
  <c r="I60" i="5" s="1"/>
  <c r="I66" i="5" s="1"/>
  <c r="I58" i="5"/>
  <c r="I25" i="5"/>
  <c r="J19" i="5" s="1"/>
  <c r="Q41" i="5"/>
  <c r="Q34" i="5"/>
  <c r="M64" i="5"/>
  <c r="M57" i="5"/>
  <c r="M49" i="5"/>
  <c r="F30" i="5"/>
  <c r="E52" i="5"/>
  <c r="F51" i="5"/>
  <c r="G91" i="5" s="1"/>
  <c r="D91" i="5"/>
  <c r="W66" i="5"/>
  <c r="F19" i="5"/>
  <c r="G63" i="5"/>
  <c r="H27" i="5"/>
  <c r="D33" i="5"/>
  <c r="E34" i="5" s="1"/>
  <c r="D42" i="2"/>
  <c r="E43" i="2" s="1"/>
  <c r="M39" i="2"/>
  <c r="DR12" i="2"/>
  <c r="DS12" i="2" s="1"/>
  <c r="CB13" i="2"/>
  <c r="BI81" i="2"/>
  <c r="BJ18" i="2"/>
  <c r="C42" i="2"/>
  <c r="D43" i="2" s="1"/>
  <c r="C43" i="2" s="1"/>
  <c r="J42" i="2" s="1"/>
  <c r="K42" i="2" s="1"/>
  <c r="L42" i="2" s="1"/>
  <c r="M42" i="2" s="1"/>
  <c r="N42" i="2" s="1"/>
  <c r="O42" i="2" s="1"/>
  <c r="P42" i="2" s="1"/>
  <c r="D40" i="2"/>
  <c r="L32" i="2"/>
  <c r="D38" i="2"/>
  <c r="E37" i="2"/>
  <c r="L49" i="2"/>
  <c r="L51" i="2"/>
  <c r="F37" i="2"/>
  <c r="K39" i="2"/>
  <c r="K32" i="2"/>
  <c r="N67" i="6" l="1"/>
  <c r="X65" i="6"/>
  <c r="X58" i="6"/>
  <c r="X50" i="6"/>
  <c r="F64" i="6"/>
  <c r="G28" i="6"/>
  <c r="C57" i="6"/>
  <c r="D58" i="6" s="1"/>
  <c r="C58" i="6" s="1"/>
  <c r="C19" i="6"/>
  <c r="D18" i="6"/>
  <c r="E89" i="6" s="1"/>
  <c r="I66" i="6"/>
  <c r="I77" i="6"/>
  <c r="I78" i="6" s="1"/>
  <c r="S65" i="6"/>
  <c r="S58" i="6"/>
  <c r="S50" i="6"/>
  <c r="G60" i="6"/>
  <c r="H59" i="6"/>
  <c r="H26" i="6"/>
  <c r="E53" i="6"/>
  <c r="F54" i="6" s="1"/>
  <c r="F52" i="6"/>
  <c r="M67" i="6"/>
  <c r="I61" i="6"/>
  <c r="I67" i="6" s="1"/>
  <c r="H65" i="6"/>
  <c r="D45" i="6"/>
  <c r="E44" i="6"/>
  <c r="F91" i="6" s="1"/>
  <c r="D49" i="6"/>
  <c r="E20" i="6"/>
  <c r="D55" i="6"/>
  <c r="E56" i="6" s="1"/>
  <c r="L40" i="6"/>
  <c r="L33" i="6"/>
  <c r="H92" i="6"/>
  <c r="L63" i="6"/>
  <c r="L56" i="6"/>
  <c r="L48" i="6"/>
  <c r="U67" i="6"/>
  <c r="T61" i="6"/>
  <c r="T54" i="6"/>
  <c r="T46" i="6"/>
  <c r="K65" i="6"/>
  <c r="K58" i="6"/>
  <c r="K50" i="6"/>
  <c r="C35" i="6"/>
  <c r="F62" i="6"/>
  <c r="G27" i="6"/>
  <c r="X63" i="6"/>
  <c r="X56" i="6"/>
  <c r="X48" i="6"/>
  <c r="L65" i="6"/>
  <c r="L58" i="6"/>
  <c r="L50" i="6"/>
  <c r="C41" i="6"/>
  <c r="D42" i="6" s="1"/>
  <c r="C42" i="6" s="1"/>
  <c r="D47" i="6"/>
  <c r="E48" i="6" s="1"/>
  <c r="D22" i="6"/>
  <c r="C30" i="6"/>
  <c r="C29" i="6" s="1"/>
  <c r="D29" i="6"/>
  <c r="E90" i="6" s="1"/>
  <c r="Q31" i="6"/>
  <c r="Q38" i="6"/>
  <c r="D24" i="6"/>
  <c r="K80" i="6"/>
  <c r="L17" i="6"/>
  <c r="H63" i="6"/>
  <c r="G91" i="6"/>
  <c r="L61" i="6"/>
  <c r="L54" i="6"/>
  <c r="L46" i="6"/>
  <c r="K63" i="6"/>
  <c r="K56" i="6"/>
  <c r="K48" i="6"/>
  <c r="C33" i="6"/>
  <c r="D36" i="6"/>
  <c r="F51" i="6"/>
  <c r="N66" i="5"/>
  <c r="K39" i="5"/>
  <c r="K32" i="5"/>
  <c r="C21" i="5"/>
  <c r="L64" i="5"/>
  <c r="L57" i="5"/>
  <c r="L49" i="5"/>
  <c r="D52" i="5"/>
  <c r="E51" i="5"/>
  <c r="F91" i="5" s="1"/>
  <c r="L37" i="5"/>
  <c r="L30" i="5"/>
  <c r="M62" i="5"/>
  <c r="M55" i="5"/>
  <c r="M47" i="5"/>
  <c r="X64" i="5"/>
  <c r="X57" i="5"/>
  <c r="X49" i="5"/>
  <c r="C18" i="5"/>
  <c r="D19" i="5" s="1"/>
  <c r="D17" i="5"/>
  <c r="D56" i="5"/>
  <c r="E57" i="5" s="1"/>
  <c r="F61" i="5"/>
  <c r="G26" i="5"/>
  <c r="L39" i="5"/>
  <c r="L32" i="5"/>
  <c r="E32" i="5"/>
  <c r="F53" i="5"/>
  <c r="U60" i="5"/>
  <c r="U53" i="5"/>
  <c r="U45" i="5"/>
  <c r="H62" i="5"/>
  <c r="K41" i="5"/>
  <c r="K34" i="5"/>
  <c r="C23" i="5"/>
  <c r="C46" i="5"/>
  <c r="D47" i="5" s="1"/>
  <c r="C47" i="5" s="1"/>
  <c r="Q37" i="5"/>
  <c r="Q30" i="5"/>
  <c r="D43" i="5"/>
  <c r="C44" i="5"/>
  <c r="L60" i="5"/>
  <c r="L53" i="5"/>
  <c r="L45" i="5"/>
  <c r="D54" i="5"/>
  <c r="E55" i="5" s="1"/>
  <c r="F63" i="5"/>
  <c r="G27" i="5"/>
  <c r="C31" i="5"/>
  <c r="D32" i="5" s="1"/>
  <c r="H64" i="5"/>
  <c r="E50" i="5"/>
  <c r="E24" i="5"/>
  <c r="T62" i="5"/>
  <c r="T55" i="5"/>
  <c r="T47" i="5"/>
  <c r="F55" i="5"/>
  <c r="F89" i="5"/>
  <c r="M60" i="5"/>
  <c r="M53" i="5"/>
  <c r="M45" i="5"/>
  <c r="I76" i="5"/>
  <c r="I77" i="5" s="1"/>
  <c r="I65" i="5"/>
  <c r="H58" i="5"/>
  <c r="G59" i="5"/>
  <c r="H25" i="5"/>
  <c r="C29" i="5"/>
  <c r="D28" i="5"/>
  <c r="E89" i="5" s="1"/>
  <c r="C38" i="5"/>
  <c r="D39" i="5" s="1"/>
  <c r="C39" i="5" s="1"/>
  <c r="C40" i="5"/>
  <c r="D41" i="5" s="1"/>
  <c r="C41" i="5" s="1"/>
  <c r="S64" i="5"/>
  <c r="S57" i="5"/>
  <c r="S49" i="5"/>
  <c r="M37" i="5"/>
  <c r="M30" i="5"/>
  <c r="C33" i="5"/>
  <c r="C48" i="5"/>
  <c r="D49" i="5" s="1"/>
  <c r="C49" i="5" s="1"/>
  <c r="C36" i="5"/>
  <c r="D35" i="5"/>
  <c r="K79" i="5"/>
  <c r="L16" i="5"/>
  <c r="X62" i="5"/>
  <c r="X55" i="5"/>
  <c r="X47" i="5"/>
  <c r="T64" i="5"/>
  <c r="T57" i="5"/>
  <c r="T49" i="5"/>
  <c r="V66" i="5"/>
  <c r="CC13" i="2"/>
  <c r="CD13" i="2" s="1"/>
  <c r="CE13" i="2" s="1"/>
  <c r="CF13" i="2" s="1"/>
  <c r="CG13" i="2" s="1"/>
  <c r="CH13" i="2" s="1"/>
  <c r="CI13" i="2" s="1"/>
  <c r="CJ13" i="2" s="1"/>
  <c r="CK13" i="2" s="1"/>
  <c r="CL13" i="2" s="1"/>
  <c r="CM13" i="2" s="1"/>
  <c r="CN13" i="2" s="1"/>
  <c r="CO13" i="2" s="1"/>
  <c r="BJ81" i="2"/>
  <c r="BK18" i="2"/>
  <c r="C40" i="2"/>
  <c r="D41" i="2" s="1"/>
  <c r="C41" i="2" s="1"/>
  <c r="C38" i="2"/>
  <c r="D37" i="2"/>
  <c r="E39" i="2"/>
  <c r="E41" i="2"/>
  <c r="K49" i="2"/>
  <c r="K51" i="2"/>
  <c r="G37" i="2"/>
  <c r="J39" i="2"/>
  <c r="J32" i="2"/>
  <c r="L67" i="6" l="1"/>
  <c r="T67" i="6"/>
  <c r="F60" i="6"/>
  <c r="G59" i="6"/>
  <c r="G26" i="6"/>
  <c r="E64" i="6"/>
  <c r="F65" i="6" s="1"/>
  <c r="F28" i="6"/>
  <c r="J63" i="6"/>
  <c r="J56" i="6"/>
  <c r="J48" i="6"/>
  <c r="D31" i="6"/>
  <c r="E62" i="6"/>
  <c r="F63" i="6" s="1"/>
  <c r="F27" i="6"/>
  <c r="L31" i="6"/>
  <c r="L38" i="6"/>
  <c r="H61" i="6"/>
  <c r="H67" i="6" s="1"/>
  <c r="C18" i="6"/>
  <c r="D89" i="6" s="1"/>
  <c r="G65" i="6"/>
  <c r="L80" i="6"/>
  <c r="M17" i="6"/>
  <c r="K40" i="6"/>
  <c r="K33" i="6"/>
  <c r="C22" i="6"/>
  <c r="G63" i="6"/>
  <c r="D20" i="6"/>
  <c r="J65" i="6"/>
  <c r="J58" i="6"/>
  <c r="J50" i="6"/>
  <c r="C49" i="6"/>
  <c r="D50" i="6" s="1"/>
  <c r="C50" i="6" s="1"/>
  <c r="G92" i="6"/>
  <c r="K42" i="6"/>
  <c r="K35" i="6"/>
  <c r="C24" i="6"/>
  <c r="S63" i="6"/>
  <c r="S56" i="6"/>
  <c r="S48" i="6"/>
  <c r="E50" i="6"/>
  <c r="D53" i="6"/>
  <c r="E52" i="6"/>
  <c r="F92" i="6" s="1"/>
  <c r="C36" i="6"/>
  <c r="C47" i="6"/>
  <c r="X61" i="6"/>
  <c r="X54" i="6"/>
  <c r="X46" i="6"/>
  <c r="C45" i="6"/>
  <c r="D46" i="6" s="1"/>
  <c r="D44" i="6"/>
  <c r="D90" i="6"/>
  <c r="C55" i="6"/>
  <c r="D56" i="6" s="1"/>
  <c r="C56" i="6" s="1"/>
  <c r="E46" i="6"/>
  <c r="E51" i="6" s="1"/>
  <c r="C35" i="5"/>
  <c r="U66" i="5"/>
  <c r="M66" i="5"/>
  <c r="C28" i="5"/>
  <c r="D89" i="5" s="1"/>
  <c r="J71" i="5"/>
  <c r="K71" i="5" s="1"/>
  <c r="L71" i="5" s="1"/>
  <c r="M71" i="5" s="1"/>
  <c r="N71" i="5" s="1"/>
  <c r="O71" i="5" s="1"/>
  <c r="P71" i="5" s="1"/>
  <c r="C43" i="5"/>
  <c r="R64" i="5"/>
  <c r="R57" i="5"/>
  <c r="R49" i="5"/>
  <c r="S62" i="5"/>
  <c r="S55" i="5"/>
  <c r="S47" i="5"/>
  <c r="K37" i="5"/>
  <c r="K30" i="5"/>
  <c r="C19" i="5"/>
  <c r="E63" i="5"/>
  <c r="F27" i="5"/>
  <c r="S60" i="5"/>
  <c r="S53" i="5"/>
  <c r="S45" i="5"/>
  <c r="G64" i="5"/>
  <c r="D45" i="5"/>
  <c r="C17" i="5"/>
  <c r="D88" i="5" s="1"/>
  <c r="D34" i="5"/>
  <c r="G58" i="5"/>
  <c r="F59" i="5"/>
  <c r="G25" i="5"/>
  <c r="C54" i="5"/>
  <c r="D55" i="5" s="1"/>
  <c r="C55" i="5" s="1"/>
  <c r="X60" i="5"/>
  <c r="X53" i="5"/>
  <c r="X45" i="5"/>
  <c r="E61" i="5"/>
  <c r="F62" i="5" s="1"/>
  <c r="F26" i="5"/>
  <c r="G62" i="5"/>
  <c r="J39" i="5"/>
  <c r="J38" i="5" s="1"/>
  <c r="K38" i="5" s="1"/>
  <c r="L38" i="5" s="1"/>
  <c r="M38" i="5" s="1"/>
  <c r="N38" i="5" s="1"/>
  <c r="O38" i="5" s="1"/>
  <c r="P38" i="5" s="1"/>
  <c r="Q38" i="5" s="1"/>
  <c r="J32" i="5"/>
  <c r="J20" i="5"/>
  <c r="T60" i="5"/>
  <c r="T53" i="5"/>
  <c r="T45" i="5"/>
  <c r="H60" i="5"/>
  <c r="H66" i="5" s="1"/>
  <c r="K62" i="5"/>
  <c r="K55" i="5"/>
  <c r="K47" i="5"/>
  <c r="C32" i="5"/>
  <c r="D51" i="5"/>
  <c r="E91" i="5" s="1"/>
  <c r="C52" i="5"/>
  <c r="R62" i="5"/>
  <c r="R47" i="5"/>
  <c r="R55" i="5"/>
  <c r="D37" i="5"/>
  <c r="C37" i="5" s="1"/>
  <c r="C56" i="5"/>
  <c r="E53" i="5"/>
  <c r="D30" i="5"/>
  <c r="L79" i="5"/>
  <c r="M16" i="5"/>
  <c r="D24" i="5"/>
  <c r="E88" i="5"/>
  <c r="J34" i="5"/>
  <c r="J41" i="5"/>
  <c r="J40" i="5" s="1"/>
  <c r="K40" i="5" s="1"/>
  <c r="L40" i="5" s="1"/>
  <c r="M40" i="5" s="1"/>
  <c r="N40" i="5" s="1"/>
  <c r="O40" i="5" s="1"/>
  <c r="P40" i="5" s="1"/>
  <c r="Q40" i="5" s="1"/>
  <c r="J22" i="5"/>
  <c r="L62" i="5"/>
  <c r="L55" i="5"/>
  <c r="L47" i="5"/>
  <c r="CP13" i="2"/>
  <c r="BK81" i="2"/>
  <c r="BL18" i="2"/>
  <c r="C37" i="2"/>
  <c r="D39" i="2"/>
  <c r="C39" i="2" s="1"/>
  <c r="J38" i="2" s="1"/>
  <c r="K38" i="2" s="1"/>
  <c r="L38" i="2" s="1"/>
  <c r="M38" i="2" s="1"/>
  <c r="N38" i="2" s="1"/>
  <c r="O38" i="2" s="1"/>
  <c r="P38" i="2" s="1"/>
  <c r="J51" i="2"/>
  <c r="J49" i="2"/>
  <c r="H37" i="2"/>
  <c r="C19" i="2"/>
  <c r="X67" i="6" l="1"/>
  <c r="J55" i="6"/>
  <c r="K55" i="6" s="1"/>
  <c r="L55" i="6" s="1"/>
  <c r="M55" i="6" s="1"/>
  <c r="N55" i="6" s="1"/>
  <c r="O55" i="6" s="1"/>
  <c r="P55" i="6" s="1"/>
  <c r="C46" i="6"/>
  <c r="K31" i="6"/>
  <c r="K38" i="6"/>
  <c r="C20" i="6"/>
  <c r="D48" i="6"/>
  <c r="C48" i="6" s="1"/>
  <c r="J47" i="6" s="1"/>
  <c r="K47" i="6" s="1"/>
  <c r="L47" i="6" s="1"/>
  <c r="M47" i="6" s="1"/>
  <c r="N47" i="6" s="1"/>
  <c r="O47" i="6" s="1"/>
  <c r="P47" i="6" s="1"/>
  <c r="J72" i="6"/>
  <c r="K72" i="6" s="1"/>
  <c r="L72" i="6" s="1"/>
  <c r="M72" i="6" s="1"/>
  <c r="N72" i="6" s="1"/>
  <c r="O72" i="6" s="1"/>
  <c r="P72" i="6" s="1"/>
  <c r="Q72" i="6" s="1"/>
  <c r="R72" i="6" s="1"/>
  <c r="S72" i="6" s="1"/>
  <c r="T72" i="6" s="1"/>
  <c r="U72" i="6" s="1"/>
  <c r="V72" i="6" s="1"/>
  <c r="W72" i="6" s="1"/>
  <c r="J49" i="6"/>
  <c r="K49" i="6" s="1"/>
  <c r="L49" i="6" s="1"/>
  <c r="C44" i="6"/>
  <c r="J40" i="6"/>
  <c r="J39" i="6" s="1"/>
  <c r="K39" i="6" s="1"/>
  <c r="L39" i="6" s="1"/>
  <c r="M39" i="6" s="1"/>
  <c r="N39" i="6" s="1"/>
  <c r="O39" i="6" s="1"/>
  <c r="P39" i="6" s="1"/>
  <c r="Q39" i="6" s="1"/>
  <c r="J33" i="6"/>
  <c r="J21" i="6"/>
  <c r="R63" i="6"/>
  <c r="R56" i="6"/>
  <c r="R48" i="6"/>
  <c r="E60" i="6"/>
  <c r="F61" i="6" s="1"/>
  <c r="F67" i="6" s="1"/>
  <c r="F59" i="6"/>
  <c r="F26" i="6"/>
  <c r="J42" i="6"/>
  <c r="J41" i="6" s="1"/>
  <c r="K41" i="6" s="1"/>
  <c r="L41" i="6" s="1"/>
  <c r="M41" i="6" s="1"/>
  <c r="N41" i="6" s="1"/>
  <c r="O41" i="6" s="1"/>
  <c r="P41" i="6" s="1"/>
  <c r="Q41" i="6" s="1"/>
  <c r="J35" i="6"/>
  <c r="J23" i="6"/>
  <c r="R65" i="6"/>
  <c r="R58" i="6"/>
  <c r="R50" i="6"/>
  <c r="S61" i="6"/>
  <c r="S54" i="6"/>
  <c r="S46" i="6"/>
  <c r="G61" i="6"/>
  <c r="G67" i="6" s="1"/>
  <c r="C53" i="6"/>
  <c r="C52" i="6" s="1"/>
  <c r="D52" i="6"/>
  <c r="E92" i="6" s="1"/>
  <c r="M80" i="6"/>
  <c r="N17" i="6"/>
  <c r="E54" i="6"/>
  <c r="D62" i="6"/>
  <c r="E63" i="6" s="1"/>
  <c r="E27" i="6"/>
  <c r="D64" i="6"/>
  <c r="E28" i="6"/>
  <c r="K61" i="6"/>
  <c r="K54" i="6"/>
  <c r="K46" i="6"/>
  <c r="C31" i="6"/>
  <c r="J57" i="6"/>
  <c r="K57" i="6" s="1"/>
  <c r="L57" i="6" s="1"/>
  <c r="M57" i="6" s="1"/>
  <c r="N57" i="6" s="1"/>
  <c r="O57" i="6" s="1"/>
  <c r="P57" i="6" s="1"/>
  <c r="C24" i="5"/>
  <c r="L66" i="5"/>
  <c r="S66" i="5"/>
  <c r="X66" i="5"/>
  <c r="J37" i="5"/>
  <c r="J36" i="5" s="1"/>
  <c r="J30" i="5"/>
  <c r="J18" i="5"/>
  <c r="E59" i="5"/>
  <c r="F60" i="5" s="1"/>
  <c r="F58" i="5"/>
  <c r="F25" i="5"/>
  <c r="R60" i="5"/>
  <c r="R53" i="5"/>
  <c r="R45" i="5"/>
  <c r="C51" i="5"/>
  <c r="G60" i="5"/>
  <c r="G66" i="5" s="1"/>
  <c r="Q64" i="5"/>
  <c r="Q57" i="5"/>
  <c r="Q49" i="5"/>
  <c r="Q62" i="5"/>
  <c r="Q55" i="5"/>
  <c r="Q47" i="5"/>
  <c r="D57" i="5"/>
  <c r="C57" i="5" s="1"/>
  <c r="K64" i="5"/>
  <c r="K57" i="5"/>
  <c r="K49" i="5"/>
  <c r="C34" i="5"/>
  <c r="M79" i="5"/>
  <c r="N16" i="5"/>
  <c r="D53" i="5"/>
  <c r="T66" i="5"/>
  <c r="D63" i="5"/>
  <c r="E27" i="5"/>
  <c r="K60" i="5"/>
  <c r="K53" i="5"/>
  <c r="K45" i="5"/>
  <c r="C30" i="5"/>
  <c r="J62" i="5"/>
  <c r="J55" i="5"/>
  <c r="J47" i="5"/>
  <c r="J46" i="5" s="1"/>
  <c r="K46" i="5" s="1"/>
  <c r="L46" i="5" s="1"/>
  <c r="M46" i="5" s="1"/>
  <c r="N46" i="5" s="1"/>
  <c r="O46" i="5" s="1"/>
  <c r="P46" i="5" s="1"/>
  <c r="Q46" i="5" s="1"/>
  <c r="R46" i="5" s="1"/>
  <c r="S46" i="5" s="1"/>
  <c r="T46" i="5" s="1"/>
  <c r="U46" i="5" s="1"/>
  <c r="V46" i="5" s="1"/>
  <c r="W46" i="5" s="1"/>
  <c r="X46" i="5" s="1"/>
  <c r="J31" i="5"/>
  <c r="K31" i="5" s="1"/>
  <c r="L31" i="5" s="1"/>
  <c r="M31" i="5" s="1"/>
  <c r="N31" i="5" s="1"/>
  <c r="O31" i="5" s="1"/>
  <c r="P31" i="5" s="1"/>
  <c r="Q31" i="5" s="1"/>
  <c r="D61" i="5"/>
  <c r="E62" i="5" s="1"/>
  <c r="E26" i="5"/>
  <c r="C45" i="5"/>
  <c r="D50" i="5"/>
  <c r="F64" i="5"/>
  <c r="CQ13" i="2"/>
  <c r="BL81" i="2"/>
  <c r="BM18" i="2"/>
  <c r="Q77" i="2"/>
  <c r="R77" i="2" s="1"/>
  <c r="S77" i="2" s="1"/>
  <c r="T77" i="2" s="1"/>
  <c r="U77" i="2" s="1"/>
  <c r="V77" i="2" s="1"/>
  <c r="W77" i="2" s="1"/>
  <c r="Q76" i="2"/>
  <c r="R76" i="2" s="1"/>
  <c r="S76" i="2" s="1"/>
  <c r="T76" i="2" s="1"/>
  <c r="U76" i="2" s="1"/>
  <c r="V76" i="2" s="1"/>
  <c r="W76" i="2" s="1"/>
  <c r="C30" i="2"/>
  <c r="J40" i="2"/>
  <c r="K40" i="2" s="1"/>
  <c r="L40" i="2" s="1"/>
  <c r="M40" i="2" s="1"/>
  <c r="N40" i="2" s="1"/>
  <c r="O40" i="2" s="1"/>
  <c r="P40" i="2" s="1"/>
  <c r="I37" i="2"/>
  <c r="D19" i="2"/>
  <c r="D90" i="2" s="1"/>
  <c r="Q76" i="6" l="1"/>
  <c r="R76" i="6" s="1"/>
  <c r="S76" i="6" s="1"/>
  <c r="T76" i="6" s="1"/>
  <c r="U76" i="6" s="1"/>
  <c r="V76" i="6" s="1"/>
  <c r="W76" i="6" s="1"/>
  <c r="K51" i="6"/>
  <c r="S67" i="6"/>
  <c r="C64" i="6"/>
  <c r="C28" i="6" s="1"/>
  <c r="D28" i="6"/>
  <c r="Q63" i="6"/>
  <c r="Q56" i="6"/>
  <c r="Q55" i="6" s="1"/>
  <c r="R55" i="6" s="1"/>
  <c r="S55" i="6" s="1"/>
  <c r="T55" i="6" s="1"/>
  <c r="U55" i="6" s="1"/>
  <c r="V55" i="6" s="1"/>
  <c r="W55" i="6" s="1"/>
  <c r="X55" i="6" s="1"/>
  <c r="Q48" i="6"/>
  <c r="Q47" i="6" s="1"/>
  <c r="R47" i="6" s="1"/>
  <c r="S47" i="6" s="1"/>
  <c r="T47" i="6" s="1"/>
  <c r="U47" i="6" s="1"/>
  <c r="V47" i="6" s="1"/>
  <c r="W47" i="6" s="1"/>
  <c r="X47" i="6" s="1"/>
  <c r="J32" i="6"/>
  <c r="K32" i="6" s="1"/>
  <c r="L32" i="6" s="1"/>
  <c r="M32" i="6" s="1"/>
  <c r="N32" i="6" s="1"/>
  <c r="O32" i="6" s="1"/>
  <c r="P32" i="6" s="1"/>
  <c r="Q32" i="6" s="1"/>
  <c r="E65" i="6"/>
  <c r="N80" i="6"/>
  <c r="O17" i="6"/>
  <c r="J38" i="6"/>
  <c r="J37" i="6" s="1"/>
  <c r="J31" i="6"/>
  <c r="J30" i="6" s="1"/>
  <c r="J19" i="6"/>
  <c r="D60" i="6"/>
  <c r="E59" i="6"/>
  <c r="E26" i="6"/>
  <c r="R61" i="6"/>
  <c r="R54" i="6"/>
  <c r="R46" i="6"/>
  <c r="J61" i="6"/>
  <c r="J54" i="6"/>
  <c r="J46" i="6"/>
  <c r="J51" i="6" s="1"/>
  <c r="C62" i="6"/>
  <c r="C27" i="6" s="1"/>
  <c r="D27" i="6"/>
  <c r="D54" i="6"/>
  <c r="Q75" i="6"/>
  <c r="R75" i="6" s="1"/>
  <c r="S75" i="6" s="1"/>
  <c r="T75" i="6" s="1"/>
  <c r="U75" i="6" s="1"/>
  <c r="V75" i="6" s="1"/>
  <c r="W75" i="6" s="1"/>
  <c r="K67" i="6"/>
  <c r="Q65" i="6"/>
  <c r="Q58" i="6"/>
  <c r="Q50" i="6"/>
  <c r="X72" i="6" s="1"/>
  <c r="Y72" i="6" s="1"/>
  <c r="Z72" i="6" s="1"/>
  <c r="AA72" i="6" s="1"/>
  <c r="AB72" i="6" s="1"/>
  <c r="AC72" i="6" s="1"/>
  <c r="AD72" i="6" s="1"/>
  <c r="AE72" i="6" s="1"/>
  <c r="J34" i="6"/>
  <c r="K34" i="6" s="1"/>
  <c r="L34" i="6" s="1"/>
  <c r="M34" i="6" s="1"/>
  <c r="N34" i="6" s="1"/>
  <c r="O34" i="6" s="1"/>
  <c r="P34" i="6" s="1"/>
  <c r="Q34" i="6" s="1"/>
  <c r="M49" i="6"/>
  <c r="L51" i="6"/>
  <c r="C51" i="6"/>
  <c r="D51" i="6"/>
  <c r="Q74" i="5"/>
  <c r="R74" i="5" s="1"/>
  <c r="S74" i="5" s="1"/>
  <c r="T74" i="5" s="1"/>
  <c r="U74" i="5" s="1"/>
  <c r="V74" i="5" s="1"/>
  <c r="W74" i="5" s="1"/>
  <c r="X74" i="5" s="1"/>
  <c r="K66" i="5"/>
  <c r="K36" i="5"/>
  <c r="J35" i="5"/>
  <c r="J57" i="5"/>
  <c r="J56" i="5" s="1"/>
  <c r="K56" i="5" s="1"/>
  <c r="L56" i="5" s="1"/>
  <c r="M56" i="5" s="1"/>
  <c r="N56" i="5" s="1"/>
  <c r="O56" i="5" s="1"/>
  <c r="P56" i="5" s="1"/>
  <c r="Q56" i="5" s="1"/>
  <c r="R56" i="5" s="1"/>
  <c r="S56" i="5" s="1"/>
  <c r="T56" i="5" s="1"/>
  <c r="U56" i="5" s="1"/>
  <c r="V56" i="5" s="1"/>
  <c r="W56" i="5" s="1"/>
  <c r="X56" i="5" s="1"/>
  <c r="J64" i="5"/>
  <c r="J49" i="5"/>
  <c r="J33" i="5"/>
  <c r="C63" i="5"/>
  <c r="C27" i="5" s="1"/>
  <c r="D27" i="5"/>
  <c r="J54" i="5"/>
  <c r="K54" i="5" s="1"/>
  <c r="L54" i="5" s="1"/>
  <c r="M54" i="5" s="1"/>
  <c r="N54" i="5" s="1"/>
  <c r="O54" i="5" s="1"/>
  <c r="P54" i="5" s="1"/>
  <c r="Q54" i="5" s="1"/>
  <c r="R54" i="5" s="1"/>
  <c r="S54" i="5" s="1"/>
  <c r="T54" i="5" s="1"/>
  <c r="U54" i="5" s="1"/>
  <c r="V54" i="5" s="1"/>
  <c r="W54" i="5" s="1"/>
  <c r="X54" i="5" s="1"/>
  <c r="C61" i="5"/>
  <c r="C26" i="5" s="1"/>
  <c r="D26" i="5"/>
  <c r="F66" i="5"/>
  <c r="C53" i="5"/>
  <c r="D59" i="5"/>
  <c r="E60" i="5" s="1"/>
  <c r="E58" i="5"/>
  <c r="E25" i="5"/>
  <c r="C50" i="5"/>
  <c r="J60" i="5"/>
  <c r="J53" i="5"/>
  <c r="J45" i="5"/>
  <c r="J29" i="5"/>
  <c r="N79" i="5"/>
  <c r="O16" i="5"/>
  <c r="J17" i="5"/>
  <c r="E64" i="5"/>
  <c r="R66" i="5"/>
  <c r="Q60" i="5"/>
  <c r="Q53" i="5"/>
  <c r="Q45" i="5"/>
  <c r="CR13" i="2"/>
  <c r="CS13" i="2" s="1"/>
  <c r="CT13" i="2" s="1"/>
  <c r="CU13" i="2" s="1"/>
  <c r="CV13" i="2" s="1"/>
  <c r="CW13" i="2" s="1"/>
  <c r="CX13" i="2" s="1"/>
  <c r="CY13" i="2" s="1"/>
  <c r="CZ13" i="2" s="1"/>
  <c r="DA13" i="2" s="1"/>
  <c r="DB13" i="2" s="1"/>
  <c r="DC13" i="2" s="1"/>
  <c r="DD13" i="2" s="1"/>
  <c r="BM81" i="2"/>
  <c r="BN18" i="2"/>
  <c r="D30" i="2"/>
  <c r="D91" i="2" s="1"/>
  <c r="J37" i="2"/>
  <c r="K37" i="2"/>
  <c r="M37" i="2"/>
  <c r="E19" i="2"/>
  <c r="E90" i="2" s="1"/>
  <c r="L37" i="2"/>
  <c r="X75" i="6" l="1"/>
  <c r="J45" i="6"/>
  <c r="K45" i="6" s="1"/>
  <c r="X76" i="6"/>
  <c r="R67" i="6"/>
  <c r="D63" i="6"/>
  <c r="C63" i="6" s="1"/>
  <c r="J62" i="6" s="1"/>
  <c r="C60" i="6"/>
  <c r="D61" i="6" s="1"/>
  <c r="C61" i="6" s="1"/>
  <c r="D59" i="6"/>
  <c r="D26" i="6"/>
  <c r="C54" i="6"/>
  <c r="Q57" i="6"/>
  <c r="R57" i="6" s="1"/>
  <c r="S57" i="6" s="1"/>
  <c r="T57" i="6" s="1"/>
  <c r="U57" i="6" s="1"/>
  <c r="V57" i="6" s="1"/>
  <c r="W57" i="6" s="1"/>
  <c r="X57" i="6" s="1"/>
  <c r="J18" i="6"/>
  <c r="Q61" i="6"/>
  <c r="Q54" i="6"/>
  <c r="Q46" i="6"/>
  <c r="K37" i="6"/>
  <c r="J36" i="6"/>
  <c r="Q74" i="6"/>
  <c r="J67" i="6"/>
  <c r="J15" i="6" s="1"/>
  <c r="N49" i="6"/>
  <c r="M51" i="6"/>
  <c r="O80" i="6"/>
  <c r="P17" i="6"/>
  <c r="J29" i="6"/>
  <c r="K30" i="6"/>
  <c r="E61" i="6"/>
  <c r="E67" i="6" s="1"/>
  <c r="D65" i="6"/>
  <c r="C65" i="6" s="1"/>
  <c r="D64" i="5"/>
  <c r="C64" i="5" s="1"/>
  <c r="J70" i="5" s="1"/>
  <c r="D62" i="5"/>
  <c r="C62" i="5" s="1"/>
  <c r="J61" i="5" s="1"/>
  <c r="O79" i="5"/>
  <c r="P16" i="5"/>
  <c r="E66" i="5"/>
  <c r="C59" i="5"/>
  <c r="D58" i="5"/>
  <c r="D25" i="5"/>
  <c r="K33" i="5"/>
  <c r="L33" i="5" s="1"/>
  <c r="M33" i="5" s="1"/>
  <c r="N33" i="5" s="1"/>
  <c r="O33" i="5" s="1"/>
  <c r="P33" i="5" s="1"/>
  <c r="Q33" i="5" s="1"/>
  <c r="J48" i="5"/>
  <c r="K48" i="5" s="1"/>
  <c r="Q71" i="5"/>
  <c r="R71" i="5" s="1"/>
  <c r="S71" i="5" s="1"/>
  <c r="T71" i="5" s="1"/>
  <c r="U71" i="5" s="1"/>
  <c r="V71" i="5" s="1"/>
  <c r="W71" i="5" s="1"/>
  <c r="X71" i="5" s="1"/>
  <c r="Y71" i="5" s="1"/>
  <c r="Z71" i="5" s="1"/>
  <c r="AA71" i="5" s="1"/>
  <c r="AB71" i="5" s="1"/>
  <c r="AC71" i="5" s="1"/>
  <c r="AD71" i="5" s="1"/>
  <c r="AE71" i="5" s="1"/>
  <c r="J52" i="5"/>
  <c r="Q73" i="5"/>
  <c r="J66" i="5"/>
  <c r="J15" i="5" s="1"/>
  <c r="J88" i="5"/>
  <c r="J44" i="5"/>
  <c r="Q75" i="5"/>
  <c r="R75" i="5" s="1"/>
  <c r="S75" i="5" s="1"/>
  <c r="T75" i="5" s="1"/>
  <c r="U75" i="5" s="1"/>
  <c r="V75" i="5" s="1"/>
  <c r="W75" i="5" s="1"/>
  <c r="X75" i="5" s="1"/>
  <c r="K29" i="5"/>
  <c r="J28" i="5"/>
  <c r="Q66" i="5"/>
  <c r="L36" i="5"/>
  <c r="K35" i="5"/>
  <c r="DE13" i="2"/>
  <c r="BN81" i="2"/>
  <c r="BO18" i="2"/>
  <c r="E30" i="2"/>
  <c r="F19" i="2"/>
  <c r="F90" i="2" s="1"/>
  <c r="J44" i="6" l="1"/>
  <c r="J91" i="6" s="1"/>
  <c r="J70" i="6"/>
  <c r="K70" i="6" s="1"/>
  <c r="K36" i="6"/>
  <c r="L37" i="6"/>
  <c r="K62" i="6"/>
  <c r="L62" i="6" s="1"/>
  <c r="M62" i="6" s="1"/>
  <c r="N62" i="6" s="1"/>
  <c r="O62" i="6" s="1"/>
  <c r="P62" i="6" s="1"/>
  <c r="Q62" i="6" s="1"/>
  <c r="R62" i="6" s="1"/>
  <c r="S62" i="6" s="1"/>
  <c r="T62" i="6" s="1"/>
  <c r="U62" i="6" s="1"/>
  <c r="V62" i="6" s="1"/>
  <c r="W62" i="6" s="1"/>
  <c r="X62" i="6" s="1"/>
  <c r="P80" i="6"/>
  <c r="Q17" i="6"/>
  <c r="J89" i="6"/>
  <c r="J71" i="6"/>
  <c r="J64" i="6"/>
  <c r="O49" i="6"/>
  <c r="N51" i="6"/>
  <c r="C59" i="6"/>
  <c r="C14" i="6" s="1"/>
  <c r="C26" i="6"/>
  <c r="J69" i="6"/>
  <c r="J60" i="6"/>
  <c r="J87" i="6"/>
  <c r="K15" i="6"/>
  <c r="Q67" i="6"/>
  <c r="C67" i="6"/>
  <c r="J53" i="6"/>
  <c r="L30" i="6"/>
  <c r="K29" i="6"/>
  <c r="Q73" i="6"/>
  <c r="R74" i="6"/>
  <c r="D67" i="6"/>
  <c r="L45" i="6"/>
  <c r="K44" i="6"/>
  <c r="J90" i="6"/>
  <c r="J43" i="6"/>
  <c r="J69" i="5"/>
  <c r="J26" i="5" s="1"/>
  <c r="K21" i="5" s="1"/>
  <c r="J63" i="5"/>
  <c r="K63" i="5" s="1"/>
  <c r="L63" i="5" s="1"/>
  <c r="M63" i="5" s="1"/>
  <c r="N63" i="5" s="1"/>
  <c r="O63" i="5" s="1"/>
  <c r="P63" i="5" s="1"/>
  <c r="Q63" i="5" s="1"/>
  <c r="R63" i="5" s="1"/>
  <c r="S63" i="5" s="1"/>
  <c r="T63" i="5" s="1"/>
  <c r="U63" i="5" s="1"/>
  <c r="V63" i="5" s="1"/>
  <c r="W63" i="5" s="1"/>
  <c r="X63" i="5" s="1"/>
  <c r="C58" i="5"/>
  <c r="C14" i="5" s="1"/>
  <c r="C25" i="5"/>
  <c r="L48" i="5"/>
  <c r="K50" i="5"/>
  <c r="J50" i="5"/>
  <c r="J89" i="5"/>
  <c r="J42" i="5"/>
  <c r="K70" i="5"/>
  <c r="J86" i="5"/>
  <c r="K15" i="5"/>
  <c r="P79" i="5"/>
  <c r="C100" i="5" s="1"/>
  <c r="Q16" i="5"/>
  <c r="J43" i="5"/>
  <c r="K44" i="5"/>
  <c r="J51" i="5"/>
  <c r="J91" i="5" s="1"/>
  <c r="K52" i="5"/>
  <c r="M36" i="5"/>
  <c r="L35" i="5"/>
  <c r="R73" i="5"/>
  <c r="Q72" i="5"/>
  <c r="L29" i="5"/>
  <c r="K28" i="5"/>
  <c r="K61" i="5"/>
  <c r="L61" i="5" s="1"/>
  <c r="M61" i="5" s="1"/>
  <c r="N61" i="5" s="1"/>
  <c r="O61" i="5" s="1"/>
  <c r="P61" i="5" s="1"/>
  <c r="Q61" i="5" s="1"/>
  <c r="R61" i="5" s="1"/>
  <c r="S61" i="5" s="1"/>
  <c r="T61" i="5" s="1"/>
  <c r="U61" i="5" s="1"/>
  <c r="V61" i="5" s="1"/>
  <c r="W61" i="5" s="1"/>
  <c r="X61" i="5" s="1"/>
  <c r="D60" i="5"/>
  <c r="DF13" i="2"/>
  <c r="BO81" i="2"/>
  <c r="BP18" i="2"/>
  <c r="E91" i="2"/>
  <c r="F30" i="2"/>
  <c r="G19" i="2"/>
  <c r="G90" i="2" s="1"/>
  <c r="O37" i="2"/>
  <c r="N37" i="2"/>
  <c r="J27" i="6" l="1"/>
  <c r="K22" i="6" s="1"/>
  <c r="K21" i="6" s="1"/>
  <c r="K53" i="6"/>
  <c r="J52" i="6"/>
  <c r="J26" i="6"/>
  <c r="C81" i="6"/>
  <c r="D14" i="6"/>
  <c r="Q80" i="6"/>
  <c r="R17" i="6"/>
  <c r="L70" i="6"/>
  <c r="R73" i="6"/>
  <c r="S74" i="6"/>
  <c r="K87" i="6"/>
  <c r="L15" i="6"/>
  <c r="P49" i="6"/>
  <c r="O51" i="6"/>
  <c r="K90" i="6"/>
  <c r="K43" i="6"/>
  <c r="K64" i="6"/>
  <c r="L64" i="6" s="1"/>
  <c r="M64" i="6" s="1"/>
  <c r="N64" i="6" s="1"/>
  <c r="O64" i="6" s="1"/>
  <c r="P64" i="6" s="1"/>
  <c r="Q64" i="6" s="1"/>
  <c r="R64" i="6" s="1"/>
  <c r="S64" i="6" s="1"/>
  <c r="T64" i="6" s="1"/>
  <c r="U64" i="6" s="1"/>
  <c r="V64" i="6" s="1"/>
  <c r="W64" i="6" s="1"/>
  <c r="X64" i="6" s="1"/>
  <c r="J28" i="6"/>
  <c r="K24" i="6" s="1"/>
  <c r="M30" i="6"/>
  <c r="L29" i="6"/>
  <c r="K71" i="6"/>
  <c r="K91" i="6"/>
  <c r="K60" i="6"/>
  <c r="J59" i="6"/>
  <c r="L36" i="6"/>
  <c r="M37" i="6"/>
  <c r="M45" i="6"/>
  <c r="L44" i="6"/>
  <c r="K69" i="6"/>
  <c r="J68" i="6"/>
  <c r="J94" i="6" s="1"/>
  <c r="K69" i="5"/>
  <c r="L69" i="5" s="1"/>
  <c r="J27" i="5"/>
  <c r="K23" i="5" s="1"/>
  <c r="R41" i="5" s="1"/>
  <c r="L52" i="5"/>
  <c r="K51" i="5"/>
  <c r="K91" i="5" s="1"/>
  <c r="R39" i="5"/>
  <c r="R32" i="5"/>
  <c r="K20" i="5"/>
  <c r="K86" i="5"/>
  <c r="L15" i="5"/>
  <c r="K89" i="5"/>
  <c r="K42" i="5"/>
  <c r="L44" i="5"/>
  <c r="K43" i="5"/>
  <c r="J90" i="5"/>
  <c r="L70" i="5"/>
  <c r="M48" i="5"/>
  <c r="L50" i="5"/>
  <c r="N36" i="5"/>
  <c r="M35" i="5"/>
  <c r="C60" i="5"/>
  <c r="D66" i="5"/>
  <c r="D14" i="5" s="1"/>
  <c r="S73" i="5"/>
  <c r="R72" i="5"/>
  <c r="Q79" i="5"/>
  <c r="R16" i="5"/>
  <c r="J24" i="5"/>
  <c r="C80" i="5"/>
  <c r="M29" i="5"/>
  <c r="L28" i="5"/>
  <c r="DG13" i="2"/>
  <c r="BP81" i="2"/>
  <c r="BQ18" i="2"/>
  <c r="F91" i="2"/>
  <c r="G30" i="2"/>
  <c r="P37" i="2"/>
  <c r="H19" i="2"/>
  <c r="H90" i="2" s="1"/>
  <c r="K20" i="6" l="1"/>
  <c r="K19" i="6" s="1"/>
  <c r="R33" i="6"/>
  <c r="Y56" i="6" s="1"/>
  <c r="Y55" i="6" s="1"/>
  <c r="R40" i="6"/>
  <c r="R39" i="6" s="1"/>
  <c r="R42" i="6"/>
  <c r="R35" i="6"/>
  <c r="K23" i="6"/>
  <c r="R80" i="6"/>
  <c r="S17" i="6"/>
  <c r="L69" i="6"/>
  <c r="K68" i="6"/>
  <c r="K96" i="6" s="1"/>
  <c r="Q49" i="6"/>
  <c r="P51" i="6"/>
  <c r="J84" i="6"/>
  <c r="J95" i="6"/>
  <c r="L87" i="6"/>
  <c r="M15" i="6"/>
  <c r="D81" i="6"/>
  <c r="D82" i="6" s="1"/>
  <c r="E14" i="6"/>
  <c r="L91" i="6"/>
  <c r="L71" i="6"/>
  <c r="J96" i="6"/>
  <c r="S73" i="6"/>
  <c r="T74" i="6"/>
  <c r="L60" i="6"/>
  <c r="K59" i="6"/>
  <c r="N45" i="6"/>
  <c r="M44" i="6"/>
  <c r="N37" i="6"/>
  <c r="M36" i="6"/>
  <c r="L90" i="6"/>
  <c r="L43" i="6"/>
  <c r="K27" i="6"/>
  <c r="L22" i="6" s="1"/>
  <c r="L21" i="6" s="1"/>
  <c r="J92" i="6"/>
  <c r="J77" i="6"/>
  <c r="J78" i="6" s="1"/>
  <c r="J66" i="6"/>
  <c r="N30" i="6"/>
  <c r="M29" i="6"/>
  <c r="M70" i="6"/>
  <c r="L53" i="6"/>
  <c r="K52" i="6"/>
  <c r="K22" i="5"/>
  <c r="K27" i="5" s="1"/>
  <c r="L23" i="5" s="1"/>
  <c r="L22" i="5" s="1"/>
  <c r="R34" i="5"/>
  <c r="Y64" i="5" s="1"/>
  <c r="Y63" i="5" s="1"/>
  <c r="D80" i="5"/>
  <c r="D81" i="5" s="1"/>
  <c r="E14" i="5"/>
  <c r="K26" i="5"/>
  <c r="L21" i="5" s="1"/>
  <c r="L20" i="5" s="1"/>
  <c r="L89" i="5"/>
  <c r="L42" i="5"/>
  <c r="K90" i="5"/>
  <c r="Y62" i="5"/>
  <c r="Y61" i="5" s="1"/>
  <c r="Y55" i="5"/>
  <c r="Y54" i="5" s="1"/>
  <c r="Y47" i="5"/>
  <c r="Y46" i="5" s="1"/>
  <c r="R31" i="5"/>
  <c r="M69" i="5"/>
  <c r="M44" i="5"/>
  <c r="L43" i="5"/>
  <c r="R38" i="5"/>
  <c r="Y74" i="5"/>
  <c r="L86" i="5"/>
  <c r="M15" i="5"/>
  <c r="R79" i="5"/>
  <c r="S16" i="5"/>
  <c r="N48" i="5"/>
  <c r="M50" i="5"/>
  <c r="K24" i="5"/>
  <c r="J68" i="5"/>
  <c r="J59" i="5"/>
  <c r="C66" i="5"/>
  <c r="O36" i="5"/>
  <c r="N35" i="5"/>
  <c r="M28" i="5"/>
  <c r="N29" i="5"/>
  <c r="R40" i="5"/>
  <c r="Y75" i="5"/>
  <c r="S72" i="5"/>
  <c r="T73" i="5"/>
  <c r="M70" i="5"/>
  <c r="M52" i="5"/>
  <c r="L51" i="5"/>
  <c r="L91" i="5" s="1"/>
  <c r="DH13" i="2"/>
  <c r="BQ81" i="2"/>
  <c r="BR18" i="2"/>
  <c r="G91" i="2"/>
  <c r="H30" i="2"/>
  <c r="I19" i="2"/>
  <c r="B134" i="2" s="1"/>
  <c r="R31" i="6" l="1"/>
  <c r="Y61" i="6" s="1"/>
  <c r="R38" i="6"/>
  <c r="Y63" i="6"/>
  <c r="Y62" i="6" s="1"/>
  <c r="R32" i="6"/>
  <c r="Y48" i="6"/>
  <c r="Y47" i="6" s="1"/>
  <c r="Y75" i="6"/>
  <c r="K94" i="6"/>
  <c r="L27" i="6"/>
  <c r="M22" i="6" s="1"/>
  <c r="M21" i="6" s="1"/>
  <c r="M91" i="6"/>
  <c r="M87" i="6"/>
  <c r="N15" i="6"/>
  <c r="R41" i="6"/>
  <c r="Y76" i="6"/>
  <c r="N44" i="6"/>
  <c r="O45" i="6"/>
  <c r="S80" i="6"/>
  <c r="T17" i="6"/>
  <c r="U74" i="6"/>
  <c r="T73" i="6"/>
  <c r="S40" i="6"/>
  <c r="S39" i="6" s="1"/>
  <c r="S33" i="6"/>
  <c r="M71" i="6"/>
  <c r="O37" i="6"/>
  <c r="N36" i="6"/>
  <c r="M60" i="6"/>
  <c r="L59" i="6"/>
  <c r="J85" i="6"/>
  <c r="K92" i="6"/>
  <c r="K66" i="6"/>
  <c r="M90" i="6"/>
  <c r="M43" i="6"/>
  <c r="K18" i="6"/>
  <c r="K26" i="6"/>
  <c r="L20" i="6" s="1"/>
  <c r="Y65" i="6"/>
  <c r="Y64" i="6" s="1"/>
  <c r="Y58" i="6"/>
  <c r="Y57" i="6" s="1"/>
  <c r="Y50" i="6"/>
  <c r="AF72" i="6" s="1"/>
  <c r="R34" i="6"/>
  <c r="M53" i="6"/>
  <c r="L52" i="6"/>
  <c r="O30" i="6"/>
  <c r="N29" i="6"/>
  <c r="R49" i="6"/>
  <c r="Q51" i="6"/>
  <c r="N70" i="6"/>
  <c r="E81" i="6"/>
  <c r="E82" i="6" s="1"/>
  <c r="F14" i="6"/>
  <c r="K84" i="6"/>
  <c r="K95" i="6"/>
  <c r="K28" i="6"/>
  <c r="L24" i="6" s="1"/>
  <c r="L23" i="6" s="1"/>
  <c r="M69" i="6"/>
  <c r="L68" i="6"/>
  <c r="L96" i="6" s="1"/>
  <c r="R33" i="5"/>
  <c r="Y49" i="5"/>
  <c r="AF71" i="5" s="1"/>
  <c r="Y57" i="5"/>
  <c r="Y56" i="5" s="1"/>
  <c r="L27" i="5"/>
  <c r="M23" i="5" s="1"/>
  <c r="M22" i="5" s="1"/>
  <c r="L26" i="5"/>
  <c r="M21" i="5" s="1"/>
  <c r="M20" i="5" s="1"/>
  <c r="M86" i="5"/>
  <c r="N15" i="5"/>
  <c r="S39" i="5"/>
  <c r="Z74" i="5" s="1"/>
  <c r="S32" i="5"/>
  <c r="S31" i="5" s="1"/>
  <c r="N28" i="5"/>
  <c r="O29" i="5"/>
  <c r="M89" i="5"/>
  <c r="M42" i="5"/>
  <c r="O48" i="5"/>
  <c r="N50" i="5"/>
  <c r="N70" i="5"/>
  <c r="L90" i="5"/>
  <c r="S41" i="5"/>
  <c r="S40" i="5" s="1"/>
  <c r="S34" i="5"/>
  <c r="S79" i="5"/>
  <c r="T16" i="5"/>
  <c r="N69" i="5"/>
  <c r="L24" i="5"/>
  <c r="N52" i="5"/>
  <c r="M51" i="5"/>
  <c r="M91" i="5" s="1"/>
  <c r="P36" i="5"/>
  <c r="O35" i="5"/>
  <c r="N44" i="5"/>
  <c r="M43" i="5"/>
  <c r="M24" i="5" s="1"/>
  <c r="U73" i="5"/>
  <c r="T72" i="5"/>
  <c r="K59" i="5"/>
  <c r="J58" i="5"/>
  <c r="J25" i="5"/>
  <c r="K19" i="5" s="1"/>
  <c r="E80" i="5"/>
  <c r="E81" i="5" s="1"/>
  <c r="F14" i="5"/>
  <c r="K68" i="5"/>
  <c r="J67" i="5"/>
  <c r="J93" i="5" s="1"/>
  <c r="DI13" i="2"/>
  <c r="BS18" i="2"/>
  <c r="BR81" i="2"/>
  <c r="I90" i="2"/>
  <c r="H91" i="2"/>
  <c r="J35" i="2"/>
  <c r="J31" i="2"/>
  <c r="K31" i="2" s="1"/>
  <c r="I30" i="2"/>
  <c r="I44" i="2" s="1"/>
  <c r="B114" i="2" s="1"/>
  <c r="J33" i="2"/>
  <c r="K33" i="2" s="1"/>
  <c r="L33" i="2" s="1"/>
  <c r="M33" i="2" s="1"/>
  <c r="N33" i="2" s="1"/>
  <c r="O33" i="2" s="1"/>
  <c r="P33" i="2" s="1"/>
  <c r="Y46" i="6" l="1"/>
  <c r="Y54" i="6"/>
  <c r="Y67" i="6" s="1"/>
  <c r="Z75" i="6"/>
  <c r="L28" i="6"/>
  <c r="M24" i="6" s="1"/>
  <c r="M23" i="6" s="1"/>
  <c r="M27" i="6"/>
  <c r="N22" i="6" s="1"/>
  <c r="N21" i="6" s="1"/>
  <c r="V74" i="6"/>
  <c r="U73" i="6"/>
  <c r="N87" i="6"/>
  <c r="O15" i="6"/>
  <c r="P37" i="6"/>
  <c r="O36" i="6"/>
  <c r="T80" i="6"/>
  <c r="U17" i="6"/>
  <c r="M68" i="6"/>
  <c r="M96" i="6" s="1"/>
  <c r="N69" i="6"/>
  <c r="O70" i="6"/>
  <c r="N90" i="6"/>
  <c r="N43" i="6"/>
  <c r="N71" i="6"/>
  <c r="K85" i="6"/>
  <c r="L94" i="6"/>
  <c r="P30" i="6"/>
  <c r="O29" i="6"/>
  <c r="S31" i="6"/>
  <c r="S38" i="6"/>
  <c r="O44" i="6"/>
  <c r="P45" i="6"/>
  <c r="F81" i="6"/>
  <c r="F82" i="6" s="1"/>
  <c r="G14" i="6"/>
  <c r="L92" i="6"/>
  <c r="L66" i="6"/>
  <c r="K89" i="6"/>
  <c r="K77" i="6"/>
  <c r="K78" i="6" s="1"/>
  <c r="Z63" i="6"/>
  <c r="Z62" i="6" s="1"/>
  <c r="Z56" i="6"/>
  <c r="Z55" i="6" s="1"/>
  <c r="Z48" i="6"/>
  <c r="Z47" i="6" s="1"/>
  <c r="N91" i="6"/>
  <c r="S32" i="6"/>
  <c r="S42" i="6"/>
  <c r="S41" i="6" s="1"/>
  <c r="S35" i="6"/>
  <c r="S34" i="6" s="1"/>
  <c r="N53" i="6"/>
  <c r="M52" i="6"/>
  <c r="L19" i="6"/>
  <c r="L84" i="6"/>
  <c r="L95" i="6"/>
  <c r="S49" i="6"/>
  <c r="R51" i="6"/>
  <c r="M59" i="6"/>
  <c r="N60" i="6"/>
  <c r="T40" i="6"/>
  <c r="T33" i="6"/>
  <c r="S38" i="5"/>
  <c r="Z75" i="5"/>
  <c r="M27" i="5"/>
  <c r="N23" i="5" s="1"/>
  <c r="N22" i="5" s="1"/>
  <c r="R37" i="5"/>
  <c r="R30" i="5"/>
  <c r="K18" i="5"/>
  <c r="P35" i="5"/>
  <c r="Q36" i="5"/>
  <c r="O70" i="5"/>
  <c r="Z64" i="5"/>
  <c r="Z63" i="5" s="1"/>
  <c r="Z57" i="5"/>
  <c r="Z56" i="5" s="1"/>
  <c r="Z49" i="5"/>
  <c r="AG71" i="5" s="1"/>
  <c r="P48" i="5"/>
  <c r="O50" i="5"/>
  <c r="J76" i="5"/>
  <c r="J77" i="5" s="1"/>
  <c r="J65" i="5"/>
  <c r="L59" i="5"/>
  <c r="K58" i="5"/>
  <c r="K65" i="5" s="1"/>
  <c r="O52" i="5"/>
  <c r="N51" i="5"/>
  <c r="N91" i="5" s="1"/>
  <c r="N86" i="5"/>
  <c r="O15" i="5"/>
  <c r="T79" i="5"/>
  <c r="U16" i="5"/>
  <c r="J83" i="5"/>
  <c r="J95" i="5"/>
  <c r="J94" i="5"/>
  <c r="S33" i="5"/>
  <c r="P29" i="5"/>
  <c r="O28" i="5"/>
  <c r="M26" i="5"/>
  <c r="N21" i="5" s="1"/>
  <c r="N20" i="5" s="1"/>
  <c r="V73" i="5"/>
  <c r="U72" i="5"/>
  <c r="O69" i="5"/>
  <c r="Z62" i="5"/>
  <c r="Z61" i="5" s="1"/>
  <c r="Z55" i="5"/>
  <c r="Z54" i="5" s="1"/>
  <c r="Z47" i="5"/>
  <c r="Z46" i="5" s="1"/>
  <c r="T39" i="5"/>
  <c r="AA74" i="5" s="1"/>
  <c r="T32" i="5"/>
  <c r="L68" i="5"/>
  <c r="K67" i="5"/>
  <c r="N89" i="5"/>
  <c r="N42" i="5"/>
  <c r="M90" i="5"/>
  <c r="F80" i="5"/>
  <c r="F81" i="5" s="1"/>
  <c r="G14" i="5"/>
  <c r="O44" i="5"/>
  <c r="N43" i="5"/>
  <c r="N24" i="5" s="1"/>
  <c r="T41" i="5"/>
  <c r="T40" i="5" s="1"/>
  <c r="T34" i="5"/>
  <c r="DJ13" i="2"/>
  <c r="BS81" i="2"/>
  <c r="BT18" i="2"/>
  <c r="I91" i="2"/>
  <c r="L31" i="2"/>
  <c r="J30" i="2"/>
  <c r="J44" i="2" s="1"/>
  <c r="K35" i="2"/>
  <c r="L35" i="2" s="1"/>
  <c r="M35" i="2" s="1"/>
  <c r="N35" i="2" s="1"/>
  <c r="O35" i="2" s="1"/>
  <c r="P35" i="2" s="1"/>
  <c r="AA75" i="6" l="1"/>
  <c r="Z76" i="6"/>
  <c r="M94" i="6"/>
  <c r="N27" i="6"/>
  <c r="O22" i="6" s="1"/>
  <c r="O21" i="6" s="1"/>
  <c r="M28" i="6"/>
  <c r="N24" i="6" s="1"/>
  <c r="T39" i="6"/>
  <c r="O90" i="6"/>
  <c r="O43" i="6"/>
  <c r="U80" i="6"/>
  <c r="V17" i="6"/>
  <c r="G81" i="6"/>
  <c r="H14" i="6"/>
  <c r="Q30" i="6"/>
  <c r="P29" i="6"/>
  <c r="W74" i="6"/>
  <c r="V73" i="6"/>
  <c r="L85" i="6"/>
  <c r="M92" i="6"/>
  <c r="M66" i="6"/>
  <c r="N59" i="6"/>
  <c r="O60" i="6"/>
  <c r="O53" i="6"/>
  <c r="N52" i="6"/>
  <c r="P70" i="6"/>
  <c r="Q37" i="6"/>
  <c r="P36" i="6"/>
  <c r="Q45" i="6"/>
  <c r="P44" i="6"/>
  <c r="U40" i="6"/>
  <c r="U33" i="6"/>
  <c r="T49" i="6"/>
  <c r="S51" i="6"/>
  <c r="O91" i="6"/>
  <c r="O71" i="6"/>
  <c r="N68" i="6"/>
  <c r="N94" i="6" s="1"/>
  <c r="O69" i="6"/>
  <c r="Z61" i="6"/>
  <c r="Z54" i="6"/>
  <c r="Z46" i="6"/>
  <c r="L18" i="6"/>
  <c r="L26" i="6"/>
  <c r="M20" i="6" s="1"/>
  <c r="Z65" i="6"/>
  <c r="Z64" i="6" s="1"/>
  <c r="Z58" i="6"/>
  <c r="Z57" i="6" s="1"/>
  <c r="Z50" i="6"/>
  <c r="AG72" i="6" s="1"/>
  <c r="AA63" i="6"/>
  <c r="AA62" i="6" s="1"/>
  <c r="AA56" i="6"/>
  <c r="AA55" i="6" s="1"/>
  <c r="AA48" i="6"/>
  <c r="AA47" i="6" s="1"/>
  <c r="T32" i="6"/>
  <c r="M84" i="6"/>
  <c r="M95" i="6"/>
  <c r="O87" i="6"/>
  <c r="P15" i="6"/>
  <c r="T42" i="6"/>
  <c r="T35" i="6"/>
  <c r="T38" i="5"/>
  <c r="N26" i="5"/>
  <c r="O21" i="5" s="1"/>
  <c r="O20" i="5" s="1"/>
  <c r="K83" i="5"/>
  <c r="K94" i="5"/>
  <c r="K95" i="5"/>
  <c r="O86" i="5"/>
  <c r="P15" i="5"/>
  <c r="Q35" i="5"/>
  <c r="R36" i="5"/>
  <c r="M68" i="5"/>
  <c r="L67" i="5"/>
  <c r="T33" i="5"/>
  <c r="K93" i="5"/>
  <c r="Q48" i="5"/>
  <c r="P50" i="5"/>
  <c r="K17" i="5"/>
  <c r="K25" i="5"/>
  <c r="L19" i="5" s="1"/>
  <c r="G80" i="5"/>
  <c r="G81" i="5" s="1"/>
  <c r="H14" i="5"/>
  <c r="W73" i="5"/>
  <c r="V72" i="5"/>
  <c r="Y60" i="5"/>
  <c r="Y53" i="5"/>
  <c r="Y45" i="5"/>
  <c r="Q29" i="5"/>
  <c r="P28" i="5"/>
  <c r="AA55" i="5"/>
  <c r="AA54" i="5" s="1"/>
  <c r="AA62" i="5"/>
  <c r="AA61" i="5" s="1"/>
  <c r="AA47" i="5"/>
  <c r="AA46" i="5" s="1"/>
  <c r="AA64" i="5"/>
  <c r="AA63" i="5" s="1"/>
  <c r="AA57" i="5"/>
  <c r="AA56" i="5" s="1"/>
  <c r="AA49" i="5"/>
  <c r="AH71" i="5" s="1"/>
  <c r="J84" i="5"/>
  <c r="P52" i="5"/>
  <c r="O51" i="5"/>
  <c r="O91" i="5" s="1"/>
  <c r="P44" i="5"/>
  <c r="O43" i="5"/>
  <c r="O24" i="5" s="1"/>
  <c r="U39" i="5"/>
  <c r="AB74" i="5" s="1"/>
  <c r="U32" i="5"/>
  <c r="T31" i="5"/>
  <c r="N27" i="5"/>
  <c r="O23" i="5" s="1"/>
  <c r="O22" i="5" s="1"/>
  <c r="P69" i="5"/>
  <c r="N90" i="5"/>
  <c r="AA75" i="5"/>
  <c r="U79" i="5"/>
  <c r="V16" i="5"/>
  <c r="M59" i="5"/>
  <c r="L58" i="5"/>
  <c r="L65" i="5" s="1"/>
  <c r="P70" i="5"/>
  <c r="U41" i="5"/>
  <c r="U40" i="5" s="1"/>
  <c r="U34" i="5"/>
  <c r="O89" i="5"/>
  <c r="O42" i="5"/>
  <c r="DK13" i="2"/>
  <c r="BU18" i="2"/>
  <c r="BT81" i="2"/>
  <c r="J91" i="2"/>
  <c r="K30" i="2"/>
  <c r="K44" i="2" s="1"/>
  <c r="M31" i="2"/>
  <c r="L30" i="2"/>
  <c r="L44" i="2" s="1"/>
  <c r="AA76" i="6" l="1"/>
  <c r="AB75" i="6"/>
  <c r="T41" i="6"/>
  <c r="O27" i="6"/>
  <c r="P22" i="6" s="1"/>
  <c r="N84" i="6"/>
  <c r="N95" i="6"/>
  <c r="AB63" i="6"/>
  <c r="AB62" i="6" s="1"/>
  <c r="AB56" i="6"/>
  <c r="AB55" i="6" s="1"/>
  <c r="AB48" i="6"/>
  <c r="AB47" i="6" s="1"/>
  <c r="T31" i="6"/>
  <c r="T38" i="6"/>
  <c r="U42" i="6"/>
  <c r="U35" i="6"/>
  <c r="O68" i="6"/>
  <c r="O96" i="6" s="1"/>
  <c r="P69" i="6"/>
  <c r="G82" i="6"/>
  <c r="J86" i="6"/>
  <c r="M85" i="6"/>
  <c r="U32" i="6"/>
  <c r="L89" i="6"/>
  <c r="L77" i="6"/>
  <c r="L78" i="6" s="1"/>
  <c r="P71" i="6"/>
  <c r="P91" i="6"/>
  <c r="P53" i="6"/>
  <c r="O52" i="6"/>
  <c r="N23" i="6"/>
  <c r="N92" i="6"/>
  <c r="N66" i="6"/>
  <c r="M19" i="6"/>
  <c r="N96" i="6"/>
  <c r="R45" i="6"/>
  <c r="Q44" i="6"/>
  <c r="P60" i="6"/>
  <c r="O59" i="6"/>
  <c r="X74" i="6"/>
  <c r="W73" i="6"/>
  <c r="C119" i="6" s="1"/>
  <c r="U49" i="6"/>
  <c r="T51" i="6"/>
  <c r="P90" i="6"/>
  <c r="P43" i="6"/>
  <c r="V33" i="6"/>
  <c r="V40" i="6"/>
  <c r="V80" i="6"/>
  <c r="W17" i="6"/>
  <c r="Z67" i="6"/>
  <c r="R37" i="6"/>
  <c r="Q36" i="6"/>
  <c r="R30" i="6"/>
  <c r="Q29" i="6"/>
  <c r="AA65" i="6"/>
  <c r="AA64" i="6" s="1"/>
  <c r="AA58" i="6"/>
  <c r="AA57" i="6" s="1"/>
  <c r="AA50" i="6"/>
  <c r="AH72" i="6" s="1"/>
  <c r="P87" i="6"/>
  <c r="C106" i="6" s="1"/>
  <c r="Q15" i="6"/>
  <c r="Q70" i="6"/>
  <c r="H81" i="6"/>
  <c r="I14" i="6"/>
  <c r="U39" i="6"/>
  <c r="V39" i="6" s="1"/>
  <c r="T34" i="6"/>
  <c r="J85" i="5"/>
  <c r="Y66" i="5"/>
  <c r="U38" i="5"/>
  <c r="U31" i="5"/>
  <c r="O26" i="5"/>
  <c r="P21" i="5" s="1"/>
  <c r="P20" i="5" s="1"/>
  <c r="O27" i="5"/>
  <c r="P23" i="5" s="1"/>
  <c r="P22" i="5" s="1"/>
  <c r="H80" i="5"/>
  <c r="H81" i="5" s="1"/>
  <c r="I14" i="5"/>
  <c r="AB55" i="5"/>
  <c r="AB54" i="5" s="1"/>
  <c r="AB62" i="5"/>
  <c r="AB61" i="5" s="1"/>
  <c r="AB47" i="5"/>
  <c r="AB46" i="5" s="1"/>
  <c r="R29" i="5"/>
  <c r="Q28" i="5"/>
  <c r="U33" i="5"/>
  <c r="Q70" i="5"/>
  <c r="S37" i="5"/>
  <c r="S36" i="5" s="1"/>
  <c r="S30" i="5"/>
  <c r="L83" i="5"/>
  <c r="L94" i="5"/>
  <c r="L95" i="5"/>
  <c r="O90" i="5"/>
  <c r="K88" i="5"/>
  <c r="K76" i="5"/>
  <c r="K77" i="5" s="1"/>
  <c r="K85" i="5"/>
  <c r="K84" i="5"/>
  <c r="V79" i="5"/>
  <c r="W16" i="5"/>
  <c r="Q44" i="5"/>
  <c r="P43" i="5"/>
  <c r="L18" i="5"/>
  <c r="L93" i="5"/>
  <c r="X73" i="5"/>
  <c r="W72" i="5"/>
  <c r="C118" i="5" s="1"/>
  <c r="N59" i="5"/>
  <c r="M58" i="5"/>
  <c r="M65" i="5" s="1"/>
  <c r="N68" i="5"/>
  <c r="M67" i="5"/>
  <c r="M93" i="5" s="1"/>
  <c r="R35" i="5"/>
  <c r="Q52" i="5"/>
  <c r="P51" i="5"/>
  <c r="P91" i="5" s="1"/>
  <c r="P86" i="5"/>
  <c r="C105" i="5" s="1"/>
  <c r="Q15" i="5"/>
  <c r="P89" i="5"/>
  <c r="P42" i="5"/>
  <c r="Q69" i="5"/>
  <c r="AB64" i="5"/>
  <c r="AB63" i="5" s="1"/>
  <c r="AB57" i="5"/>
  <c r="AB56" i="5" s="1"/>
  <c r="AB49" i="5"/>
  <c r="AI71" i="5" s="1"/>
  <c r="AB75" i="5"/>
  <c r="V41" i="5"/>
  <c r="V40" i="5" s="1"/>
  <c r="V34" i="5"/>
  <c r="R48" i="5"/>
  <c r="Q50" i="5"/>
  <c r="V39" i="5"/>
  <c r="V38" i="5" s="1"/>
  <c r="V32" i="5"/>
  <c r="DL13" i="2"/>
  <c r="BU81" i="2"/>
  <c r="BV18" i="2"/>
  <c r="K91" i="2"/>
  <c r="L91" i="2"/>
  <c r="N31" i="2"/>
  <c r="M30" i="2"/>
  <c r="M44" i="2" s="1"/>
  <c r="Q25" i="6" l="1"/>
  <c r="U34" i="6"/>
  <c r="AC75" i="6"/>
  <c r="AB76" i="6"/>
  <c r="I81" i="6"/>
  <c r="J14" i="6"/>
  <c r="W80" i="6"/>
  <c r="D101" i="6" s="1"/>
  <c r="E101" i="6" s="1"/>
  <c r="F101" i="6" s="1"/>
  <c r="G101" i="6" s="1"/>
  <c r="H101" i="6" s="1"/>
  <c r="I101" i="6" s="1"/>
  <c r="J101" i="6" s="1"/>
  <c r="X17" i="6"/>
  <c r="AA61" i="6"/>
  <c r="AA54" i="6"/>
  <c r="AA46" i="6"/>
  <c r="W33" i="6"/>
  <c r="W40" i="6"/>
  <c r="W39" i="6" s="1"/>
  <c r="P52" i="6"/>
  <c r="Q53" i="6"/>
  <c r="H82" i="6"/>
  <c r="K86" i="6"/>
  <c r="U41" i="6"/>
  <c r="Q71" i="6"/>
  <c r="P21" i="6"/>
  <c r="V49" i="6"/>
  <c r="U51" i="6"/>
  <c r="R70" i="6"/>
  <c r="Q90" i="6"/>
  <c r="Q43" i="6"/>
  <c r="AC63" i="6"/>
  <c r="AC62" i="6" s="1"/>
  <c r="AC56" i="6"/>
  <c r="AC55" i="6" s="1"/>
  <c r="AC48" i="6"/>
  <c r="AC47" i="6" s="1"/>
  <c r="X73" i="6"/>
  <c r="Y74" i="6"/>
  <c r="Q69" i="6"/>
  <c r="P68" i="6"/>
  <c r="P94" i="6" s="1"/>
  <c r="S45" i="6"/>
  <c r="R44" i="6"/>
  <c r="R29" i="6"/>
  <c r="S30" i="6"/>
  <c r="O84" i="6"/>
  <c r="O95" i="6"/>
  <c r="N85" i="6"/>
  <c r="M18" i="6"/>
  <c r="M26" i="6"/>
  <c r="N20" i="6" s="1"/>
  <c r="Q87" i="6"/>
  <c r="R15" i="6"/>
  <c r="Q60" i="6"/>
  <c r="P59" i="6"/>
  <c r="N28" i="6"/>
  <c r="O24" i="6" s="1"/>
  <c r="O94" i="6"/>
  <c r="S37" i="6"/>
  <c r="R36" i="6"/>
  <c r="Q91" i="6"/>
  <c r="O92" i="6"/>
  <c r="O66" i="6"/>
  <c r="V32" i="6"/>
  <c r="AB65" i="6"/>
  <c r="AB64" i="6" s="1"/>
  <c r="AB58" i="6"/>
  <c r="AB57" i="6" s="1"/>
  <c r="AB50" i="6"/>
  <c r="AI72" i="6" s="1"/>
  <c r="V31" i="5"/>
  <c r="S35" i="5"/>
  <c r="P27" i="5"/>
  <c r="Q23" i="5" s="1"/>
  <c r="Q22" i="5" s="1"/>
  <c r="P26" i="5"/>
  <c r="Q21" i="5" s="1"/>
  <c r="Q20" i="5" s="1"/>
  <c r="AC75" i="5"/>
  <c r="S29" i="5"/>
  <c r="R28" i="5"/>
  <c r="Q86" i="5"/>
  <c r="R15" i="5"/>
  <c r="O68" i="5"/>
  <c r="N67" i="5"/>
  <c r="L17" i="5"/>
  <c r="L25" i="5"/>
  <c r="M19" i="5" s="1"/>
  <c r="M18" i="5" s="1"/>
  <c r="L84" i="5"/>
  <c r="P90" i="5"/>
  <c r="AC74" i="5"/>
  <c r="Q89" i="5"/>
  <c r="Q42" i="5"/>
  <c r="M83" i="5"/>
  <c r="M94" i="5"/>
  <c r="M95" i="5"/>
  <c r="Z60" i="5"/>
  <c r="Z53" i="5"/>
  <c r="Z45" i="5"/>
  <c r="R69" i="5"/>
  <c r="Q51" i="5"/>
  <c r="Q91" i="5" s="1"/>
  <c r="R52" i="5"/>
  <c r="O59" i="5"/>
  <c r="N58" i="5"/>
  <c r="N65" i="5" s="1"/>
  <c r="W79" i="5"/>
  <c r="D100" i="5" s="1"/>
  <c r="E100" i="5" s="1"/>
  <c r="F100" i="5" s="1"/>
  <c r="G100" i="5" s="1"/>
  <c r="H100" i="5" s="1"/>
  <c r="I100" i="5" s="1"/>
  <c r="J100" i="5" s="1"/>
  <c r="X16" i="5"/>
  <c r="R70" i="5"/>
  <c r="I80" i="5"/>
  <c r="J14" i="5"/>
  <c r="Y73" i="5"/>
  <c r="X72" i="5"/>
  <c r="AC62" i="5"/>
  <c r="AC61" i="5" s="1"/>
  <c r="AC55" i="5"/>
  <c r="AC54" i="5" s="1"/>
  <c r="AC47" i="5"/>
  <c r="AC46" i="5" s="1"/>
  <c r="S48" i="5"/>
  <c r="R50" i="5"/>
  <c r="W41" i="5"/>
  <c r="W40" i="5" s="1"/>
  <c r="W34" i="5"/>
  <c r="R44" i="5"/>
  <c r="Q43" i="5"/>
  <c r="AC64" i="5"/>
  <c r="AC63" i="5" s="1"/>
  <c r="AC57" i="5"/>
  <c r="AC56" i="5" s="1"/>
  <c r="AC49" i="5"/>
  <c r="AJ71" i="5" s="1"/>
  <c r="P24" i="5"/>
  <c r="V33" i="5"/>
  <c r="W39" i="5"/>
  <c r="W38" i="5" s="1"/>
  <c r="W32" i="5"/>
  <c r="DM13" i="2"/>
  <c r="BW18" i="2"/>
  <c r="BV81" i="2"/>
  <c r="M91" i="2"/>
  <c r="O31" i="2"/>
  <c r="N30" i="2"/>
  <c r="N91" i="2" s="1"/>
  <c r="R25" i="6" l="1"/>
  <c r="W32" i="6"/>
  <c r="P96" i="6"/>
  <c r="AA67" i="6"/>
  <c r="R60" i="6"/>
  <c r="Q59" i="6"/>
  <c r="R71" i="6"/>
  <c r="AD63" i="6"/>
  <c r="AD62" i="6" s="1"/>
  <c r="AD56" i="6"/>
  <c r="AD55" i="6" s="1"/>
  <c r="AD48" i="6"/>
  <c r="AD47" i="6" s="1"/>
  <c r="R87" i="6"/>
  <c r="S15" i="6"/>
  <c r="O85" i="6"/>
  <c r="Y73" i="6"/>
  <c r="Z74" i="6"/>
  <c r="S70" i="6"/>
  <c r="S36" i="6"/>
  <c r="T37" i="6"/>
  <c r="T30" i="6"/>
  <c r="S29" i="6"/>
  <c r="AD75" i="6"/>
  <c r="B116" i="6"/>
  <c r="I82" i="6"/>
  <c r="L86" i="6"/>
  <c r="U31" i="6"/>
  <c r="U38" i="6"/>
  <c r="R90" i="6"/>
  <c r="R43" i="6"/>
  <c r="M89" i="6"/>
  <c r="M77" i="6"/>
  <c r="M78" i="6" s="1"/>
  <c r="R91" i="6"/>
  <c r="W49" i="6"/>
  <c r="V51" i="6"/>
  <c r="X80" i="6"/>
  <c r="Y17" i="6"/>
  <c r="R69" i="6"/>
  <c r="Q68" i="6"/>
  <c r="Q94" i="6" s="1"/>
  <c r="V42" i="6"/>
  <c r="AC76" i="6" s="1"/>
  <c r="V35" i="6"/>
  <c r="N19" i="6"/>
  <c r="T45" i="6"/>
  <c r="S44" i="6"/>
  <c r="Q52" i="6"/>
  <c r="R53" i="6"/>
  <c r="O23" i="6"/>
  <c r="P84" i="6"/>
  <c r="C107" i="6" s="1"/>
  <c r="P95" i="6"/>
  <c r="P27" i="6"/>
  <c r="Q22" i="6" s="1"/>
  <c r="P92" i="6"/>
  <c r="P66" i="6"/>
  <c r="J83" i="6"/>
  <c r="J81" i="6"/>
  <c r="K14" i="6"/>
  <c r="Z66" i="5"/>
  <c r="Q26" i="5"/>
  <c r="R21" i="5" s="1"/>
  <c r="Q90" i="5"/>
  <c r="X79" i="5"/>
  <c r="Y16" i="5"/>
  <c r="L88" i="5"/>
  <c r="L76" i="5"/>
  <c r="L77" i="5" s="1"/>
  <c r="AD75" i="5"/>
  <c r="AD74" i="5"/>
  <c r="N83" i="5"/>
  <c r="N95" i="5"/>
  <c r="N94" i="5"/>
  <c r="O67" i="5"/>
  <c r="P68" i="5"/>
  <c r="AD62" i="5"/>
  <c r="AD61" i="5" s="1"/>
  <c r="AD55" i="5"/>
  <c r="AD54" i="5" s="1"/>
  <c r="AD47" i="5"/>
  <c r="AD46" i="5" s="1"/>
  <c r="AD64" i="5"/>
  <c r="AD63" i="5" s="1"/>
  <c r="AD57" i="5"/>
  <c r="AD56" i="5" s="1"/>
  <c r="AD49" i="5"/>
  <c r="AK71" i="5" s="1"/>
  <c r="Z73" i="5"/>
  <c r="Y72" i="5"/>
  <c r="P59" i="5"/>
  <c r="O58" i="5"/>
  <c r="O65" i="5" s="1"/>
  <c r="N93" i="5"/>
  <c r="X39" i="5"/>
  <c r="X38" i="5" s="1"/>
  <c r="X32" i="5"/>
  <c r="S28" i="5"/>
  <c r="W33" i="5"/>
  <c r="J82" i="5"/>
  <c r="J80" i="5"/>
  <c r="J81" i="5" s="1"/>
  <c r="K14" i="5"/>
  <c r="R51" i="5"/>
  <c r="R91" i="5" s="1"/>
  <c r="S52" i="5"/>
  <c r="R86" i="5"/>
  <c r="S15" i="5"/>
  <c r="Q27" i="5"/>
  <c r="R23" i="5" s="1"/>
  <c r="M17" i="5"/>
  <c r="M25" i="5"/>
  <c r="N19" i="5" s="1"/>
  <c r="S44" i="5"/>
  <c r="R43" i="5"/>
  <c r="T48" i="5"/>
  <c r="S50" i="5"/>
  <c r="B115" i="5"/>
  <c r="I81" i="5"/>
  <c r="M84" i="5"/>
  <c r="L85" i="5"/>
  <c r="X41" i="5"/>
  <c r="X40" i="5" s="1"/>
  <c r="X34" i="5"/>
  <c r="S70" i="5"/>
  <c r="S69" i="5"/>
  <c r="Q24" i="5"/>
  <c r="T37" i="5"/>
  <c r="T36" i="5" s="1"/>
  <c r="T30" i="5"/>
  <c r="R89" i="5"/>
  <c r="R42" i="5"/>
  <c r="W31" i="5"/>
  <c r="DN13" i="2"/>
  <c r="BW81" i="2"/>
  <c r="BX18" i="2"/>
  <c r="N44" i="2"/>
  <c r="P31" i="2"/>
  <c r="O30" i="2"/>
  <c r="O91" i="2" s="1"/>
  <c r="S25" i="6" l="1"/>
  <c r="V41" i="6"/>
  <c r="S69" i="6"/>
  <c r="R68" i="6"/>
  <c r="R96" i="6" s="1"/>
  <c r="Q92" i="6"/>
  <c r="Q66" i="6"/>
  <c r="S87" i="6"/>
  <c r="T15" i="6"/>
  <c r="S60" i="6"/>
  <c r="R59" i="6"/>
  <c r="S91" i="6"/>
  <c r="Y80" i="6"/>
  <c r="Z17" i="6"/>
  <c r="S53" i="6"/>
  <c r="R52" i="6"/>
  <c r="X40" i="6"/>
  <c r="X39" i="6" s="1"/>
  <c r="X33" i="6"/>
  <c r="U45" i="6"/>
  <c r="T44" i="6"/>
  <c r="T70" i="6"/>
  <c r="Q21" i="6"/>
  <c r="N18" i="6"/>
  <c r="N26" i="6"/>
  <c r="O20" i="6" s="1"/>
  <c r="T36" i="6"/>
  <c r="U37" i="6"/>
  <c r="AC65" i="6"/>
  <c r="AC64" i="6" s="1"/>
  <c r="AC58" i="6"/>
  <c r="AC57" i="6" s="1"/>
  <c r="AC50" i="6"/>
  <c r="AJ72" i="6" s="1"/>
  <c r="V34" i="6"/>
  <c r="X49" i="6"/>
  <c r="W51" i="6"/>
  <c r="Z73" i="6"/>
  <c r="AA74" i="6"/>
  <c r="K83" i="6"/>
  <c r="K81" i="6"/>
  <c r="L14" i="6"/>
  <c r="B118" i="6"/>
  <c r="P85" i="6"/>
  <c r="S90" i="6"/>
  <c r="S43" i="6"/>
  <c r="S71" i="6"/>
  <c r="AB61" i="6"/>
  <c r="AB54" i="6"/>
  <c r="AB46" i="6"/>
  <c r="J82" i="6"/>
  <c r="M86" i="6"/>
  <c r="O28" i="6"/>
  <c r="P24" i="6" s="1"/>
  <c r="Q84" i="6"/>
  <c r="Q95" i="6"/>
  <c r="U30" i="6"/>
  <c r="T29" i="6"/>
  <c r="Q96" i="6"/>
  <c r="X31" i="5"/>
  <c r="AE75" i="5"/>
  <c r="M85" i="5"/>
  <c r="Y41" i="5"/>
  <c r="Y40" i="5" s="1"/>
  <c r="Y34" i="5"/>
  <c r="X33" i="5"/>
  <c r="P67" i="5"/>
  <c r="Q68" i="5"/>
  <c r="AA60" i="5"/>
  <c r="AA53" i="5"/>
  <c r="AA45" i="5"/>
  <c r="U48" i="5"/>
  <c r="T50" i="5"/>
  <c r="S86" i="5"/>
  <c r="T15" i="5"/>
  <c r="S89" i="5"/>
  <c r="S42" i="5"/>
  <c r="AA73" i="5"/>
  <c r="Z72" i="5"/>
  <c r="O83" i="5"/>
  <c r="O94" i="5"/>
  <c r="O95" i="5"/>
  <c r="R22" i="5"/>
  <c r="AE64" i="5"/>
  <c r="AE63" i="5" s="1"/>
  <c r="AE57" i="5"/>
  <c r="AE56" i="5" s="1"/>
  <c r="AE49" i="5"/>
  <c r="AL71" i="5" s="1"/>
  <c r="T35" i="5"/>
  <c r="R90" i="5"/>
  <c r="T29" i="5"/>
  <c r="O93" i="5"/>
  <c r="T44" i="5"/>
  <c r="S43" i="5"/>
  <c r="S24" i="5" s="1"/>
  <c r="T52" i="5"/>
  <c r="S51" i="5"/>
  <c r="S91" i="5" s="1"/>
  <c r="AE62" i="5"/>
  <c r="AE61" i="5" s="1"/>
  <c r="AE55" i="5"/>
  <c r="AE54" i="5" s="1"/>
  <c r="AE47" i="5"/>
  <c r="AE46" i="5" s="1"/>
  <c r="Y79" i="5"/>
  <c r="Z16" i="5"/>
  <c r="U37" i="5"/>
  <c r="U36" i="5" s="1"/>
  <c r="U30" i="5"/>
  <c r="N18" i="5"/>
  <c r="N84" i="5"/>
  <c r="Y39" i="5"/>
  <c r="Y38" i="5" s="1"/>
  <c r="Y32" i="5"/>
  <c r="T69" i="5"/>
  <c r="K82" i="5"/>
  <c r="K80" i="5"/>
  <c r="K81" i="5" s="1"/>
  <c r="L14" i="5"/>
  <c r="R24" i="5"/>
  <c r="T70" i="5"/>
  <c r="M88" i="5"/>
  <c r="M76" i="5"/>
  <c r="M77" i="5" s="1"/>
  <c r="AE74" i="5"/>
  <c r="R20" i="5"/>
  <c r="Q59" i="5"/>
  <c r="P58" i="5"/>
  <c r="P65" i="5" s="1"/>
  <c r="DO13" i="2"/>
  <c r="BX81" i="2"/>
  <c r="BY18" i="2"/>
  <c r="O44" i="2"/>
  <c r="P30" i="2"/>
  <c r="P91" i="2" s="1"/>
  <c r="T25" i="6" l="1"/>
  <c r="AE75" i="6"/>
  <c r="AB67" i="6"/>
  <c r="T90" i="6"/>
  <c r="T43" i="6"/>
  <c r="U36" i="6"/>
  <c r="Z80" i="6"/>
  <c r="AA17" i="6"/>
  <c r="AA73" i="6"/>
  <c r="AB74" i="6"/>
  <c r="U29" i="6"/>
  <c r="T91" i="6"/>
  <c r="R84" i="6"/>
  <c r="R95" i="6"/>
  <c r="U70" i="6"/>
  <c r="T71" i="6"/>
  <c r="Y49" i="6"/>
  <c r="X51" i="6"/>
  <c r="V31" i="6"/>
  <c r="V38" i="6"/>
  <c r="V37" i="6" s="1"/>
  <c r="V45" i="6"/>
  <c r="U44" i="6"/>
  <c r="T69" i="6"/>
  <c r="S68" i="6"/>
  <c r="W42" i="6"/>
  <c r="W35" i="6"/>
  <c r="L83" i="6"/>
  <c r="L81" i="6"/>
  <c r="M14" i="6"/>
  <c r="O19" i="6"/>
  <c r="AE63" i="6"/>
  <c r="AE62" i="6" s="1"/>
  <c r="AE56" i="6"/>
  <c r="AE55" i="6" s="1"/>
  <c r="AE48" i="6"/>
  <c r="AE47" i="6" s="1"/>
  <c r="X32" i="6"/>
  <c r="R94" i="6"/>
  <c r="T53" i="6"/>
  <c r="S52" i="6"/>
  <c r="Q85" i="6"/>
  <c r="P23" i="6"/>
  <c r="K82" i="6"/>
  <c r="N86" i="6"/>
  <c r="N89" i="6"/>
  <c r="N77" i="6"/>
  <c r="N78" i="6" s="1"/>
  <c r="T60" i="6"/>
  <c r="S59" i="6"/>
  <c r="Q27" i="6"/>
  <c r="R22" i="6" s="1"/>
  <c r="R21" i="6" s="1"/>
  <c r="R92" i="6"/>
  <c r="R66" i="6"/>
  <c r="T87" i="6"/>
  <c r="U15" i="6"/>
  <c r="AF75" i="5"/>
  <c r="Y33" i="5"/>
  <c r="U35" i="5"/>
  <c r="U69" i="5"/>
  <c r="V48" i="5"/>
  <c r="U50" i="5"/>
  <c r="U44" i="5"/>
  <c r="T43" i="5"/>
  <c r="AA72" i="5"/>
  <c r="AB73" i="5"/>
  <c r="AF64" i="5"/>
  <c r="AF63" i="5" s="1"/>
  <c r="AF57" i="5"/>
  <c r="AF56" i="5" s="1"/>
  <c r="AF49" i="5"/>
  <c r="AM71" i="5" s="1"/>
  <c r="U70" i="5"/>
  <c r="AF62" i="5"/>
  <c r="AF61" i="5" s="1"/>
  <c r="AF55" i="5"/>
  <c r="AF54" i="5" s="1"/>
  <c r="AF47" i="5"/>
  <c r="AF46" i="5" s="1"/>
  <c r="AA66" i="5"/>
  <c r="R27" i="5"/>
  <c r="S23" i="5" s="1"/>
  <c r="S22" i="5" s="1"/>
  <c r="S90" i="5"/>
  <c r="L82" i="5"/>
  <c r="L80" i="5"/>
  <c r="L81" i="5" s="1"/>
  <c r="M14" i="5"/>
  <c r="Z79" i="5"/>
  <c r="AA16" i="5"/>
  <c r="R26" i="5"/>
  <c r="S21" i="5" s="1"/>
  <c r="S20" i="5" s="1"/>
  <c r="N85" i="5"/>
  <c r="T86" i="5"/>
  <c r="U15" i="5"/>
  <c r="Q67" i="5"/>
  <c r="Q93" i="5" s="1"/>
  <c r="R68" i="5"/>
  <c r="R59" i="5"/>
  <c r="Q58" i="5"/>
  <c r="Q65" i="5" s="1"/>
  <c r="AF74" i="5"/>
  <c r="N17" i="5"/>
  <c r="N25" i="5"/>
  <c r="O19" i="5" s="1"/>
  <c r="P83" i="5"/>
  <c r="C106" i="5" s="1"/>
  <c r="P94" i="5"/>
  <c r="P95" i="5"/>
  <c r="U29" i="5"/>
  <c r="T28" i="5"/>
  <c r="Y31" i="5"/>
  <c r="AB60" i="5"/>
  <c r="AB53" i="5"/>
  <c r="AB45" i="5"/>
  <c r="U52" i="5"/>
  <c r="T51" i="5"/>
  <c r="T91" i="5" s="1"/>
  <c r="O85" i="5"/>
  <c r="O84" i="5"/>
  <c r="P93" i="5"/>
  <c r="DP13" i="2"/>
  <c r="DQ13" i="2" s="1"/>
  <c r="BY81" i="2"/>
  <c r="BZ18" i="2"/>
  <c r="P44" i="2"/>
  <c r="C114" i="2" s="1"/>
  <c r="U25" i="6" l="1"/>
  <c r="R27" i="6"/>
  <c r="S22" i="6" s="1"/>
  <c r="AD65" i="6"/>
  <c r="AD64" i="6" s="1"/>
  <c r="AD58" i="6"/>
  <c r="AD57" i="6" s="1"/>
  <c r="AD50" i="6"/>
  <c r="AK72" i="6" s="1"/>
  <c r="AC61" i="6"/>
  <c r="AC54" i="6"/>
  <c r="AC46" i="6"/>
  <c r="R85" i="6"/>
  <c r="AA80" i="6"/>
  <c r="AB17" i="6"/>
  <c r="U87" i="6"/>
  <c r="V15" i="6"/>
  <c r="P28" i="6"/>
  <c r="Q24" i="6" s="1"/>
  <c r="Q23" i="6" s="1"/>
  <c r="W41" i="6"/>
  <c r="AD76" i="6"/>
  <c r="U60" i="6"/>
  <c r="T59" i="6"/>
  <c r="S84" i="6"/>
  <c r="S95" i="6"/>
  <c r="Z49" i="6"/>
  <c r="Y51" i="6"/>
  <c r="O18" i="6"/>
  <c r="O26" i="6"/>
  <c r="P20" i="6" s="1"/>
  <c r="V36" i="6"/>
  <c r="U69" i="6"/>
  <c r="T68" i="6"/>
  <c r="T94" i="6" s="1"/>
  <c r="S92" i="6"/>
  <c r="S66" i="6"/>
  <c r="W34" i="6"/>
  <c r="S94" i="6"/>
  <c r="S96" i="6"/>
  <c r="U90" i="6"/>
  <c r="U43" i="6"/>
  <c r="U71" i="6"/>
  <c r="U53" i="6"/>
  <c r="T52" i="6"/>
  <c r="M83" i="6"/>
  <c r="M81" i="6"/>
  <c r="N14" i="6"/>
  <c r="U91" i="6"/>
  <c r="V70" i="6"/>
  <c r="V30" i="6"/>
  <c r="AC74" i="6"/>
  <c r="AB73" i="6"/>
  <c r="Y40" i="6"/>
  <c r="Y33" i="6"/>
  <c r="Y32" i="6" s="1"/>
  <c r="L82" i="6"/>
  <c r="O86" i="6"/>
  <c r="V44" i="6"/>
  <c r="W45" i="6"/>
  <c r="AB66" i="5"/>
  <c r="S27" i="5"/>
  <c r="T23" i="5" s="1"/>
  <c r="T22" i="5" s="1"/>
  <c r="S26" i="5"/>
  <c r="T21" i="5" s="1"/>
  <c r="T20" i="5" s="1"/>
  <c r="Z39" i="5"/>
  <c r="Z38" i="5" s="1"/>
  <c r="Z32" i="5"/>
  <c r="V70" i="5"/>
  <c r="T90" i="5"/>
  <c r="S68" i="5"/>
  <c r="R67" i="5"/>
  <c r="R93" i="5" s="1"/>
  <c r="AA79" i="5"/>
  <c r="AB16" i="5"/>
  <c r="V44" i="5"/>
  <c r="U43" i="5"/>
  <c r="Z34" i="5"/>
  <c r="Z41" i="5"/>
  <c r="S59" i="5"/>
  <c r="R58" i="5"/>
  <c r="R65" i="5" s="1"/>
  <c r="V37" i="5"/>
  <c r="V36" i="5" s="1"/>
  <c r="V30" i="5"/>
  <c r="V29" i="5" s="1"/>
  <c r="M82" i="5"/>
  <c r="M80" i="5"/>
  <c r="M81" i="5" s="1"/>
  <c r="N14" i="5"/>
  <c r="B117" i="5"/>
  <c r="P84" i="5"/>
  <c r="N88" i="5"/>
  <c r="N76" i="5"/>
  <c r="N77" i="5" s="1"/>
  <c r="W48" i="5"/>
  <c r="V50" i="5"/>
  <c r="V52" i="5"/>
  <c r="U51" i="5"/>
  <c r="U91" i="5" s="1"/>
  <c r="Q83" i="5"/>
  <c r="Q95" i="5"/>
  <c r="Q94" i="5"/>
  <c r="U86" i="5"/>
  <c r="V15" i="5"/>
  <c r="T89" i="5"/>
  <c r="T42" i="5"/>
  <c r="T24" i="5"/>
  <c r="O18" i="5"/>
  <c r="V69" i="5"/>
  <c r="U28" i="5"/>
  <c r="AB72" i="5"/>
  <c r="DR13" i="2"/>
  <c r="CA18" i="2"/>
  <c r="BZ81" i="2"/>
  <c r="T96" i="6" l="1"/>
  <c r="V29" i="6"/>
  <c r="V25" i="6" s="1"/>
  <c r="AC73" i="6"/>
  <c r="S85" i="6"/>
  <c r="Q28" i="6"/>
  <c r="R24" i="6" s="1"/>
  <c r="AC67" i="6"/>
  <c r="W44" i="6"/>
  <c r="X45" i="6"/>
  <c r="V91" i="6"/>
  <c r="W70" i="6"/>
  <c r="V53" i="6"/>
  <c r="U52" i="6"/>
  <c r="W31" i="6"/>
  <c r="W30" i="6" s="1"/>
  <c r="W38" i="6"/>
  <c r="W37" i="6" s="1"/>
  <c r="T92" i="6"/>
  <c r="T66" i="6"/>
  <c r="V87" i="6"/>
  <c r="W15" i="6"/>
  <c r="U59" i="6"/>
  <c r="V60" i="6"/>
  <c r="P19" i="6"/>
  <c r="V71" i="6"/>
  <c r="O89" i="6"/>
  <c r="O77" i="6"/>
  <c r="O78" i="6" s="1"/>
  <c r="AB80" i="6"/>
  <c r="AC17" i="6"/>
  <c r="AF63" i="6"/>
  <c r="AF62" i="6" s="1"/>
  <c r="AF56" i="6"/>
  <c r="AF55" i="6" s="1"/>
  <c r="AF48" i="6"/>
  <c r="AF47" i="6" s="1"/>
  <c r="T84" i="6"/>
  <c r="T95" i="6"/>
  <c r="AF75" i="6"/>
  <c r="Y39" i="6"/>
  <c r="U68" i="6"/>
  <c r="U94" i="6" s="1"/>
  <c r="V69" i="6"/>
  <c r="Z40" i="6"/>
  <c r="Z33" i="6"/>
  <c r="N81" i="6"/>
  <c r="N83" i="6"/>
  <c r="O14" i="6"/>
  <c r="AA49" i="6"/>
  <c r="Z51" i="6"/>
  <c r="M82" i="6"/>
  <c r="P86" i="6"/>
  <c r="X42" i="6"/>
  <c r="X41" i="6" s="1"/>
  <c r="X35" i="6"/>
  <c r="S21" i="6"/>
  <c r="AG74" i="5"/>
  <c r="T26" i="5"/>
  <c r="U21" i="5" s="1"/>
  <c r="U20" i="5" s="1"/>
  <c r="T27" i="5"/>
  <c r="U23" i="5" s="1"/>
  <c r="U22" i="5" s="1"/>
  <c r="W52" i="5"/>
  <c r="V51" i="5"/>
  <c r="V91" i="5" s="1"/>
  <c r="V28" i="5"/>
  <c r="V86" i="5"/>
  <c r="W15" i="5"/>
  <c r="N82" i="5"/>
  <c r="N80" i="5"/>
  <c r="N81" i="5" s="1"/>
  <c r="O14" i="5"/>
  <c r="AG75" i="5"/>
  <c r="Z40" i="5"/>
  <c r="T68" i="5"/>
  <c r="S67" i="5"/>
  <c r="S93" i="5" s="1"/>
  <c r="U89" i="5"/>
  <c r="U42" i="5"/>
  <c r="U24" i="5"/>
  <c r="X48" i="5"/>
  <c r="W50" i="5"/>
  <c r="AG64" i="5"/>
  <c r="AG63" i="5" s="1"/>
  <c r="AG57" i="5"/>
  <c r="AG56" i="5" s="1"/>
  <c r="AG49" i="5"/>
  <c r="AN71" i="5" s="1"/>
  <c r="Z33" i="5"/>
  <c r="W69" i="5"/>
  <c r="U90" i="5"/>
  <c r="AA39" i="5"/>
  <c r="AA38" i="5" s="1"/>
  <c r="AA32" i="5"/>
  <c r="AC60" i="5"/>
  <c r="AC53" i="5"/>
  <c r="AC45" i="5"/>
  <c r="W44" i="5"/>
  <c r="V43" i="5"/>
  <c r="AG62" i="5"/>
  <c r="AG61" i="5" s="1"/>
  <c r="AG55" i="5"/>
  <c r="AG54" i="5" s="1"/>
  <c r="AG47" i="5"/>
  <c r="AG46" i="5" s="1"/>
  <c r="Z31" i="5"/>
  <c r="V35" i="5"/>
  <c r="P85" i="5"/>
  <c r="W70" i="5"/>
  <c r="O17" i="5"/>
  <c r="O25" i="5"/>
  <c r="P19" i="5" s="1"/>
  <c r="AB79" i="5"/>
  <c r="AC16" i="5"/>
  <c r="Q84" i="5"/>
  <c r="AC73" i="5"/>
  <c r="T59" i="5"/>
  <c r="S58" i="5"/>
  <c r="S65" i="5" s="1"/>
  <c r="R83" i="5"/>
  <c r="R95" i="5"/>
  <c r="R94" i="5"/>
  <c r="AA41" i="5"/>
  <c r="AA34" i="5"/>
  <c r="DS13" i="2"/>
  <c r="CB18" i="2"/>
  <c r="CA81" i="2"/>
  <c r="AE76" i="6" l="1"/>
  <c r="Z39" i="6"/>
  <c r="AG75" i="6"/>
  <c r="X70" i="6"/>
  <c r="Y42" i="6"/>
  <c r="Y35" i="6"/>
  <c r="AB49" i="6"/>
  <c r="AA51" i="6"/>
  <c r="S27" i="6"/>
  <c r="T22" i="6" s="1"/>
  <c r="T21" i="6" s="1"/>
  <c r="AC80" i="6"/>
  <c r="AD17" i="6"/>
  <c r="P18" i="6"/>
  <c r="P26" i="6"/>
  <c r="Q20" i="6" s="1"/>
  <c r="V59" i="6"/>
  <c r="W60" i="6"/>
  <c r="W36" i="6"/>
  <c r="N82" i="6"/>
  <c r="Q86" i="6"/>
  <c r="AD61" i="6"/>
  <c r="AD54" i="6"/>
  <c r="AD46" i="6"/>
  <c r="Y45" i="6"/>
  <c r="X44" i="6"/>
  <c r="AD74" i="6"/>
  <c r="U84" i="6"/>
  <c r="U95" i="6"/>
  <c r="O81" i="6"/>
  <c r="O83" i="6"/>
  <c r="P14" i="6"/>
  <c r="AE65" i="6"/>
  <c r="AE64" i="6" s="1"/>
  <c r="AE58" i="6"/>
  <c r="AE57" i="6" s="1"/>
  <c r="AE50" i="6"/>
  <c r="AL72" i="6" s="1"/>
  <c r="AG63" i="6"/>
  <c r="AG62" i="6" s="1"/>
  <c r="AG56" i="6"/>
  <c r="AG55" i="6" s="1"/>
  <c r="AG48" i="6"/>
  <c r="AG47" i="6" s="1"/>
  <c r="W87" i="6"/>
  <c r="D106" i="6" s="1"/>
  <c r="C117" i="6" s="1"/>
  <c r="X15" i="6"/>
  <c r="X34" i="6"/>
  <c r="Y34" i="6" s="1"/>
  <c r="W91" i="6"/>
  <c r="Z32" i="6"/>
  <c r="T85" i="6"/>
  <c r="W71" i="6"/>
  <c r="U92" i="6"/>
  <c r="U66" i="6"/>
  <c r="V90" i="6"/>
  <c r="V43" i="6"/>
  <c r="V68" i="6"/>
  <c r="V94" i="6" s="1"/>
  <c r="W69" i="6"/>
  <c r="U96" i="6"/>
  <c r="W53" i="6"/>
  <c r="V52" i="6"/>
  <c r="R23" i="6"/>
  <c r="W29" i="6"/>
  <c r="AC66" i="5"/>
  <c r="Q85" i="5"/>
  <c r="AA31" i="5"/>
  <c r="AA33" i="5"/>
  <c r="U26" i="5"/>
  <c r="V21" i="5" s="1"/>
  <c r="V20" i="5" s="1"/>
  <c r="X70" i="5"/>
  <c r="AH64" i="5"/>
  <c r="AH63" i="5" s="1"/>
  <c r="AH57" i="5"/>
  <c r="AH56" i="5" s="1"/>
  <c r="AH49" i="5"/>
  <c r="AO71" i="5" s="1"/>
  <c r="AH74" i="5"/>
  <c r="V90" i="5"/>
  <c r="Y48" i="5"/>
  <c r="X50" i="5"/>
  <c r="AA40" i="5"/>
  <c r="V89" i="5"/>
  <c r="V42" i="5"/>
  <c r="V24" i="5"/>
  <c r="AC79" i="5"/>
  <c r="AD16" i="5"/>
  <c r="X44" i="5"/>
  <c r="W43" i="5"/>
  <c r="X69" i="5"/>
  <c r="AH75" i="5"/>
  <c r="AC72" i="5"/>
  <c r="O82" i="5"/>
  <c r="O80" i="5"/>
  <c r="O81" i="5" s="1"/>
  <c r="P14" i="5"/>
  <c r="X52" i="5"/>
  <c r="W51" i="5"/>
  <c r="W91" i="5" s="1"/>
  <c r="R84" i="5"/>
  <c r="U27" i="5"/>
  <c r="V23" i="5" s="1"/>
  <c r="V22" i="5" s="1"/>
  <c r="S83" i="5"/>
  <c r="S95" i="5"/>
  <c r="S94" i="5"/>
  <c r="AB41" i="5"/>
  <c r="AB34" i="5"/>
  <c r="W37" i="5"/>
  <c r="W36" i="5" s="1"/>
  <c r="W30" i="5"/>
  <c r="O88" i="5"/>
  <c r="O76" i="5"/>
  <c r="O77" i="5" s="1"/>
  <c r="U59" i="5"/>
  <c r="T58" i="5"/>
  <c r="T65" i="5" s="1"/>
  <c r="P18" i="5"/>
  <c r="AH62" i="5"/>
  <c r="AH61" i="5" s="1"/>
  <c r="AH55" i="5"/>
  <c r="AH54" i="5" s="1"/>
  <c r="AH47" i="5"/>
  <c r="AH46" i="5" s="1"/>
  <c r="U68" i="5"/>
  <c r="T67" i="5"/>
  <c r="T93" i="5" s="1"/>
  <c r="W86" i="5"/>
  <c r="X15" i="5"/>
  <c r="AB39" i="5"/>
  <c r="AB38" i="5" s="1"/>
  <c r="AB32" i="5"/>
  <c r="AB31" i="5" s="1"/>
  <c r="CC18" i="2"/>
  <c r="CB81" i="2"/>
  <c r="W25" i="6" l="1"/>
  <c r="AF76" i="6"/>
  <c r="T27" i="6"/>
  <c r="U22" i="6" s="1"/>
  <c r="U21" i="6" s="1"/>
  <c r="V92" i="6"/>
  <c r="V66" i="6"/>
  <c r="U85" i="6"/>
  <c r="X31" i="6"/>
  <c r="X38" i="6"/>
  <c r="X37" i="6" s="1"/>
  <c r="X53" i="6"/>
  <c r="W52" i="6"/>
  <c r="AD73" i="6"/>
  <c r="D119" i="6" s="1"/>
  <c r="Q19" i="6"/>
  <c r="C115" i="6"/>
  <c r="P89" i="6"/>
  <c r="P77" i="6"/>
  <c r="P78" i="6" s="1"/>
  <c r="AC49" i="6"/>
  <c r="AB51" i="6"/>
  <c r="Z45" i="6"/>
  <c r="Y44" i="6"/>
  <c r="AD80" i="6"/>
  <c r="AE17" i="6"/>
  <c r="AF65" i="6"/>
  <c r="AF64" i="6" s="1"/>
  <c r="AF58" i="6"/>
  <c r="AF57" i="6" s="1"/>
  <c r="AF50" i="6"/>
  <c r="AM72" i="6" s="1"/>
  <c r="W68" i="6"/>
  <c r="W96" i="6" s="1"/>
  <c r="X69" i="6"/>
  <c r="X71" i="6"/>
  <c r="X87" i="6"/>
  <c r="Y15" i="6"/>
  <c r="P83" i="6"/>
  <c r="P81" i="6"/>
  <c r="Q14" i="6"/>
  <c r="X91" i="6"/>
  <c r="W90" i="6"/>
  <c r="W43" i="6"/>
  <c r="V84" i="6"/>
  <c r="V95" i="6"/>
  <c r="V96" i="6"/>
  <c r="AD67" i="6"/>
  <c r="X60" i="6"/>
  <c r="W59" i="6"/>
  <c r="Y70" i="6"/>
  <c r="AA40" i="6"/>
  <c r="AA33" i="6"/>
  <c r="O82" i="6"/>
  <c r="R86" i="6"/>
  <c r="R28" i="6"/>
  <c r="S24" i="6" s="1"/>
  <c r="S23" i="6" s="1"/>
  <c r="Y41" i="6"/>
  <c r="D105" i="5"/>
  <c r="C116" i="5" s="1"/>
  <c r="AI75" i="5"/>
  <c r="AB33" i="5"/>
  <c r="V27" i="5"/>
  <c r="W23" i="5" s="1"/>
  <c r="W22" i="5" s="1"/>
  <c r="V26" i="5"/>
  <c r="W21" i="5" s="1"/>
  <c r="Y52" i="5"/>
  <c r="X51" i="5"/>
  <c r="X91" i="5" s="1"/>
  <c r="Y69" i="5"/>
  <c r="X86" i="5"/>
  <c r="Y15" i="5"/>
  <c r="AD60" i="5"/>
  <c r="AD53" i="5"/>
  <c r="AD45" i="5"/>
  <c r="W29" i="5"/>
  <c r="P80" i="5"/>
  <c r="C104" i="5" s="1"/>
  <c r="P82" i="5"/>
  <c r="Q14" i="5"/>
  <c r="S84" i="5"/>
  <c r="W35" i="5"/>
  <c r="W90" i="5"/>
  <c r="AB40" i="5"/>
  <c r="AC41" i="5"/>
  <c r="AC34" i="5"/>
  <c r="Y44" i="5"/>
  <c r="X43" i="5"/>
  <c r="Y70" i="5"/>
  <c r="P17" i="5"/>
  <c r="P25" i="5"/>
  <c r="Q19" i="5" s="1"/>
  <c r="Q18" i="5" s="1"/>
  <c r="AD79" i="5"/>
  <c r="AE16" i="5"/>
  <c r="Z48" i="5"/>
  <c r="Y50" i="5"/>
  <c r="V59" i="5"/>
  <c r="U58" i="5"/>
  <c r="U65" i="5" s="1"/>
  <c r="AI74" i="5"/>
  <c r="T83" i="5"/>
  <c r="T94" i="5"/>
  <c r="T95" i="5"/>
  <c r="AI64" i="5"/>
  <c r="AI63" i="5" s="1"/>
  <c r="AI57" i="5"/>
  <c r="AI56" i="5" s="1"/>
  <c r="AI49" i="5"/>
  <c r="AP71" i="5" s="1"/>
  <c r="V68" i="5"/>
  <c r="U67" i="5"/>
  <c r="U93" i="5" s="1"/>
  <c r="AI55" i="5"/>
  <c r="AI54" i="5" s="1"/>
  <c r="AI62" i="5"/>
  <c r="AI61" i="5" s="1"/>
  <c r="AI47" i="5"/>
  <c r="AI46" i="5" s="1"/>
  <c r="R85" i="5"/>
  <c r="AD73" i="5"/>
  <c r="AC39" i="5"/>
  <c r="AC38" i="5" s="1"/>
  <c r="AC32" i="5"/>
  <c r="AC31" i="5" s="1"/>
  <c r="CC81" i="2"/>
  <c r="CD18" i="2"/>
  <c r="W94" i="6" l="1"/>
  <c r="S28" i="6"/>
  <c r="T24" i="6" s="1"/>
  <c r="T23" i="6" s="1"/>
  <c r="U27" i="6"/>
  <c r="V22" i="6" s="1"/>
  <c r="V21" i="6" s="1"/>
  <c r="AD49" i="6"/>
  <c r="AC51" i="6"/>
  <c r="Z42" i="6"/>
  <c r="AG76" i="6" s="1"/>
  <c r="Z35" i="6"/>
  <c r="Y60" i="6"/>
  <c r="X59" i="6"/>
  <c r="Y71" i="6"/>
  <c r="AE80" i="6"/>
  <c r="AF17" i="6"/>
  <c r="W92" i="6"/>
  <c r="W66" i="6"/>
  <c r="X52" i="6"/>
  <c r="Y53" i="6"/>
  <c r="X36" i="6"/>
  <c r="Y69" i="6"/>
  <c r="X68" i="6"/>
  <c r="X96" i="6" s="1"/>
  <c r="Y91" i="6"/>
  <c r="AH63" i="6"/>
  <c r="AH62" i="6" s="1"/>
  <c r="AH56" i="6"/>
  <c r="AH55" i="6" s="1"/>
  <c r="AH48" i="6"/>
  <c r="AH47" i="6" s="1"/>
  <c r="Q83" i="6"/>
  <c r="Q81" i="6"/>
  <c r="R14" i="6"/>
  <c r="W84" i="6"/>
  <c r="W95" i="6"/>
  <c r="AA45" i="6"/>
  <c r="Z44" i="6"/>
  <c r="AE61" i="6"/>
  <c r="AE54" i="6"/>
  <c r="AE46" i="6"/>
  <c r="X30" i="6"/>
  <c r="AH75" i="6"/>
  <c r="AA39" i="6"/>
  <c r="V85" i="6"/>
  <c r="C105" i="6"/>
  <c r="C116" i="6" s="1"/>
  <c r="P82" i="6"/>
  <c r="S86" i="6"/>
  <c r="Q18" i="6"/>
  <c r="Q26" i="6"/>
  <c r="R20" i="6" s="1"/>
  <c r="AB40" i="6"/>
  <c r="AB33" i="6"/>
  <c r="Z70" i="6"/>
  <c r="Z41" i="6"/>
  <c r="Y87" i="6"/>
  <c r="Z15" i="6"/>
  <c r="AE74" i="6"/>
  <c r="AA32" i="6"/>
  <c r="AC33" i="5"/>
  <c r="AD66" i="5"/>
  <c r="AJ75" i="5"/>
  <c r="AC40" i="5"/>
  <c r="W27" i="5"/>
  <c r="X23" i="5" s="1"/>
  <c r="X22" i="5" s="1"/>
  <c r="AD39" i="5"/>
  <c r="AD38" i="5" s="1"/>
  <c r="AD32" i="5"/>
  <c r="W59" i="5"/>
  <c r="V58" i="5"/>
  <c r="V65" i="5" s="1"/>
  <c r="Z70" i="5"/>
  <c r="C115" i="5"/>
  <c r="P81" i="5"/>
  <c r="Z69" i="5"/>
  <c r="W28" i="5"/>
  <c r="AD72" i="5"/>
  <c r="D118" i="5" s="1"/>
  <c r="C114" i="5"/>
  <c r="P88" i="5"/>
  <c r="P76" i="5"/>
  <c r="P77" i="5" s="1"/>
  <c r="AA48" i="5"/>
  <c r="Z50" i="5"/>
  <c r="AE79" i="5"/>
  <c r="AF16" i="5"/>
  <c r="Z44" i="5"/>
  <c r="Y43" i="5"/>
  <c r="W68" i="5"/>
  <c r="V67" i="5"/>
  <c r="X90" i="5"/>
  <c r="Y51" i="5"/>
  <c r="Y91" i="5" s="1"/>
  <c r="Z52" i="5"/>
  <c r="AJ64" i="5"/>
  <c r="AJ63" i="5" s="1"/>
  <c r="AJ57" i="5"/>
  <c r="AJ56" i="5" s="1"/>
  <c r="AJ49" i="5"/>
  <c r="AQ71" i="5" s="1"/>
  <c r="AJ74" i="5"/>
  <c r="Q17" i="5"/>
  <c r="Q25" i="5"/>
  <c r="R19" i="5" s="1"/>
  <c r="R18" i="5" s="1"/>
  <c r="AJ55" i="5"/>
  <c r="AJ54" i="5" s="1"/>
  <c r="AJ62" i="5"/>
  <c r="AJ61" i="5" s="1"/>
  <c r="AJ47" i="5"/>
  <c r="AJ46" i="5" s="1"/>
  <c r="U83" i="5"/>
  <c r="U95" i="5"/>
  <c r="U94" i="5"/>
  <c r="T84" i="5"/>
  <c r="X37" i="5"/>
  <c r="X36" i="5" s="1"/>
  <c r="X30" i="5"/>
  <c r="X29" i="5" s="1"/>
  <c r="S85" i="5"/>
  <c r="Y86" i="5"/>
  <c r="Z15" i="5"/>
  <c r="AD41" i="5"/>
  <c r="AK75" i="5" s="1"/>
  <c r="AD34" i="5"/>
  <c r="Q80" i="5"/>
  <c r="Q81" i="5" s="1"/>
  <c r="Q82" i="5"/>
  <c r="R14" i="5"/>
  <c r="W20" i="5"/>
  <c r="CE18" i="2"/>
  <c r="CD81" i="2"/>
  <c r="AE67" i="6" l="1"/>
  <c r="T28" i="6"/>
  <c r="U24" i="6" s="1"/>
  <c r="U23" i="6" s="1"/>
  <c r="AA70" i="6"/>
  <c r="Q82" i="6"/>
  <c r="T86" i="6"/>
  <c r="Z69" i="6"/>
  <c r="Y68" i="6"/>
  <c r="Y94" i="6" s="1"/>
  <c r="AF80" i="6"/>
  <c r="AG17" i="6"/>
  <c r="X94" i="6"/>
  <c r="AE49" i="6"/>
  <c r="AF49" i="6" s="1"/>
  <c r="AD51" i="6"/>
  <c r="Z71" i="6"/>
  <c r="V27" i="6"/>
  <c r="W22" i="6" s="1"/>
  <c r="W21" i="6" s="1"/>
  <c r="Z91" i="6"/>
  <c r="AC40" i="6"/>
  <c r="AC33" i="6"/>
  <c r="Y31" i="6"/>
  <c r="Y30" i="6" s="1"/>
  <c r="Y38" i="6"/>
  <c r="Y37" i="6" s="1"/>
  <c r="AB39" i="6"/>
  <c r="AB45" i="6"/>
  <c r="AA44" i="6"/>
  <c r="Y52" i="6"/>
  <c r="Z53" i="6"/>
  <c r="AI63" i="6"/>
  <c r="AI62" i="6" s="1"/>
  <c r="AI56" i="6"/>
  <c r="AI55" i="6" s="1"/>
  <c r="AI48" i="6"/>
  <c r="AI47" i="6" s="1"/>
  <c r="Z87" i="6"/>
  <c r="AA15" i="6"/>
  <c r="AI75" i="6"/>
  <c r="X92" i="6"/>
  <c r="X66" i="6"/>
  <c r="Z60" i="6"/>
  <c r="Y59" i="6"/>
  <c r="AA42" i="6"/>
  <c r="AA41" i="6" s="1"/>
  <c r="AA35" i="6"/>
  <c r="AB32" i="6"/>
  <c r="AF74" i="6"/>
  <c r="AE73" i="6"/>
  <c r="Q89" i="6"/>
  <c r="Q77" i="6"/>
  <c r="Q78" i="6" s="1"/>
  <c r="R19" i="6"/>
  <c r="X29" i="6"/>
  <c r="X25" i="6" s="1"/>
  <c r="D107" i="6"/>
  <c r="C118" i="6" s="1"/>
  <c r="W85" i="6"/>
  <c r="AG65" i="6"/>
  <c r="AG64" i="6" s="1"/>
  <c r="AG58" i="6"/>
  <c r="AG57" i="6" s="1"/>
  <c r="AG50" i="6"/>
  <c r="AN72" i="6" s="1"/>
  <c r="Z34" i="6"/>
  <c r="R83" i="6"/>
  <c r="R81" i="6"/>
  <c r="S14" i="6"/>
  <c r="X84" i="6"/>
  <c r="X95" i="6"/>
  <c r="AH76" i="6"/>
  <c r="T85" i="5"/>
  <c r="AE73" i="5"/>
  <c r="AE72" i="5" s="1"/>
  <c r="AD40" i="5"/>
  <c r="AK74" i="5"/>
  <c r="R17" i="5"/>
  <c r="R25" i="5"/>
  <c r="S19" i="5" s="1"/>
  <c r="S18" i="5" s="1"/>
  <c r="AA70" i="5"/>
  <c r="AE41" i="5"/>
  <c r="AL75" i="5" s="1"/>
  <c r="AE34" i="5"/>
  <c r="AK64" i="5"/>
  <c r="AK63" i="5" s="1"/>
  <c r="AK57" i="5"/>
  <c r="AK56" i="5" s="1"/>
  <c r="AK49" i="5"/>
  <c r="AR71" i="5" s="1"/>
  <c r="X27" i="5"/>
  <c r="Y23" i="5" s="1"/>
  <c r="Y22" i="5" s="1"/>
  <c r="W89" i="5"/>
  <c r="W42" i="5"/>
  <c r="W24" i="5"/>
  <c r="AD33" i="5"/>
  <c r="W26" i="5"/>
  <c r="X21" i="5" s="1"/>
  <c r="X20" i="5" s="1"/>
  <c r="V83" i="5"/>
  <c r="V94" i="5"/>
  <c r="V95" i="5"/>
  <c r="AB48" i="5"/>
  <c r="AA50" i="5"/>
  <c r="X28" i="5"/>
  <c r="Z86" i="5"/>
  <c r="AA15" i="5"/>
  <c r="X68" i="5"/>
  <c r="W67" i="5"/>
  <c r="W93" i="5" s="1"/>
  <c r="X59" i="5"/>
  <c r="W58" i="5"/>
  <c r="W65" i="5" s="1"/>
  <c r="U84" i="5"/>
  <c r="AE60" i="5"/>
  <c r="AE53" i="5"/>
  <c r="AE45" i="5"/>
  <c r="V93" i="5"/>
  <c r="AA69" i="5"/>
  <c r="AK62" i="5"/>
  <c r="AK61" i="5" s="1"/>
  <c r="AK55" i="5"/>
  <c r="AK54" i="5" s="1"/>
  <c r="AK47" i="5"/>
  <c r="AK46" i="5" s="1"/>
  <c r="Q88" i="5"/>
  <c r="Q76" i="5"/>
  <c r="Q77" i="5" s="1"/>
  <c r="AF79" i="5"/>
  <c r="AG16" i="5"/>
  <c r="R82" i="5"/>
  <c r="R80" i="5"/>
  <c r="R81" i="5" s="1"/>
  <c r="S14" i="5"/>
  <c r="X35" i="5"/>
  <c r="Z51" i="5"/>
  <c r="Z91" i="5" s="1"/>
  <c r="AA52" i="5"/>
  <c r="Y90" i="5"/>
  <c r="AD31" i="5"/>
  <c r="Y37" i="5"/>
  <c r="Y30" i="5"/>
  <c r="Y29" i="5" s="1"/>
  <c r="AA44" i="5"/>
  <c r="Z43" i="5"/>
  <c r="CE81" i="2"/>
  <c r="CF18" i="2"/>
  <c r="AJ75" i="6" l="1"/>
  <c r="AG49" i="6"/>
  <c r="AA34" i="6"/>
  <c r="AC32" i="6"/>
  <c r="W27" i="6"/>
  <c r="X22" i="6" s="1"/>
  <c r="Y29" i="6"/>
  <c r="S83" i="6"/>
  <c r="S81" i="6"/>
  <c r="T14" i="6"/>
  <c r="Y92" i="6"/>
  <c r="Y66" i="6"/>
  <c r="R82" i="6"/>
  <c r="U86" i="6"/>
  <c r="AF73" i="6"/>
  <c r="AA91" i="6"/>
  <c r="AE51" i="6"/>
  <c r="X90" i="6"/>
  <c r="X43" i="6"/>
  <c r="AH65" i="6"/>
  <c r="AH64" i="6" s="1"/>
  <c r="AH58" i="6"/>
  <c r="AH57" i="6" s="1"/>
  <c r="AH50" i="6"/>
  <c r="AO72" i="6" s="1"/>
  <c r="AC45" i="6"/>
  <c r="AB44" i="6"/>
  <c r="AB70" i="6"/>
  <c r="AA87" i="6"/>
  <c r="AB15" i="6"/>
  <c r="AC39" i="6"/>
  <c r="AG80" i="6"/>
  <c r="AH17" i="6"/>
  <c r="R18" i="6"/>
  <c r="R26" i="6"/>
  <c r="S20" i="6" s="1"/>
  <c r="Y36" i="6"/>
  <c r="AD40" i="6"/>
  <c r="AD33" i="6"/>
  <c r="AA71" i="6"/>
  <c r="Y84" i="6"/>
  <c r="Y95" i="6"/>
  <c r="U28" i="6"/>
  <c r="V24" i="6" s="1"/>
  <c r="AA60" i="6"/>
  <c r="Z59" i="6"/>
  <c r="AF61" i="6"/>
  <c r="AF54" i="6"/>
  <c r="AF46" i="6"/>
  <c r="AF51" i="6" s="1"/>
  <c r="X85" i="6"/>
  <c r="AA53" i="6"/>
  <c r="Z52" i="6"/>
  <c r="AJ63" i="6"/>
  <c r="AJ62" i="6" s="1"/>
  <c r="AJ56" i="6"/>
  <c r="AJ55" i="6" s="1"/>
  <c r="AJ48" i="6"/>
  <c r="AJ47" i="6" s="1"/>
  <c r="Y96" i="6"/>
  <c r="AA69" i="6"/>
  <c r="Z68" i="6"/>
  <c r="AB42" i="6"/>
  <c r="AB41" i="6" s="1"/>
  <c r="AB35" i="6"/>
  <c r="AE33" i="5"/>
  <c r="AF73" i="5"/>
  <c r="AF72" i="5" s="1"/>
  <c r="AE40" i="5"/>
  <c r="Y36" i="5"/>
  <c r="Y35" i="5" s="1"/>
  <c r="Y27" i="5"/>
  <c r="Z23" i="5" s="1"/>
  <c r="Z22" i="5" s="1"/>
  <c r="S17" i="5"/>
  <c r="S25" i="5"/>
  <c r="T19" i="5" s="1"/>
  <c r="AF60" i="5"/>
  <c r="AF53" i="5"/>
  <c r="AF45" i="5"/>
  <c r="W83" i="5"/>
  <c r="D106" i="5" s="1"/>
  <c r="W95" i="5"/>
  <c r="W94" i="5"/>
  <c r="AC48" i="5"/>
  <c r="AB50" i="5"/>
  <c r="AL64" i="5"/>
  <c r="AL63" i="5" s="1"/>
  <c r="AL57" i="5"/>
  <c r="AL56" i="5" s="1"/>
  <c r="AL49" i="5"/>
  <c r="AS71" i="5" s="1"/>
  <c r="Z90" i="5"/>
  <c r="Y28" i="5"/>
  <c r="AE66" i="5"/>
  <c r="Y68" i="5"/>
  <c r="X67" i="5"/>
  <c r="X93" i="5" s="1"/>
  <c r="AB70" i="5"/>
  <c r="AA86" i="5"/>
  <c r="AB15" i="5"/>
  <c r="V84" i="5"/>
  <c r="R88" i="5"/>
  <c r="R76" i="5"/>
  <c r="R77" i="5" s="1"/>
  <c r="X26" i="5"/>
  <c r="Y21" i="5" s="1"/>
  <c r="Y20" i="5" s="1"/>
  <c r="AF41" i="5"/>
  <c r="AM75" i="5" s="1"/>
  <c r="AF34" i="5"/>
  <c r="AB44" i="5"/>
  <c r="AA43" i="5"/>
  <c r="Y59" i="5"/>
  <c r="X58" i="5"/>
  <c r="X65" i="5" s="1"/>
  <c r="S82" i="5"/>
  <c r="S80" i="5"/>
  <c r="S81" i="5" s="1"/>
  <c r="T14" i="5"/>
  <c r="U85" i="5"/>
  <c r="AB52" i="5"/>
  <c r="AA51" i="5"/>
  <c r="AA91" i="5" s="1"/>
  <c r="AG79" i="5"/>
  <c r="AH16" i="5"/>
  <c r="AB69" i="5"/>
  <c r="X89" i="5"/>
  <c r="X42" i="5"/>
  <c r="X24" i="5"/>
  <c r="AE39" i="5"/>
  <c r="AE32" i="5"/>
  <c r="Z37" i="5"/>
  <c r="Z30" i="5"/>
  <c r="CG18" i="2"/>
  <c r="CF81" i="2"/>
  <c r="Y25" i="6" l="1"/>
  <c r="AB34" i="6"/>
  <c r="AK75" i="6"/>
  <c r="AI76" i="6"/>
  <c r="AB53" i="6"/>
  <c r="AA52" i="6"/>
  <c r="AB60" i="6"/>
  <c r="AA59" i="6"/>
  <c r="AK63" i="6"/>
  <c r="AK62" i="6" s="1"/>
  <c r="AK56" i="6"/>
  <c r="AK55" i="6" s="1"/>
  <c r="AK48" i="6"/>
  <c r="AK47" i="6" s="1"/>
  <c r="AH80" i="6"/>
  <c r="AI17" i="6"/>
  <c r="AB91" i="6"/>
  <c r="AC42" i="6"/>
  <c r="AC41" i="6" s="1"/>
  <c r="AC35" i="6"/>
  <c r="AD45" i="6"/>
  <c r="AC44" i="6"/>
  <c r="Y90" i="6"/>
  <c r="Y43" i="6"/>
  <c r="AB69" i="6"/>
  <c r="AA68" i="6"/>
  <c r="V23" i="6"/>
  <c r="AD39" i="6"/>
  <c r="Z38" i="6"/>
  <c r="Z31" i="6"/>
  <c r="AH49" i="6"/>
  <c r="Z84" i="6"/>
  <c r="Z95" i="6"/>
  <c r="AF67" i="6"/>
  <c r="Y85" i="6"/>
  <c r="R89" i="6"/>
  <c r="R77" i="6"/>
  <c r="R78" i="6" s="1"/>
  <c r="AB87" i="6"/>
  <c r="AC15" i="6"/>
  <c r="AD32" i="6"/>
  <c r="Z94" i="6"/>
  <c r="AA96" i="6"/>
  <c r="AB71" i="6"/>
  <c r="S19" i="6"/>
  <c r="T83" i="6"/>
  <c r="T81" i="6"/>
  <c r="U14" i="6"/>
  <c r="AE33" i="6"/>
  <c r="AE40" i="6"/>
  <c r="AI65" i="6"/>
  <c r="AI64" i="6" s="1"/>
  <c r="AI58" i="6"/>
  <c r="AI57" i="6" s="1"/>
  <c r="AI50" i="6"/>
  <c r="AP72" i="6" s="1"/>
  <c r="Z92" i="6"/>
  <c r="Z66" i="6"/>
  <c r="Z96" i="6"/>
  <c r="AC70" i="6"/>
  <c r="S82" i="6"/>
  <c r="V86" i="6"/>
  <c r="X21" i="6"/>
  <c r="AG73" i="5"/>
  <c r="AG72" i="5" s="1"/>
  <c r="AF66" i="5"/>
  <c r="Y26" i="5"/>
  <c r="Z21" i="5" s="1"/>
  <c r="AF40" i="5"/>
  <c r="AC69" i="5"/>
  <c r="T82" i="5"/>
  <c r="T80" i="5"/>
  <c r="T81" i="5" s="1"/>
  <c r="U14" i="5"/>
  <c r="AM64" i="5"/>
  <c r="AM63" i="5" s="1"/>
  <c r="AM57" i="5"/>
  <c r="AM56" i="5" s="1"/>
  <c r="AM49" i="5"/>
  <c r="AT71" i="5" s="1"/>
  <c r="V85" i="5"/>
  <c r="AA37" i="5"/>
  <c r="AA30" i="5"/>
  <c r="AH79" i="5"/>
  <c r="AI16" i="5"/>
  <c r="S88" i="5"/>
  <c r="S76" i="5"/>
  <c r="S77" i="5" s="1"/>
  <c r="AB86" i="5"/>
  <c r="AC15" i="5"/>
  <c r="AL62" i="5"/>
  <c r="AL61" i="5" s="1"/>
  <c r="AL55" i="5"/>
  <c r="AL54" i="5" s="1"/>
  <c r="AL47" i="5"/>
  <c r="AL46" i="5" s="1"/>
  <c r="AF39" i="5"/>
  <c r="AF32" i="5"/>
  <c r="AE31" i="5"/>
  <c r="Y89" i="5"/>
  <c r="Y42" i="5"/>
  <c r="Y24" i="5"/>
  <c r="AD48" i="5"/>
  <c r="AC50" i="5"/>
  <c r="Z36" i="5"/>
  <c r="T18" i="5"/>
  <c r="AG60" i="5"/>
  <c r="AG53" i="5"/>
  <c r="AG45" i="5"/>
  <c r="Z59" i="5"/>
  <c r="Y58" i="5"/>
  <c r="Y65" i="5" s="1"/>
  <c r="AE38" i="5"/>
  <c r="AL74" i="5"/>
  <c r="AM74" i="5" s="1"/>
  <c r="AC70" i="5"/>
  <c r="AC52" i="5"/>
  <c r="AB51" i="5"/>
  <c r="AB91" i="5" s="1"/>
  <c r="AG41" i="5"/>
  <c r="AN75" i="5" s="1"/>
  <c r="AG34" i="5"/>
  <c r="Z29" i="5"/>
  <c r="Z27" i="5"/>
  <c r="AA90" i="5"/>
  <c r="AC44" i="5"/>
  <c r="AB43" i="5"/>
  <c r="AF33" i="5"/>
  <c r="X83" i="5"/>
  <c r="X95" i="5"/>
  <c r="X94" i="5"/>
  <c r="C117" i="5"/>
  <c r="W85" i="5"/>
  <c r="W84" i="5"/>
  <c r="Z68" i="5"/>
  <c r="Y67" i="5"/>
  <c r="CG81" i="2"/>
  <c r="CH18" i="2"/>
  <c r="AL75" i="6" l="1"/>
  <c r="AI49" i="6"/>
  <c r="AD70" i="6"/>
  <c r="AA84" i="6"/>
  <c r="AA95" i="6"/>
  <c r="AJ65" i="6"/>
  <c r="AJ64" i="6" s="1"/>
  <c r="AJ50" i="6"/>
  <c r="AQ72" i="6" s="1"/>
  <c r="AJ58" i="6"/>
  <c r="AJ57" i="6" s="1"/>
  <c r="AJ76" i="6"/>
  <c r="AL63" i="6"/>
  <c r="AL62" i="6" s="1"/>
  <c r="AL56" i="6"/>
  <c r="AL55" i="6" s="1"/>
  <c r="AL48" i="6"/>
  <c r="AL47" i="6" s="1"/>
  <c r="AE32" i="6"/>
  <c r="AC69" i="6"/>
  <c r="AB68" i="6"/>
  <c r="V28" i="6"/>
  <c r="W24" i="6" s="1"/>
  <c r="W23" i="6" s="1"/>
  <c r="U83" i="6"/>
  <c r="U81" i="6"/>
  <c r="V14" i="6"/>
  <c r="AC87" i="6"/>
  <c r="AD15" i="6"/>
  <c r="Z85" i="6"/>
  <c r="AA94" i="6"/>
  <c r="T82" i="6"/>
  <c r="W86" i="6"/>
  <c r="AC34" i="6"/>
  <c r="AG61" i="6"/>
  <c r="AG54" i="6"/>
  <c r="AG46" i="6"/>
  <c r="AG51" i="6" s="1"/>
  <c r="Z30" i="6"/>
  <c r="AI80" i="6"/>
  <c r="AJ17" i="6"/>
  <c r="AC53" i="6"/>
  <c r="AB52" i="6"/>
  <c r="X27" i="6"/>
  <c r="Y22" i="6" s="1"/>
  <c r="Y21" i="6" s="1"/>
  <c r="S18" i="6"/>
  <c r="S26" i="6"/>
  <c r="T20" i="6" s="1"/>
  <c r="AG74" i="6"/>
  <c r="Z37" i="6"/>
  <c r="AC60" i="6"/>
  <c r="AB59" i="6"/>
  <c r="AD44" i="6"/>
  <c r="AE45" i="6"/>
  <c r="AC71" i="6"/>
  <c r="AE39" i="6"/>
  <c r="AC91" i="6"/>
  <c r="AA92" i="6"/>
  <c r="AA66" i="6"/>
  <c r="AH73" i="5"/>
  <c r="AH72" i="5" s="1"/>
  <c r="AF31" i="5"/>
  <c r="AG33" i="5"/>
  <c r="AA23" i="5"/>
  <c r="AA22" i="5" s="1"/>
  <c r="AA27" i="5" s="1"/>
  <c r="AG40" i="5"/>
  <c r="T17" i="5"/>
  <c r="T25" i="5"/>
  <c r="U19" i="5" s="1"/>
  <c r="U18" i="5" s="1"/>
  <c r="AA36" i="5"/>
  <c r="Z35" i="5"/>
  <c r="AI79" i="5"/>
  <c r="AJ16" i="5"/>
  <c r="AG39" i="5"/>
  <c r="AN74" i="5" s="1"/>
  <c r="AG32" i="5"/>
  <c r="AD70" i="5"/>
  <c r="Y83" i="5"/>
  <c r="Y94" i="5"/>
  <c r="Y95" i="5"/>
  <c r="AA29" i="5"/>
  <c r="Z28" i="5"/>
  <c r="AF38" i="5"/>
  <c r="U82" i="5"/>
  <c r="U80" i="5"/>
  <c r="U81" i="5" s="1"/>
  <c r="V14" i="5"/>
  <c r="Z20" i="5"/>
  <c r="AM62" i="5"/>
  <c r="AM61" i="5" s="1"/>
  <c r="AM55" i="5"/>
  <c r="AM54" i="5" s="1"/>
  <c r="AM47" i="5"/>
  <c r="AM46" i="5" s="1"/>
  <c r="AE48" i="5"/>
  <c r="AD50" i="5"/>
  <c r="AH60" i="5"/>
  <c r="AH53" i="5"/>
  <c r="AH45" i="5"/>
  <c r="AA68" i="5"/>
  <c r="Z67" i="5"/>
  <c r="Y93" i="5"/>
  <c r="AB90" i="5"/>
  <c r="AA59" i="5"/>
  <c r="Z58" i="5"/>
  <c r="Z65" i="5" s="1"/>
  <c r="AD44" i="5"/>
  <c r="AC43" i="5"/>
  <c r="AC86" i="5"/>
  <c r="AD15" i="5"/>
  <c r="AD69" i="5"/>
  <c r="X84" i="5"/>
  <c r="AN64" i="5"/>
  <c r="AN63" i="5" s="1"/>
  <c r="AN57" i="5"/>
  <c r="AN56" i="5" s="1"/>
  <c r="AN49" i="5"/>
  <c r="AU71" i="5" s="1"/>
  <c r="AD52" i="5"/>
  <c r="AC51" i="5"/>
  <c r="AC91" i="5" s="1"/>
  <c r="AG66" i="5"/>
  <c r="CI18" i="2"/>
  <c r="CH81" i="2"/>
  <c r="AG67" i="6" l="1"/>
  <c r="W28" i="6"/>
  <c r="X24" i="6" s="1"/>
  <c r="Y27" i="6"/>
  <c r="Z22" i="6" s="1"/>
  <c r="Z21" i="6" s="1"/>
  <c r="S89" i="6"/>
  <c r="S77" i="6"/>
  <c r="S78" i="6" s="1"/>
  <c r="AB84" i="6"/>
  <c r="AB95" i="6"/>
  <c r="AD42" i="6"/>
  <c r="AD41" i="6" s="1"/>
  <c r="AD35" i="6"/>
  <c r="AD34" i="6" s="1"/>
  <c r="AD91" i="6"/>
  <c r="AC59" i="6"/>
  <c r="AD60" i="6"/>
  <c r="AB92" i="6"/>
  <c r="AB66" i="6"/>
  <c r="AD87" i="6"/>
  <c r="E106" i="6" s="1"/>
  <c r="D117" i="6" s="1"/>
  <c r="AE15" i="6"/>
  <c r="AC68" i="6"/>
  <c r="AC94" i="6" s="1"/>
  <c r="AD69" i="6"/>
  <c r="Z36" i="6"/>
  <c r="AD53" i="6"/>
  <c r="AC52" i="6"/>
  <c r="AJ49" i="6"/>
  <c r="AB94" i="6"/>
  <c r="AF40" i="6"/>
  <c r="AM75" i="6" s="1"/>
  <c r="AF33" i="6"/>
  <c r="AF32" i="6" s="1"/>
  <c r="AG73" i="6"/>
  <c r="AJ80" i="6"/>
  <c r="AK17" i="6"/>
  <c r="V81" i="6"/>
  <c r="V83" i="6"/>
  <c r="W14" i="6"/>
  <c r="AE44" i="6"/>
  <c r="AF45" i="6"/>
  <c r="AD71" i="6"/>
  <c r="AA31" i="6"/>
  <c r="AA30" i="6" s="1"/>
  <c r="AA38" i="6"/>
  <c r="AA37" i="6" s="1"/>
  <c r="U82" i="6"/>
  <c r="X86" i="6"/>
  <c r="AA85" i="6"/>
  <c r="AB96" i="6"/>
  <c r="T19" i="6"/>
  <c r="Z29" i="6"/>
  <c r="AE70" i="6"/>
  <c r="AG38" i="5"/>
  <c r="AH41" i="5"/>
  <c r="AH40" i="5" s="1"/>
  <c r="AH34" i="5"/>
  <c r="AH33" i="5" s="1"/>
  <c r="AG31" i="5"/>
  <c r="X85" i="5"/>
  <c r="AH66" i="5"/>
  <c r="Z26" i="5"/>
  <c r="AA21" i="5" s="1"/>
  <c r="AA20" i="5" s="1"/>
  <c r="AC90" i="5"/>
  <c r="Z83" i="5"/>
  <c r="Z95" i="5"/>
  <c r="Z94" i="5"/>
  <c r="V82" i="5"/>
  <c r="V80" i="5"/>
  <c r="V81" i="5" s="1"/>
  <c r="W14" i="5"/>
  <c r="AE44" i="5"/>
  <c r="AD43" i="5"/>
  <c r="AB68" i="5"/>
  <c r="AA67" i="5"/>
  <c r="Y84" i="5"/>
  <c r="AA35" i="5"/>
  <c r="Z93" i="5"/>
  <c r="AF48" i="5"/>
  <c r="AE50" i="5"/>
  <c r="AE70" i="5"/>
  <c r="AB37" i="5"/>
  <c r="AI73" i="5" s="1"/>
  <c r="AB30" i="5"/>
  <c r="AB29" i="5" s="1"/>
  <c r="AB23" i="5"/>
  <c r="AE69" i="5"/>
  <c r="AE52" i="5"/>
  <c r="AD51" i="5"/>
  <c r="AD91" i="5" s="1"/>
  <c r="AB59" i="5"/>
  <c r="AA58" i="5"/>
  <c r="AA65" i="5" s="1"/>
  <c r="AN62" i="5"/>
  <c r="AN61" i="5" s="1"/>
  <c r="AN55" i="5"/>
  <c r="AN54" i="5" s="1"/>
  <c r="AN47" i="5"/>
  <c r="AN46" i="5" s="1"/>
  <c r="T88" i="5"/>
  <c r="T76" i="5"/>
  <c r="T77" i="5" s="1"/>
  <c r="U17" i="5"/>
  <c r="U25" i="5"/>
  <c r="V19" i="5" s="1"/>
  <c r="AD86" i="5"/>
  <c r="AE15" i="5"/>
  <c r="Z89" i="5"/>
  <c r="Z42" i="5"/>
  <c r="Z24" i="5"/>
  <c r="AA28" i="5"/>
  <c r="AJ79" i="5"/>
  <c r="AK16" i="5"/>
  <c r="CI81" i="2"/>
  <c r="CJ18" i="2"/>
  <c r="Z25" i="6" l="1"/>
  <c r="AC96" i="6"/>
  <c r="AH74" i="6"/>
  <c r="AH73" i="6" s="1"/>
  <c r="AF39" i="6"/>
  <c r="AA36" i="6"/>
  <c r="AG40" i="6"/>
  <c r="AN75" i="6" s="1"/>
  <c r="AG33" i="6"/>
  <c r="AE91" i="6"/>
  <c r="AM63" i="6"/>
  <c r="AM62" i="6" s="1"/>
  <c r="AM56" i="6"/>
  <c r="AM55" i="6" s="1"/>
  <c r="AM48" i="6"/>
  <c r="AM47" i="6" s="1"/>
  <c r="AD68" i="6"/>
  <c r="AE69" i="6"/>
  <c r="AD59" i="6"/>
  <c r="AE60" i="6"/>
  <c r="AB85" i="6"/>
  <c r="AA29" i="6"/>
  <c r="W81" i="6"/>
  <c r="W83" i="6"/>
  <c r="X14" i="6"/>
  <c r="AC84" i="6"/>
  <c r="AC95" i="6"/>
  <c r="AE53" i="6"/>
  <c r="AD52" i="6"/>
  <c r="AG45" i="6"/>
  <c r="AF44" i="6"/>
  <c r="AK76" i="6"/>
  <c r="AE42" i="6"/>
  <c r="AE41" i="6" s="1"/>
  <c r="AE35" i="6"/>
  <c r="AE34" i="6" s="1"/>
  <c r="Z27" i="6"/>
  <c r="AA22" i="6" s="1"/>
  <c r="AF70" i="6"/>
  <c r="Z90" i="6"/>
  <c r="Z43" i="6"/>
  <c r="T18" i="6"/>
  <c r="T26" i="6"/>
  <c r="U20" i="6" s="1"/>
  <c r="AH61" i="6"/>
  <c r="AH54" i="6"/>
  <c r="AH46" i="6"/>
  <c r="AH51" i="6" s="1"/>
  <c r="V82" i="6"/>
  <c r="Y86" i="6"/>
  <c r="AE87" i="6"/>
  <c r="AF15" i="6"/>
  <c r="X23" i="6"/>
  <c r="AE71" i="6"/>
  <c r="AK80" i="6"/>
  <c r="AL17" i="6"/>
  <c r="AC92" i="6"/>
  <c r="AC66" i="6"/>
  <c r="AK65" i="6"/>
  <c r="AK64" i="6" s="1"/>
  <c r="AK58" i="6"/>
  <c r="AK57" i="6" s="1"/>
  <c r="AK50" i="6"/>
  <c r="AR72" i="6" s="1"/>
  <c r="E105" i="5"/>
  <c r="D116" i="5" s="1"/>
  <c r="AO75" i="5"/>
  <c r="AO49" i="5"/>
  <c r="AV71" i="5" s="1"/>
  <c r="AO64" i="5"/>
  <c r="AO63" i="5" s="1"/>
  <c r="AO57" i="5"/>
  <c r="AO56" i="5" s="1"/>
  <c r="Y85" i="5"/>
  <c r="AC59" i="5"/>
  <c r="AB58" i="5"/>
  <c r="AB65" i="5" s="1"/>
  <c r="AI72" i="5"/>
  <c r="AB36" i="5"/>
  <c r="W82" i="5"/>
  <c r="W80" i="5"/>
  <c r="X14" i="5"/>
  <c r="AC37" i="5"/>
  <c r="AJ73" i="5" s="1"/>
  <c r="AC30" i="5"/>
  <c r="AF52" i="5"/>
  <c r="AE51" i="5"/>
  <c r="AE91" i="5" s="1"/>
  <c r="AH39" i="5"/>
  <c r="AH32" i="5"/>
  <c r="AA26" i="5"/>
  <c r="AB21" i="5" s="1"/>
  <c r="AB20" i="5" s="1"/>
  <c r="AF69" i="5"/>
  <c r="AA83" i="5"/>
  <c r="AA95" i="5"/>
  <c r="AA94" i="5"/>
  <c r="AG48" i="5"/>
  <c r="AF50" i="5"/>
  <c r="AC68" i="5"/>
  <c r="AB67" i="5"/>
  <c r="AB28" i="5"/>
  <c r="AI41" i="5"/>
  <c r="AI40" i="5" s="1"/>
  <c r="AI34" i="5"/>
  <c r="AB22" i="5"/>
  <c r="AA93" i="5"/>
  <c r="AA89" i="5"/>
  <c r="AA42" i="5"/>
  <c r="AA24" i="5"/>
  <c r="AF70" i="5"/>
  <c r="AD90" i="5"/>
  <c r="Z84" i="5"/>
  <c r="V18" i="5"/>
  <c r="U88" i="5"/>
  <c r="U76" i="5"/>
  <c r="U77" i="5" s="1"/>
  <c r="AK79" i="5"/>
  <c r="AL16" i="5"/>
  <c r="AE86" i="5"/>
  <c r="AF15" i="5"/>
  <c r="AI60" i="5"/>
  <c r="AI53" i="5"/>
  <c r="AI45" i="5"/>
  <c r="AF44" i="5"/>
  <c r="AE43" i="5"/>
  <c r="CK18" i="2"/>
  <c r="CJ81" i="2"/>
  <c r="AA25" i="6" l="1"/>
  <c r="AH67" i="6"/>
  <c r="AG39" i="6"/>
  <c r="AK49" i="6"/>
  <c r="X28" i="6"/>
  <c r="Y24" i="6" s="1"/>
  <c r="AD92" i="6"/>
  <c r="AD66" i="6"/>
  <c r="AA90" i="6"/>
  <c r="AA43" i="6"/>
  <c r="AD84" i="6"/>
  <c r="AD95" i="6"/>
  <c r="AH40" i="6"/>
  <c r="AO75" i="6" s="1"/>
  <c r="AH33" i="6"/>
  <c r="AF53" i="6"/>
  <c r="AE52" i="6"/>
  <c r="AD94" i="6"/>
  <c r="T89" i="6"/>
  <c r="T77" i="6"/>
  <c r="T78" i="6" s="1"/>
  <c r="AA21" i="6"/>
  <c r="AB31" i="6"/>
  <c r="AB38" i="6"/>
  <c r="AL80" i="6"/>
  <c r="AM17" i="6"/>
  <c r="U19" i="6"/>
  <c r="AL65" i="6"/>
  <c r="AL64" i="6" s="1"/>
  <c r="AL58" i="6"/>
  <c r="AL57" i="6" s="1"/>
  <c r="AL50" i="6"/>
  <c r="AS72" i="6" s="1"/>
  <c r="AC85" i="6"/>
  <c r="AN63" i="6"/>
  <c r="AN62" i="6" s="1"/>
  <c r="AN56" i="6"/>
  <c r="AN55" i="6" s="1"/>
  <c r="AN48" i="6"/>
  <c r="AN47" i="6" s="1"/>
  <c r="AG70" i="6"/>
  <c r="D105" i="6"/>
  <c r="D116" i="6" s="1"/>
  <c r="W82" i="6"/>
  <c r="Z86" i="6"/>
  <c r="AH45" i="6"/>
  <c r="AG44" i="6"/>
  <c r="AF87" i="6"/>
  <c r="AG15" i="6"/>
  <c r="AF71" i="6"/>
  <c r="AL76" i="6"/>
  <c r="X83" i="6"/>
  <c r="X81" i="6"/>
  <c r="Y14" i="6"/>
  <c r="AF60" i="6"/>
  <c r="AE59" i="6"/>
  <c r="AG32" i="6"/>
  <c r="AE68" i="6"/>
  <c r="AF69" i="6"/>
  <c r="AD96" i="6"/>
  <c r="AF91" i="6"/>
  <c r="Z85" i="5"/>
  <c r="D104" i="5"/>
  <c r="AB26" i="5"/>
  <c r="AC21" i="5" s="1"/>
  <c r="AC20" i="5" s="1"/>
  <c r="AJ72" i="5"/>
  <c r="AB83" i="5"/>
  <c r="AB94" i="5"/>
  <c r="AB95" i="5"/>
  <c r="AG69" i="5"/>
  <c r="AJ60" i="5"/>
  <c r="AJ53" i="5"/>
  <c r="AJ45" i="5"/>
  <c r="AB27" i="5"/>
  <c r="AC23" i="5" s="1"/>
  <c r="AC22" i="5" s="1"/>
  <c r="AB93" i="5"/>
  <c r="X80" i="5"/>
  <c r="X81" i="5" s="1"/>
  <c r="X82" i="5"/>
  <c r="Y14" i="5"/>
  <c r="AI39" i="5"/>
  <c r="AI32" i="5"/>
  <c r="D115" i="5"/>
  <c r="W81" i="5"/>
  <c r="AD59" i="5"/>
  <c r="AC58" i="5"/>
  <c r="AC65" i="5" s="1"/>
  <c r="AE90" i="5"/>
  <c r="AH48" i="5"/>
  <c r="AG50" i="5"/>
  <c r="AO62" i="5"/>
  <c r="AO61" i="5" s="1"/>
  <c r="AO55" i="5"/>
  <c r="AO54" i="5" s="1"/>
  <c r="AO47" i="5"/>
  <c r="AO46" i="5" s="1"/>
  <c r="AH31" i="5"/>
  <c r="AD68" i="5"/>
  <c r="AC67" i="5"/>
  <c r="AP57" i="5"/>
  <c r="AP56" i="5" s="1"/>
  <c r="AP64" i="5"/>
  <c r="AP63" i="5" s="1"/>
  <c r="AP49" i="5"/>
  <c r="AW71" i="5" s="1"/>
  <c r="AI33" i="5"/>
  <c r="AP75" i="5"/>
  <c r="AO74" i="5"/>
  <c r="AH38" i="5"/>
  <c r="AC36" i="5"/>
  <c r="AB35" i="5"/>
  <c r="AB42" i="5" s="1"/>
  <c r="AL79" i="5"/>
  <c r="AM16" i="5"/>
  <c r="AB89" i="5"/>
  <c r="AF86" i="5"/>
  <c r="AG15" i="5"/>
  <c r="AG70" i="5"/>
  <c r="AG44" i="5"/>
  <c r="AF43" i="5"/>
  <c r="AI66" i="5"/>
  <c r="V17" i="5"/>
  <c r="V25" i="5"/>
  <c r="W19" i="5" s="1"/>
  <c r="AC29" i="5"/>
  <c r="AA84" i="5"/>
  <c r="AG52" i="5"/>
  <c r="AF51" i="5"/>
  <c r="AF91" i="5" s="1"/>
  <c r="CK81" i="2"/>
  <c r="CL18" i="2"/>
  <c r="AL49" i="6" l="1"/>
  <c r="AG60" i="6"/>
  <c r="AF59" i="6"/>
  <c r="Y83" i="6"/>
  <c r="Y81" i="6"/>
  <c r="Z14" i="6"/>
  <c r="AG91" i="6"/>
  <c r="AH70" i="6"/>
  <c r="AI61" i="6"/>
  <c r="AI54" i="6"/>
  <c r="AI46" i="6"/>
  <c r="AI51" i="6" s="1"/>
  <c r="AB30" i="6"/>
  <c r="AO63" i="6"/>
  <c r="AO62" i="6" s="1"/>
  <c r="AO56" i="6"/>
  <c r="AO55" i="6" s="1"/>
  <c r="AO48" i="6"/>
  <c r="AO47" i="6" s="1"/>
  <c r="AH44" i="6"/>
  <c r="AF52" i="6"/>
  <c r="AG53" i="6"/>
  <c r="X82" i="6"/>
  <c r="AA86" i="6"/>
  <c r="AG69" i="6"/>
  <c r="AF68" i="6"/>
  <c r="AF96" i="6" s="1"/>
  <c r="AA27" i="6"/>
  <c r="AB22" i="6" s="1"/>
  <c r="U18" i="6"/>
  <c r="U26" i="6"/>
  <c r="V20" i="6" s="1"/>
  <c r="AH39" i="6"/>
  <c r="AF42" i="6"/>
  <c r="AF41" i="6" s="1"/>
  <c r="AF35" i="6"/>
  <c r="AE84" i="6"/>
  <c r="AE95" i="6"/>
  <c r="AE94" i="6"/>
  <c r="AG71" i="6"/>
  <c r="Y23" i="6"/>
  <c r="AH32" i="6"/>
  <c r="AE96" i="6"/>
  <c r="AM80" i="6"/>
  <c r="AN17" i="6"/>
  <c r="E107" i="6"/>
  <c r="D118" i="6" s="1"/>
  <c r="AD85" i="6"/>
  <c r="AI74" i="6"/>
  <c r="AB37" i="6"/>
  <c r="AG87" i="6"/>
  <c r="AH15" i="6"/>
  <c r="AE92" i="6"/>
  <c r="AE66" i="6"/>
  <c r="AJ66" i="5"/>
  <c r="AI38" i="5"/>
  <c r="AA85" i="5"/>
  <c r="AI31" i="5"/>
  <c r="AC27" i="5"/>
  <c r="AD23" i="5" s="1"/>
  <c r="AD22" i="5" s="1"/>
  <c r="AC26" i="5"/>
  <c r="AE59" i="5"/>
  <c r="AD58" i="5"/>
  <c r="AD65" i="5" s="1"/>
  <c r="AH70" i="5"/>
  <c r="AJ41" i="5"/>
  <c r="AJ40" i="5" s="1"/>
  <c r="AJ34" i="5"/>
  <c r="AB84" i="5"/>
  <c r="AC28" i="5"/>
  <c r="AG86" i="5"/>
  <c r="AH15" i="5"/>
  <c r="V88" i="5"/>
  <c r="V76" i="5"/>
  <c r="V77" i="5" s="1"/>
  <c r="AC35" i="5"/>
  <c r="AC83" i="5"/>
  <c r="AC94" i="5"/>
  <c r="AC95" i="5"/>
  <c r="AI48" i="5"/>
  <c r="AH50" i="5"/>
  <c r="AP62" i="5"/>
  <c r="AP61" i="5" s="1"/>
  <c r="AP55" i="5"/>
  <c r="AP54" i="5" s="1"/>
  <c r="AP47" i="5"/>
  <c r="AP46" i="5" s="1"/>
  <c r="AM79" i="5"/>
  <c r="AN16" i="5"/>
  <c r="AE68" i="5"/>
  <c r="AD67" i="5"/>
  <c r="AD93" i="5" s="1"/>
  <c r="AD37" i="5"/>
  <c r="AK73" i="5" s="1"/>
  <c r="AD30" i="5"/>
  <c r="W18" i="5"/>
  <c r="AB24" i="5"/>
  <c r="AP74" i="5"/>
  <c r="AC93" i="5"/>
  <c r="Y80" i="5"/>
  <c r="Y81" i="5" s="1"/>
  <c r="Y82" i="5"/>
  <c r="Z14" i="5"/>
  <c r="AH44" i="5"/>
  <c r="AG43" i="5"/>
  <c r="AG51" i="5"/>
  <c r="AG91" i="5" s="1"/>
  <c r="AH52" i="5"/>
  <c r="AF90" i="5"/>
  <c r="AH69" i="5"/>
  <c r="AJ39" i="5"/>
  <c r="AJ32" i="5"/>
  <c r="CL81" i="2"/>
  <c r="CM18" i="2"/>
  <c r="AI45" i="6" l="1"/>
  <c r="AI44" i="6" s="1"/>
  <c r="AI67" i="6"/>
  <c r="AI15" i="6" s="1"/>
  <c r="Y28" i="6"/>
  <c r="Z24" i="6" s="1"/>
  <c r="Z23" i="6" s="1"/>
  <c r="AF84" i="6"/>
  <c r="AF95" i="6"/>
  <c r="AH91" i="6"/>
  <c r="AB36" i="6"/>
  <c r="AH69" i="6"/>
  <c r="AG68" i="6"/>
  <c r="AG94" i="6" s="1"/>
  <c r="AI70" i="6"/>
  <c r="AH60" i="6"/>
  <c r="AG59" i="6"/>
  <c r="AC31" i="6"/>
  <c r="AC38" i="6"/>
  <c r="AC37" i="6" s="1"/>
  <c r="AF94" i="6"/>
  <c r="AI40" i="6"/>
  <c r="AP75" i="6" s="1"/>
  <c r="AI33" i="6"/>
  <c r="AH71" i="6"/>
  <c r="U89" i="6"/>
  <c r="U77" i="6"/>
  <c r="U78" i="6" s="1"/>
  <c r="AM65" i="6"/>
  <c r="AM64" i="6" s="1"/>
  <c r="AM58" i="6"/>
  <c r="AM57" i="6" s="1"/>
  <c r="AM50" i="6"/>
  <c r="AF34" i="6"/>
  <c r="AI73" i="6"/>
  <c r="AN80" i="6"/>
  <c r="AO17" i="6"/>
  <c r="V19" i="6"/>
  <c r="AH87" i="6"/>
  <c r="AE85" i="6"/>
  <c r="AM76" i="6"/>
  <c r="AG52" i="6"/>
  <c r="AH53" i="6"/>
  <c r="AB29" i="6"/>
  <c r="Z83" i="6"/>
  <c r="Z81" i="6"/>
  <c r="AA14" i="6"/>
  <c r="AB21" i="6"/>
  <c r="AF92" i="6"/>
  <c r="AF66" i="6"/>
  <c r="Y82" i="6"/>
  <c r="AB86" i="6"/>
  <c r="AJ38" i="5"/>
  <c r="AQ74" i="5"/>
  <c r="AQ64" i="5"/>
  <c r="AQ63" i="5" s="1"/>
  <c r="AQ57" i="5"/>
  <c r="AQ56" i="5" s="1"/>
  <c r="AQ49" i="5"/>
  <c r="AX71" i="5" s="1"/>
  <c r="AF59" i="5"/>
  <c r="AE58" i="5"/>
  <c r="AE65" i="5" s="1"/>
  <c r="AN79" i="5"/>
  <c r="AO16" i="5"/>
  <c r="AJ48" i="5"/>
  <c r="AI50" i="5"/>
  <c r="AH86" i="5"/>
  <c r="AI15" i="5"/>
  <c r="AG90" i="5"/>
  <c r="W17" i="5"/>
  <c r="W25" i="5"/>
  <c r="X19" i="5" s="1"/>
  <c r="AI44" i="5"/>
  <c r="AH43" i="5"/>
  <c r="AK60" i="5"/>
  <c r="AK53" i="5"/>
  <c r="AK45" i="5"/>
  <c r="AJ33" i="5"/>
  <c r="AD29" i="5"/>
  <c r="AH51" i="5"/>
  <c r="AH91" i="5" s="1"/>
  <c r="AI52" i="5"/>
  <c r="Z82" i="5"/>
  <c r="Z80" i="5"/>
  <c r="Z81" i="5" s="1"/>
  <c r="AA14" i="5"/>
  <c r="AK72" i="5"/>
  <c r="E118" i="5" s="1"/>
  <c r="AC84" i="5"/>
  <c r="AC89" i="5"/>
  <c r="AC42" i="5"/>
  <c r="AC24" i="5"/>
  <c r="AI70" i="5"/>
  <c r="AD21" i="5"/>
  <c r="AQ75" i="5"/>
  <c r="AD83" i="5"/>
  <c r="E106" i="5" s="1"/>
  <c r="AD95" i="5"/>
  <c r="AD94" i="5"/>
  <c r="AD27" i="5"/>
  <c r="AE23" i="5" s="1"/>
  <c r="AE22" i="5" s="1"/>
  <c r="AQ62" i="5"/>
  <c r="AQ61" i="5" s="1"/>
  <c r="AQ55" i="5"/>
  <c r="AQ54" i="5" s="1"/>
  <c r="AQ47" i="5"/>
  <c r="AQ46" i="5" s="1"/>
  <c r="AI69" i="5"/>
  <c r="AJ31" i="5"/>
  <c r="AE67" i="5"/>
  <c r="AE93" i="5" s="1"/>
  <c r="AF68" i="5"/>
  <c r="AD36" i="5"/>
  <c r="AB85" i="5"/>
  <c r="AK41" i="5"/>
  <c r="AK40" i="5" s="1"/>
  <c r="AK34" i="5"/>
  <c r="CM81" i="2"/>
  <c r="CN18" i="2"/>
  <c r="AB25" i="6" l="1"/>
  <c r="AI39" i="6"/>
  <c r="AC36" i="6"/>
  <c r="Z28" i="6"/>
  <c r="AA24" i="6" s="1"/>
  <c r="AA23" i="6" s="1"/>
  <c r="AG92" i="6"/>
  <c r="AG66" i="6"/>
  <c r="AO80" i="6"/>
  <c r="AP17" i="6"/>
  <c r="AJ61" i="6"/>
  <c r="AJ54" i="6"/>
  <c r="AJ46" i="6"/>
  <c r="AI69" i="6"/>
  <c r="AH68" i="6"/>
  <c r="AH96" i="6" s="1"/>
  <c r="AF85" i="6"/>
  <c r="AA83" i="6"/>
  <c r="AA81" i="6"/>
  <c r="AB14" i="6"/>
  <c r="AJ74" i="6"/>
  <c r="AI71" i="6"/>
  <c r="AI60" i="6"/>
  <c r="AH59" i="6"/>
  <c r="AG84" i="6"/>
  <c r="AG95" i="6"/>
  <c r="Z82" i="6"/>
  <c r="AC86" i="6"/>
  <c r="AG96" i="6"/>
  <c r="AJ70" i="6"/>
  <c r="AG42" i="6"/>
  <c r="AG41" i="6" s="1"/>
  <c r="AG35" i="6"/>
  <c r="V18" i="6"/>
  <c r="V26" i="6"/>
  <c r="W20" i="6" s="1"/>
  <c r="AI87" i="6"/>
  <c r="AP63" i="6"/>
  <c r="AP62" i="6" s="1"/>
  <c r="AP56" i="6"/>
  <c r="AP55" i="6" s="1"/>
  <c r="AP48" i="6"/>
  <c r="AP47" i="6" s="1"/>
  <c r="AI32" i="6"/>
  <c r="AI53" i="6"/>
  <c r="AH52" i="6"/>
  <c r="AB90" i="6"/>
  <c r="AB43" i="6"/>
  <c r="AT72" i="6"/>
  <c r="AM49" i="6"/>
  <c r="AI91" i="6"/>
  <c r="AB27" i="6"/>
  <c r="AC22" i="6" s="1"/>
  <c r="AC21" i="6" s="1"/>
  <c r="AC30" i="6"/>
  <c r="AK66" i="5"/>
  <c r="AE27" i="5"/>
  <c r="AR64" i="5"/>
  <c r="AR63" i="5" s="1"/>
  <c r="AR57" i="5"/>
  <c r="AR56" i="5" s="1"/>
  <c r="AR49" i="5"/>
  <c r="AY71" i="5" s="1"/>
  <c r="AJ69" i="5"/>
  <c r="D117" i="5"/>
  <c r="AD84" i="5"/>
  <c r="AH90" i="5"/>
  <c r="AI86" i="5"/>
  <c r="AJ15" i="5"/>
  <c r="AG59" i="5"/>
  <c r="AF58" i="5"/>
  <c r="AF65" i="5" s="1"/>
  <c r="AR75" i="5"/>
  <c r="AJ52" i="5"/>
  <c r="AI51" i="5"/>
  <c r="AI91" i="5" s="1"/>
  <c r="AJ44" i="5"/>
  <c r="AI43" i="5"/>
  <c r="AE37" i="5"/>
  <c r="AL73" i="5" s="1"/>
  <c r="AE30" i="5"/>
  <c r="AE29" i="5" s="1"/>
  <c r="AC85" i="5"/>
  <c r="AD28" i="5"/>
  <c r="D114" i="5"/>
  <c r="W88" i="5"/>
  <c r="W76" i="5"/>
  <c r="W77" i="5" s="1"/>
  <c r="AK48" i="5"/>
  <c r="AL48" i="5" s="1"/>
  <c r="AM48" i="5" s="1"/>
  <c r="AN48" i="5" s="1"/>
  <c r="AO48" i="5" s="1"/>
  <c r="AP48" i="5" s="1"/>
  <c r="AQ48" i="5" s="1"/>
  <c r="AJ50" i="5"/>
  <c r="AD35" i="5"/>
  <c r="AF67" i="5"/>
  <c r="AG68" i="5"/>
  <c r="AK39" i="5"/>
  <c r="AK32" i="5"/>
  <c r="AD20" i="5"/>
  <c r="AE83" i="5"/>
  <c r="AE94" i="5"/>
  <c r="AE95" i="5"/>
  <c r="AJ70" i="5"/>
  <c r="AK33" i="5"/>
  <c r="X18" i="5"/>
  <c r="AO79" i="5"/>
  <c r="AP16" i="5"/>
  <c r="AL41" i="5"/>
  <c r="AL40" i="5" s="1"/>
  <c r="AL34" i="5"/>
  <c r="AA82" i="5"/>
  <c r="AA80" i="5"/>
  <c r="AA81" i="5" s="1"/>
  <c r="AB14" i="5"/>
  <c r="CN81" i="2"/>
  <c r="CO18" i="2"/>
  <c r="AJ67" i="6" l="1"/>
  <c r="AJ15" i="6" s="1"/>
  <c r="AJ87" i="6" s="1"/>
  <c r="AA28" i="6"/>
  <c r="AB24" i="6" s="1"/>
  <c r="AB23" i="6" s="1"/>
  <c r="AH92" i="6"/>
  <c r="AH66" i="6"/>
  <c r="AJ71" i="6"/>
  <c r="AD31" i="6"/>
  <c r="AD30" i="6" s="1"/>
  <c r="AD38" i="6"/>
  <c r="AD37" i="6" s="1"/>
  <c r="AH84" i="6"/>
  <c r="AH95" i="6"/>
  <c r="AP80" i="6"/>
  <c r="AQ17" i="6"/>
  <c r="AJ53" i="6"/>
  <c r="AI52" i="6"/>
  <c r="W19" i="6"/>
  <c r="AJ73" i="6"/>
  <c r="AJ69" i="6"/>
  <c r="AI68" i="6"/>
  <c r="V89" i="6"/>
  <c r="V77" i="6"/>
  <c r="V78" i="6" s="1"/>
  <c r="AB83" i="6"/>
  <c r="AB81" i="6"/>
  <c r="AC14" i="6"/>
  <c r="AH94" i="6"/>
  <c r="AC29" i="6"/>
  <c r="AC25" i="6" s="1"/>
  <c r="AN65" i="6"/>
  <c r="AN64" i="6" s="1"/>
  <c r="AN58" i="6"/>
  <c r="AN57" i="6" s="1"/>
  <c r="AN50" i="6"/>
  <c r="AU72" i="6" s="1"/>
  <c r="AG85" i="6"/>
  <c r="AA82" i="6"/>
  <c r="AD86" i="6"/>
  <c r="AJ51" i="6"/>
  <c r="AJ45" i="6"/>
  <c r="AH42" i="6"/>
  <c r="AH41" i="6" s="1"/>
  <c r="AH35" i="6"/>
  <c r="AJ60" i="6"/>
  <c r="AI59" i="6"/>
  <c r="AC27" i="6"/>
  <c r="AJ40" i="6"/>
  <c r="AJ33" i="6"/>
  <c r="AJ32" i="6" s="1"/>
  <c r="AG34" i="6"/>
  <c r="AK70" i="6"/>
  <c r="AN76" i="6"/>
  <c r="AE36" i="5"/>
  <c r="AK50" i="5"/>
  <c r="AR48" i="5"/>
  <c r="AL33" i="5"/>
  <c r="AP79" i="5"/>
  <c r="AQ16" i="5"/>
  <c r="AE84" i="5"/>
  <c r="AE35" i="5"/>
  <c r="AD89" i="5"/>
  <c r="AD42" i="5"/>
  <c r="AD24" i="5"/>
  <c r="AD26" i="5"/>
  <c r="AE21" i="5" s="1"/>
  <c r="AE20" i="5" s="1"/>
  <c r="X17" i="5"/>
  <c r="X25" i="5"/>
  <c r="Y19" i="5" s="1"/>
  <c r="AR62" i="5"/>
  <c r="AR61" i="5" s="1"/>
  <c r="AR55" i="5"/>
  <c r="AR54" i="5" s="1"/>
  <c r="AR47" i="5"/>
  <c r="AR46" i="5" s="1"/>
  <c r="AS75" i="5"/>
  <c r="AD85" i="5"/>
  <c r="AL60" i="5"/>
  <c r="AL53" i="5"/>
  <c r="AL45" i="5"/>
  <c r="AL50" i="5" s="1"/>
  <c r="AF23" i="5"/>
  <c r="AK52" i="5"/>
  <c r="AJ51" i="5"/>
  <c r="AJ91" i="5" s="1"/>
  <c r="AL72" i="5"/>
  <c r="AB82" i="5"/>
  <c r="AB80" i="5"/>
  <c r="AB81" i="5" s="1"/>
  <c r="AC14" i="5"/>
  <c r="AK69" i="5"/>
  <c r="AF83" i="5"/>
  <c r="AF95" i="5"/>
  <c r="AF94" i="5"/>
  <c r="AJ86" i="5"/>
  <c r="AK15" i="5"/>
  <c r="AK38" i="5"/>
  <c r="AR74" i="5"/>
  <c r="AK70" i="5"/>
  <c r="AG67" i="5"/>
  <c r="AG93" i="5" s="1"/>
  <c r="AH68" i="5"/>
  <c r="AH59" i="5"/>
  <c r="AG58" i="5"/>
  <c r="AG65" i="5" s="1"/>
  <c r="AS64" i="5"/>
  <c r="AS63" i="5" s="1"/>
  <c r="AS57" i="5"/>
  <c r="AS56" i="5" s="1"/>
  <c r="AS49" i="5"/>
  <c r="AZ71" i="5" s="1"/>
  <c r="AF93" i="5"/>
  <c r="AI90" i="5"/>
  <c r="AK31" i="5"/>
  <c r="AE28" i="5"/>
  <c r="AK44" i="5"/>
  <c r="AJ43" i="5"/>
  <c r="CO81" i="2"/>
  <c r="CP18" i="2"/>
  <c r="AD22" i="6" l="1"/>
  <c r="AD21" i="6" s="1"/>
  <c r="AH34" i="6"/>
  <c r="AN49" i="6"/>
  <c r="AB28" i="6"/>
  <c r="AC24" i="6" s="1"/>
  <c r="AC23" i="6" s="1"/>
  <c r="AK61" i="6"/>
  <c r="AK60" i="6" s="1"/>
  <c r="AK54" i="6"/>
  <c r="AK53" i="6" s="1"/>
  <c r="AK46" i="6"/>
  <c r="AK51" i="6" s="1"/>
  <c r="AI92" i="6"/>
  <c r="AI66" i="6"/>
  <c r="AK71" i="6"/>
  <c r="AJ39" i="6"/>
  <c r="AQ75" i="6"/>
  <c r="AO65" i="6"/>
  <c r="AO64" i="6" s="1"/>
  <c r="AO58" i="6"/>
  <c r="AO57" i="6" s="1"/>
  <c r="AO50" i="6"/>
  <c r="AI84" i="6"/>
  <c r="AI95" i="6"/>
  <c r="AJ52" i="6"/>
  <c r="AJ92" i="6" s="1"/>
  <c r="AI96" i="6"/>
  <c r="AC83" i="6"/>
  <c r="AC81" i="6"/>
  <c r="AD14" i="6"/>
  <c r="AK69" i="6"/>
  <c r="AJ68" i="6"/>
  <c r="AJ96" i="6" s="1"/>
  <c r="AQ80" i="6"/>
  <c r="AR17" i="6"/>
  <c r="W18" i="6"/>
  <c r="W26" i="6"/>
  <c r="X20" i="6" s="1"/>
  <c r="AQ63" i="6"/>
  <c r="AQ62" i="6" s="1"/>
  <c r="AQ56" i="6"/>
  <c r="AQ55" i="6" s="1"/>
  <c r="AQ48" i="6"/>
  <c r="AQ47" i="6" s="1"/>
  <c r="AJ44" i="6"/>
  <c r="AB82" i="6"/>
  <c r="AE86" i="6"/>
  <c r="AI94" i="6"/>
  <c r="AD29" i="6"/>
  <c r="AJ59" i="6"/>
  <c r="AO76" i="6"/>
  <c r="AD36" i="6"/>
  <c r="AL70" i="6"/>
  <c r="AC90" i="6"/>
  <c r="AC43" i="6"/>
  <c r="AK74" i="6"/>
  <c r="AH85" i="6"/>
  <c r="AI42" i="6"/>
  <c r="AI41" i="6" s="1"/>
  <c r="AI35" i="6"/>
  <c r="AF37" i="5"/>
  <c r="AF30" i="5"/>
  <c r="AL70" i="5"/>
  <c r="AS48" i="5"/>
  <c r="X88" i="5"/>
  <c r="X76" i="5"/>
  <c r="X77" i="5" s="1"/>
  <c r="AL44" i="5"/>
  <c r="AK43" i="5"/>
  <c r="AF84" i="5"/>
  <c r="Y18" i="5"/>
  <c r="AL52" i="5"/>
  <c r="AK51" i="5"/>
  <c r="AK91" i="5" s="1"/>
  <c r="AE26" i="5"/>
  <c r="AF21" i="5" s="1"/>
  <c r="AF20" i="5" s="1"/>
  <c r="AE85" i="5"/>
  <c r="AL39" i="5"/>
  <c r="AL38" i="5" s="1"/>
  <c r="AL32" i="5"/>
  <c r="AL31" i="5" s="1"/>
  <c r="AQ79" i="5"/>
  <c r="AR16" i="5"/>
  <c r="AC82" i="5"/>
  <c r="AC80" i="5"/>
  <c r="AC81" i="5" s="1"/>
  <c r="AD14" i="5"/>
  <c r="AM41" i="5"/>
  <c r="AM40" i="5" s="1"/>
  <c r="AM34" i="5"/>
  <c r="AF22" i="5"/>
  <c r="AJ90" i="5"/>
  <c r="AI68" i="5"/>
  <c r="AH67" i="5"/>
  <c r="AK86" i="5"/>
  <c r="AE89" i="5"/>
  <c r="AE42" i="5"/>
  <c r="AE24" i="5"/>
  <c r="AL69" i="5"/>
  <c r="AI59" i="5"/>
  <c r="AH58" i="5"/>
  <c r="AH65" i="5" s="1"/>
  <c r="AG83" i="5"/>
  <c r="AG95" i="5"/>
  <c r="AG94" i="5"/>
  <c r="AL66" i="5"/>
  <c r="AL15" i="5" s="1"/>
  <c r="CQ18" i="2"/>
  <c r="CP81" i="2"/>
  <c r="AD25" i="6" l="1"/>
  <c r="AK33" i="6"/>
  <c r="AR56" i="6" s="1"/>
  <c r="AR55" i="6" s="1"/>
  <c r="AK40" i="6"/>
  <c r="AK39" i="6" s="1"/>
  <c r="AO49" i="6"/>
  <c r="AI34" i="6"/>
  <c r="AK67" i="6"/>
  <c r="AK15" i="6" s="1"/>
  <c r="AK87" i="6" s="1"/>
  <c r="F106" i="6" s="1"/>
  <c r="E117" i="6" s="1"/>
  <c r="AJ94" i="6"/>
  <c r="AK59" i="6"/>
  <c r="AC28" i="6"/>
  <c r="AD24" i="6" s="1"/>
  <c r="AK52" i="6"/>
  <c r="AK92" i="6" s="1"/>
  <c r="AE31" i="6"/>
  <c r="AE38" i="6"/>
  <c r="AE37" i="6" s="1"/>
  <c r="AL71" i="6"/>
  <c r="AK68" i="6"/>
  <c r="AK96" i="6" s="1"/>
  <c r="AL69" i="6"/>
  <c r="AK73" i="6"/>
  <c r="E119" i="6" s="1"/>
  <c r="D115" i="6"/>
  <c r="W89" i="6"/>
  <c r="W77" i="6"/>
  <c r="W78" i="6" s="1"/>
  <c r="AC82" i="6"/>
  <c r="AF86" i="6"/>
  <c r="AI85" i="6"/>
  <c r="AP76" i="6"/>
  <c r="X19" i="6"/>
  <c r="AR80" i="6"/>
  <c r="AS17" i="6"/>
  <c r="AJ42" i="6"/>
  <c r="AJ41" i="6" s="1"/>
  <c r="AJ35" i="6"/>
  <c r="AD81" i="6"/>
  <c r="AD83" i="6"/>
  <c r="AE14" i="6"/>
  <c r="AK45" i="6"/>
  <c r="AV72" i="6"/>
  <c r="AM70" i="6"/>
  <c r="AJ91" i="6"/>
  <c r="AJ66" i="6"/>
  <c r="AP65" i="6"/>
  <c r="AP64" i="6" s="1"/>
  <c r="AP58" i="6"/>
  <c r="AP57" i="6" s="1"/>
  <c r="AP50" i="6"/>
  <c r="AD27" i="6"/>
  <c r="AE22" i="6" s="1"/>
  <c r="AE21" i="6" s="1"/>
  <c r="AD90" i="6"/>
  <c r="AD43" i="6"/>
  <c r="AJ84" i="6"/>
  <c r="AJ95" i="6"/>
  <c r="F105" i="5"/>
  <c r="E116" i="5" s="1"/>
  <c r="AL86" i="5"/>
  <c r="AS74" i="5"/>
  <c r="AJ68" i="5"/>
  <c r="AI67" i="5"/>
  <c r="AI93" i="5" s="1"/>
  <c r="AD82" i="5"/>
  <c r="AD80" i="5"/>
  <c r="AE14" i="5"/>
  <c r="Y17" i="5"/>
  <c r="Y25" i="5"/>
  <c r="Z19" i="5" s="1"/>
  <c r="Z18" i="5" s="1"/>
  <c r="AM70" i="5"/>
  <c r="AH83" i="5"/>
  <c r="AH95" i="5"/>
  <c r="AH94" i="5"/>
  <c r="AH93" i="5"/>
  <c r="AF85" i="5"/>
  <c r="AF26" i="5"/>
  <c r="AM60" i="5"/>
  <c r="AM53" i="5"/>
  <c r="AM52" i="5" s="1"/>
  <c r="AM45" i="5"/>
  <c r="AM50" i="5" s="1"/>
  <c r="AF29" i="5"/>
  <c r="AM39" i="5"/>
  <c r="AM38" i="5" s="1"/>
  <c r="AM32" i="5"/>
  <c r="AK90" i="5"/>
  <c r="AF36" i="5"/>
  <c r="AM73" i="5"/>
  <c r="AJ59" i="5"/>
  <c r="AI58" i="5"/>
  <c r="AI65" i="5" s="1"/>
  <c r="AG84" i="5"/>
  <c r="AR79" i="5"/>
  <c r="AS16" i="5"/>
  <c r="AT75" i="5"/>
  <c r="AL43" i="5"/>
  <c r="AM69" i="5"/>
  <c r="AF27" i="5"/>
  <c r="AT64" i="5"/>
  <c r="AT63" i="5" s="1"/>
  <c r="AT57" i="5"/>
  <c r="AT56" i="5" s="1"/>
  <c r="AT49" i="5"/>
  <c r="BA71" i="5" s="1"/>
  <c r="AM33" i="5"/>
  <c r="AT48" i="5" s="1"/>
  <c r="AS62" i="5"/>
  <c r="AS61" i="5" s="1"/>
  <c r="AS55" i="5"/>
  <c r="AS54" i="5" s="1"/>
  <c r="AS47" i="5"/>
  <c r="AS46" i="5" s="1"/>
  <c r="AL51" i="5"/>
  <c r="AL91" i="5" s="1"/>
  <c r="CQ81" i="2"/>
  <c r="CR18" i="2"/>
  <c r="AR48" i="6" l="1"/>
  <c r="AR47" i="6" s="1"/>
  <c r="AR63" i="6"/>
  <c r="AR62" i="6" s="1"/>
  <c r="AK32" i="6"/>
  <c r="AR75" i="6"/>
  <c r="AP49" i="6"/>
  <c r="AQ76" i="6"/>
  <c r="AW72" i="6"/>
  <c r="AL74" i="6"/>
  <c r="AL73" i="6" s="1"/>
  <c r="AE27" i="6"/>
  <c r="X18" i="6"/>
  <c r="X26" i="6"/>
  <c r="Y20" i="6" s="1"/>
  <c r="E105" i="6"/>
  <c r="E116" i="6" s="1"/>
  <c r="AD82" i="6"/>
  <c r="AG86" i="6"/>
  <c r="AM71" i="6"/>
  <c r="AK42" i="6"/>
  <c r="AK41" i="6" s="1"/>
  <c r="AK35" i="6"/>
  <c r="AN70" i="6"/>
  <c r="AD23" i="6"/>
  <c r="AQ65" i="6"/>
  <c r="AQ64" i="6" s="1"/>
  <c r="AQ58" i="6"/>
  <c r="AQ57" i="6" s="1"/>
  <c r="AQ50" i="6"/>
  <c r="AE36" i="6"/>
  <c r="AL40" i="6"/>
  <c r="AL39" i="6" s="1"/>
  <c r="AL33" i="6"/>
  <c r="AL68" i="6"/>
  <c r="AL96" i="6" s="1"/>
  <c r="AM69" i="6"/>
  <c r="AL61" i="6"/>
  <c r="AL60" i="6" s="1"/>
  <c r="AL54" i="6"/>
  <c r="AL46" i="6"/>
  <c r="AL51" i="6" s="1"/>
  <c r="AE30" i="6"/>
  <c r="AE81" i="6"/>
  <c r="AE83" i="6"/>
  <c r="AF14" i="6"/>
  <c r="AK44" i="6"/>
  <c r="AS80" i="6"/>
  <c r="AT17" i="6"/>
  <c r="AK84" i="6"/>
  <c r="AK95" i="6"/>
  <c r="AJ34" i="6"/>
  <c r="AJ85" i="6"/>
  <c r="AK94" i="6"/>
  <c r="AG85" i="5"/>
  <c r="E104" i="5"/>
  <c r="AG23" i="5"/>
  <c r="AG22" i="5" s="1"/>
  <c r="AM44" i="5"/>
  <c r="AM43" i="5" s="1"/>
  <c r="AM66" i="5"/>
  <c r="AM15" i="5" s="1"/>
  <c r="AM86" i="5" s="1"/>
  <c r="Z17" i="5"/>
  <c r="Z25" i="5"/>
  <c r="AA19" i="5" s="1"/>
  <c r="AA18" i="5" s="1"/>
  <c r="AT62" i="5"/>
  <c r="AT61" i="5" s="1"/>
  <c r="AT55" i="5"/>
  <c r="AT54" i="5" s="1"/>
  <c r="AT47" i="5"/>
  <c r="AT46" i="5" s="1"/>
  <c r="Y88" i="5"/>
  <c r="Y76" i="5"/>
  <c r="Y77" i="5" s="1"/>
  <c r="AN69" i="5"/>
  <c r="AT74" i="5"/>
  <c r="AM51" i="5"/>
  <c r="AM91" i="5" s="1"/>
  <c r="AE82" i="5"/>
  <c r="AE80" i="5"/>
  <c r="AE81" i="5" s="1"/>
  <c r="AF14" i="5"/>
  <c r="AG37" i="5"/>
  <c r="AG36" i="5" s="1"/>
  <c r="AG30" i="5"/>
  <c r="AG29" i="5" s="1"/>
  <c r="AL90" i="5"/>
  <c r="AK59" i="5"/>
  <c r="AJ58" i="5"/>
  <c r="AJ65" i="5" s="1"/>
  <c r="E115" i="5"/>
  <c r="AD81" i="5"/>
  <c r="AF28" i="5"/>
  <c r="AG21" i="5" s="1"/>
  <c r="AM72" i="5"/>
  <c r="AH84" i="5"/>
  <c r="AM31" i="5"/>
  <c r="AF35" i="5"/>
  <c r="AN70" i="5"/>
  <c r="AI83" i="5"/>
  <c r="AI94" i="5"/>
  <c r="AI95" i="5"/>
  <c r="AS79" i="5"/>
  <c r="AT16" i="5"/>
  <c r="AK68" i="5"/>
  <c r="AJ67" i="5"/>
  <c r="CR81" i="2"/>
  <c r="CS18" i="2"/>
  <c r="AL32" i="6" l="1"/>
  <c r="AR76" i="6"/>
  <c r="AQ49" i="6"/>
  <c r="AK34" i="6"/>
  <c r="AL67" i="6"/>
  <c r="AL15" i="6" s="1"/>
  <c r="AL53" i="6"/>
  <c r="AD28" i="6"/>
  <c r="AE24" i="6" s="1"/>
  <c r="AN71" i="6"/>
  <c r="AS75" i="6"/>
  <c r="AM68" i="6"/>
  <c r="AM96" i="6" s="1"/>
  <c r="AN69" i="6"/>
  <c r="AO70" i="6"/>
  <c r="AL45" i="6"/>
  <c r="AF83" i="6"/>
  <c r="AF81" i="6"/>
  <c r="AG14" i="6"/>
  <c r="AL84" i="6"/>
  <c r="AL95" i="6"/>
  <c r="AF31" i="6"/>
  <c r="AF30" i="6" s="1"/>
  <c r="AF38" i="6"/>
  <c r="AL59" i="6"/>
  <c r="AL94" i="6"/>
  <c r="F107" i="6"/>
  <c r="E118" i="6" s="1"/>
  <c r="AK85" i="6"/>
  <c r="AE82" i="6"/>
  <c r="AH86" i="6"/>
  <c r="AX72" i="6"/>
  <c r="AR65" i="6"/>
  <c r="AR64" i="6" s="1"/>
  <c r="AR50" i="6"/>
  <c r="AR58" i="6"/>
  <c r="AR57" i="6" s="1"/>
  <c r="X89" i="6"/>
  <c r="X77" i="6"/>
  <c r="X78" i="6" s="1"/>
  <c r="AK91" i="6"/>
  <c r="AK66" i="6"/>
  <c r="AT80" i="6"/>
  <c r="AU17" i="6"/>
  <c r="AE29" i="6"/>
  <c r="AE25" i="6" s="1"/>
  <c r="AS63" i="6"/>
  <c r="AS62" i="6" s="1"/>
  <c r="AS56" i="6"/>
  <c r="AS55" i="6" s="1"/>
  <c r="AS48" i="6"/>
  <c r="AS47" i="6" s="1"/>
  <c r="Y19" i="6"/>
  <c r="AN34" i="5"/>
  <c r="AN33" i="5" s="1"/>
  <c r="AU48" i="5" s="1"/>
  <c r="AN41" i="5"/>
  <c r="AN40" i="5" s="1"/>
  <c r="AH85" i="5"/>
  <c r="AN73" i="5"/>
  <c r="AN72" i="5" s="1"/>
  <c r="AG35" i="5"/>
  <c r="AN39" i="5"/>
  <c r="AN38" i="5" s="1"/>
  <c r="AN32" i="5"/>
  <c r="AN31" i="5" s="1"/>
  <c r="AG20" i="5"/>
  <c r="AF80" i="5"/>
  <c r="AF81" i="5" s="1"/>
  <c r="AF82" i="5"/>
  <c r="AG14" i="5"/>
  <c r="AK58" i="5"/>
  <c r="AK65" i="5" s="1"/>
  <c r="AL59" i="5"/>
  <c r="AH37" i="5"/>
  <c r="AH30" i="5"/>
  <c r="AH29" i="5" s="1"/>
  <c r="AJ83" i="5"/>
  <c r="AJ94" i="5"/>
  <c r="AJ95" i="5"/>
  <c r="AI84" i="5"/>
  <c r="AF89" i="5"/>
  <c r="AF42" i="5"/>
  <c r="AF24" i="5"/>
  <c r="Z88" i="5"/>
  <c r="Z76" i="5"/>
  <c r="Z77" i="5" s="1"/>
  <c r="AG28" i="5"/>
  <c r="AA17" i="5"/>
  <c r="AA25" i="5"/>
  <c r="AB19" i="5" s="1"/>
  <c r="AB18" i="5" s="1"/>
  <c r="AO70" i="5"/>
  <c r="AM90" i="5"/>
  <c r="AL68" i="5"/>
  <c r="AK67" i="5"/>
  <c r="AJ93" i="5"/>
  <c r="AT79" i="5"/>
  <c r="AU16" i="5"/>
  <c r="AG27" i="5"/>
  <c r="AH23" i="5" s="1"/>
  <c r="AH22" i="5" s="1"/>
  <c r="AN60" i="5"/>
  <c r="AN53" i="5"/>
  <c r="AN45" i="5"/>
  <c r="AO69" i="5"/>
  <c r="CS81" i="2"/>
  <c r="CT18" i="2"/>
  <c r="AR49" i="6" l="1"/>
  <c r="AY72" i="6"/>
  <c r="AF29" i="6"/>
  <c r="AP70" i="6"/>
  <c r="AE90" i="6"/>
  <c r="AE43" i="6"/>
  <c r="AF22" i="6"/>
  <c r="AU80" i="6"/>
  <c r="AV17" i="6"/>
  <c r="AL85" i="6"/>
  <c r="AG83" i="6"/>
  <c r="AG81" i="6"/>
  <c r="AH14" i="6"/>
  <c r="AO69" i="6"/>
  <c r="AN68" i="6"/>
  <c r="AN96" i="6" s="1"/>
  <c r="Y18" i="6"/>
  <c r="Y26" i="6"/>
  <c r="Z20" i="6" s="1"/>
  <c r="AF82" i="6"/>
  <c r="AI86" i="6"/>
  <c r="AM84" i="6"/>
  <c r="AM95" i="6"/>
  <c r="AL42" i="6"/>
  <c r="AL35" i="6"/>
  <c r="AF37" i="6"/>
  <c r="AM74" i="6"/>
  <c r="AM94" i="6"/>
  <c r="AE23" i="6"/>
  <c r="AM61" i="6"/>
  <c r="AM60" i="6" s="1"/>
  <c r="AM54" i="6"/>
  <c r="AM46" i="6"/>
  <c r="AM51" i="6" s="1"/>
  <c r="AL44" i="6"/>
  <c r="AL52" i="6"/>
  <c r="AL92" i="6" s="1"/>
  <c r="AO71" i="6"/>
  <c r="AL87" i="6"/>
  <c r="AO73" i="5"/>
  <c r="AO72" i="5" s="1"/>
  <c r="AU75" i="5"/>
  <c r="AU49" i="5"/>
  <c r="BB71" i="5" s="1"/>
  <c r="AU57" i="5"/>
  <c r="AU56" i="5" s="1"/>
  <c r="AU64" i="5"/>
  <c r="AU63" i="5" s="1"/>
  <c r="AU74" i="5"/>
  <c r="AH36" i="5"/>
  <c r="AH35" i="5" s="1"/>
  <c r="AH28" i="5"/>
  <c r="AH27" i="5"/>
  <c r="AI23" i="5" s="1"/>
  <c r="AI22" i="5" s="1"/>
  <c r="AB17" i="5"/>
  <c r="AB25" i="5"/>
  <c r="AC19" i="5" s="1"/>
  <c r="AC18" i="5" s="1"/>
  <c r="AG26" i="5"/>
  <c r="AH21" i="5" s="1"/>
  <c r="AH20" i="5" s="1"/>
  <c r="AU79" i="5"/>
  <c r="AV16" i="5"/>
  <c r="AG89" i="5"/>
  <c r="AG42" i="5"/>
  <c r="AG24" i="5"/>
  <c r="AI85" i="5"/>
  <c r="AL58" i="5"/>
  <c r="AL65" i="5" s="1"/>
  <c r="AM59" i="5"/>
  <c r="AU62" i="5"/>
  <c r="AU61" i="5" s="1"/>
  <c r="AU55" i="5"/>
  <c r="AU54" i="5" s="1"/>
  <c r="AU47" i="5"/>
  <c r="AU46" i="5" s="1"/>
  <c r="AP69" i="5"/>
  <c r="AN50" i="5"/>
  <c r="AN44" i="5"/>
  <c r="AP70" i="5"/>
  <c r="AN66" i="5"/>
  <c r="AN15" i="5" s="1"/>
  <c r="AN52" i="5"/>
  <c r="AJ84" i="5"/>
  <c r="AA88" i="5"/>
  <c r="AA76" i="5"/>
  <c r="AA77" i="5" s="1"/>
  <c r="AK83" i="5"/>
  <c r="F106" i="5" s="1"/>
  <c r="AK95" i="5"/>
  <c r="AK94" i="5"/>
  <c r="AM68" i="5"/>
  <c r="AL67" i="5"/>
  <c r="AL93" i="5" s="1"/>
  <c r="AG80" i="5"/>
  <c r="AG81" i="5" s="1"/>
  <c r="AG82" i="5"/>
  <c r="AH14" i="5"/>
  <c r="AK93" i="5"/>
  <c r="AI37" i="5"/>
  <c r="AI30" i="5"/>
  <c r="AO41" i="5"/>
  <c r="AO34" i="5"/>
  <c r="AO60" i="5"/>
  <c r="AO53" i="5"/>
  <c r="AO45" i="5"/>
  <c r="AO50" i="5" s="1"/>
  <c r="CT81" i="2"/>
  <c r="CU18" i="2"/>
  <c r="AM67" i="6" l="1"/>
  <c r="AM15" i="6" s="1"/>
  <c r="AM87" i="6" s="1"/>
  <c r="AN94" i="6"/>
  <c r="AP71" i="6"/>
  <c r="AL91" i="6"/>
  <c r="AL66" i="6"/>
  <c r="AF36" i="6"/>
  <c r="AF43" i="6" s="1"/>
  <c r="AG82" i="6"/>
  <c r="AJ86" i="6"/>
  <c r="AG31" i="6"/>
  <c r="AG38" i="6"/>
  <c r="AG37" i="6" s="1"/>
  <c r="AS65" i="6"/>
  <c r="AS64" i="6" s="1"/>
  <c r="AS58" i="6"/>
  <c r="AS57" i="6" s="1"/>
  <c r="AS50" i="6"/>
  <c r="AL34" i="6"/>
  <c r="AL41" i="6"/>
  <c r="AS76" i="6"/>
  <c r="Z19" i="6"/>
  <c r="AQ70" i="6"/>
  <c r="AN84" i="6"/>
  <c r="AN95" i="6"/>
  <c r="AV80" i="6"/>
  <c r="AW17" i="6"/>
  <c r="AF90" i="6"/>
  <c r="Y89" i="6"/>
  <c r="Y77" i="6"/>
  <c r="Y78" i="6" s="1"/>
  <c r="AM59" i="6"/>
  <c r="AM53" i="6"/>
  <c r="AE28" i="6"/>
  <c r="AF24" i="6" s="1"/>
  <c r="AM85" i="6"/>
  <c r="AP69" i="6"/>
  <c r="AO68" i="6"/>
  <c r="AO94" i="6" s="1"/>
  <c r="AM33" i="6"/>
  <c r="AM40" i="6"/>
  <c r="AF21" i="6"/>
  <c r="AM45" i="6"/>
  <c r="AM73" i="6"/>
  <c r="AH83" i="6"/>
  <c r="AH81" i="6"/>
  <c r="AI14" i="6"/>
  <c r="AP73" i="5"/>
  <c r="AP72" i="5" s="1"/>
  <c r="AO66" i="5"/>
  <c r="AO15" i="5" s="1"/>
  <c r="AI27" i="5"/>
  <c r="AV64" i="5"/>
  <c r="AV63" i="5" s="1"/>
  <c r="AV57" i="5"/>
  <c r="AV56" i="5" s="1"/>
  <c r="AV49" i="5"/>
  <c r="BC71" i="5" s="1"/>
  <c r="AO33" i="5"/>
  <c r="AV75" i="5"/>
  <c r="AO40" i="5"/>
  <c r="AC17" i="5"/>
  <c r="AC25" i="5"/>
  <c r="AD19" i="5" s="1"/>
  <c r="AL83" i="5"/>
  <c r="AL95" i="5"/>
  <c r="AL94" i="5"/>
  <c r="AO44" i="5"/>
  <c r="AN43" i="5"/>
  <c r="AN59" i="5"/>
  <c r="AM58" i="5"/>
  <c r="AM65" i="5" s="1"/>
  <c r="AB88" i="5"/>
  <c r="AB76" i="5"/>
  <c r="AB77" i="5" s="1"/>
  <c r="AV79" i="5"/>
  <c r="AW16" i="5"/>
  <c r="AP60" i="5"/>
  <c r="AP53" i="5"/>
  <c r="AP45" i="5"/>
  <c r="AP50" i="5" s="1"/>
  <c r="AN68" i="5"/>
  <c r="AM67" i="5"/>
  <c r="AI36" i="5"/>
  <c r="AP34" i="5"/>
  <c r="AP41" i="5"/>
  <c r="AQ70" i="5"/>
  <c r="AH26" i="5"/>
  <c r="AI21" i="5" s="1"/>
  <c r="AI20" i="5" s="1"/>
  <c r="AJ85" i="5"/>
  <c r="AQ69" i="5"/>
  <c r="AO39" i="5"/>
  <c r="AO32" i="5"/>
  <c r="AH89" i="5"/>
  <c r="AH42" i="5"/>
  <c r="AH24" i="5"/>
  <c r="AO52" i="5"/>
  <c r="AN51" i="5"/>
  <c r="AN91" i="5" s="1"/>
  <c r="AI29" i="5"/>
  <c r="AH82" i="5"/>
  <c r="AH80" i="5"/>
  <c r="AH81" i="5" s="1"/>
  <c r="AI14" i="5"/>
  <c r="E117" i="5"/>
  <c r="AK84" i="5"/>
  <c r="AN86" i="5"/>
  <c r="AJ37" i="5"/>
  <c r="AJ30" i="5"/>
  <c r="CU81" i="2"/>
  <c r="CV18" i="2"/>
  <c r="AF25" i="6" l="1"/>
  <c r="AN74" i="6"/>
  <c r="AN73" i="6" s="1"/>
  <c r="AH82" i="6"/>
  <c r="AK86" i="6"/>
  <c r="AO84" i="6"/>
  <c r="AO95" i="6"/>
  <c r="AQ69" i="6"/>
  <c r="AP68" i="6"/>
  <c r="AP94" i="6" s="1"/>
  <c r="AZ72" i="6"/>
  <c r="AS49" i="6"/>
  <c r="AG36" i="6"/>
  <c r="AN85" i="6"/>
  <c r="AR70" i="6"/>
  <c r="AM44" i="6"/>
  <c r="AQ71" i="6"/>
  <c r="AF27" i="6"/>
  <c r="AG22" i="6" s="1"/>
  <c r="AG21" i="6" s="1"/>
  <c r="AM42" i="6"/>
  <c r="AT76" i="6" s="1"/>
  <c r="AM35" i="6"/>
  <c r="AM34" i="6" s="1"/>
  <c r="Z18" i="6"/>
  <c r="Z26" i="6"/>
  <c r="AA20" i="6" s="1"/>
  <c r="AN61" i="6"/>
  <c r="AN60" i="6" s="1"/>
  <c r="AN54" i="6"/>
  <c r="AN46" i="6"/>
  <c r="AN51" i="6" s="1"/>
  <c r="AG30" i="6"/>
  <c r="AO96" i="6"/>
  <c r="AM39" i="6"/>
  <c r="AT75" i="6"/>
  <c r="AF23" i="6"/>
  <c r="AI83" i="6"/>
  <c r="AI81" i="6"/>
  <c r="AJ14" i="6"/>
  <c r="AT63" i="6"/>
  <c r="AT62" i="6" s="1"/>
  <c r="AT56" i="6"/>
  <c r="AT55" i="6" s="1"/>
  <c r="AT48" i="6"/>
  <c r="AT47" i="6" s="1"/>
  <c r="AM32" i="6"/>
  <c r="AM52" i="6"/>
  <c r="AM92" i="6" s="1"/>
  <c r="AW80" i="6"/>
  <c r="AX17" i="6"/>
  <c r="AQ73" i="5"/>
  <c r="AQ72" i="5" s="1"/>
  <c r="AK85" i="5"/>
  <c r="AP33" i="5"/>
  <c r="AV48" i="5"/>
  <c r="AJ36" i="5"/>
  <c r="AI35" i="5"/>
  <c r="AR69" i="5"/>
  <c r="AO51" i="5"/>
  <c r="AO91" i="5" s="1"/>
  <c r="AP52" i="5"/>
  <c r="AM83" i="5"/>
  <c r="AM94" i="5"/>
  <c r="AM95" i="5"/>
  <c r="AL84" i="5"/>
  <c r="AP44" i="5"/>
  <c r="AO43" i="5"/>
  <c r="AW79" i="5"/>
  <c r="AX16" i="5"/>
  <c r="AK37" i="5"/>
  <c r="AK30" i="5"/>
  <c r="AI82" i="5"/>
  <c r="AI80" i="5"/>
  <c r="AI81" i="5" s="1"/>
  <c r="AJ14" i="5"/>
  <c r="AP39" i="5"/>
  <c r="AP32" i="5"/>
  <c r="AM93" i="5"/>
  <c r="AD18" i="5"/>
  <c r="AV74" i="5"/>
  <c r="AO38" i="5"/>
  <c r="AW64" i="5"/>
  <c r="AW63" i="5" s="1"/>
  <c r="AW57" i="5"/>
  <c r="AW56" i="5" s="1"/>
  <c r="AW49" i="5"/>
  <c r="BD71" i="5" s="1"/>
  <c r="AQ60" i="5"/>
  <c r="AQ53" i="5"/>
  <c r="AQ45" i="5"/>
  <c r="AQ50" i="5" s="1"/>
  <c r="AI26" i="5"/>
  <c r="AO68" i="5"/>
  <c r="AN67" i="5"/>
  <c r="AN93" i="5" s="1"/>
  <c r="AO59" i="5"/>
  <c r="AN58" i="5"/>
  <c r="AN65" i="5" s="1"/>
  <c r="AC88" i="5"/>
  <c r="AC76" i="5"/>
  <c r="AC77" i="5" s="1"/>
  <c r="AJ23" i="5"/>
  <c r="AO86" i="5"/>
  <c r="AJ29" i="5"/>
  <c r="AI28" i="5"/>
  <c r="AR70" i="5"/>
  <c r="AV62" i="5"/>
  <c r="AV61" i="5" s="1"/>
  <c r="AV55" i="5"/>
  <c r="AV54" i="5" s="1"/>
  <c r="AV47" i="5"/>
  <c r="AV46" i="5" s="1"/>
  <c r="AO31" i="5"/>
  <c r="AP66" i="5"/>
  <c r="AP15" i="5" s="1"/>
  <c r="AN90" i="5"/>
  <c r="AP40" i="5"/>
  <c r="AW75" i="5"/>
  <c r="CV81" i="2"/>
  <c r="CW18" i="2"/>
  <c r="AM41" i="6" l="1"/>
  <c r="AN67" i="6"/>
  <c r="AN15" i="6" s="1"/>
  <c r="AN87" i="6" s="1"/>
  <c r="AN59" i="6"/>
  <c r="AR71" i="6"/>
  <c r="AR69" i="6"/>
  <c r="AQ68" i="6"/>
  <c r="AQ96" i="6" s="1"/>
  <c r="AH38" i="6"/>
  <c r="AH31" i="6"/>
  <c r="AP96" i="6"/>
  <c r="Z89" i="6"/>
  <c r="Z77" i="6"/>
  <c r="Z78" i="6" s="1"/>
  <c r="AX80" i="6"/>
  <c r="AY17" i="6"/>
  <c r="AJ83" i="6"/>
  <c r="AJ81" i="6"/>
  <c r="AK14" i="6"/>
  <c r="AA19" i="6"/>
  <c r="AN45" i="6"/>
  <c r="AF28" i="6"/>
  <c r="AG24" i="6" s="1"/>
  <c r="AI82" i="6"/>
  <c r="AL86" i="6"/>
  <c r="AT65" i="6"/>
  <c r="AT64" i="6" s="1"/>
  <c r="AT58" i="6"/>
  <c r="AT57" i="6" s="1"/>
  <c r="AT50" i="6"/>
  <c r="BA72" i="6" s="1"/>
  <c r="AM91" i="6"/>
  <c r="AM66" i="6"/>
  <c r="AO85" i="6"/>
  <c r="AP84" i="6"/>
  <c r="AP95" i="6"/>
  <c r="AG29" i="6"/>
  <c r="AG25" i="6" s="1"/>
  <c r="AT49" i="6"/>
  <c r="AG27" i="6"/>
  <c r="AN53" i="6"/>
  <c r="AN40" i="6"/>
  <c r="AU75" i="6" s="1"/>
  <c r="AN33" i="6"/>
  <c r="AN32" i="6" s="1"/>
  <c r="AS70" i="6"/>
  <c r="AR73" i="5"/>
  <c r="AQ66" i="5"/>
  <c r="AQ15" i="5" s="1"/>
  <c r="AP31" i="5"/>
  <c r="AL85" i="5"/>
  <c r="AJ21" i="5"/>
  <c r="AJ20" i="5" s="1"/>
  <c r="AJ26" i="5" s="1"/>
  <c r="AJ82" i="5"/>
  <c r="AJ80" i="5"/>
  <c r="AJ81" i="5" s="1"/>
  <c r="AK14" i="5"/>
  <c r="AR72" i="5"/>
  <c r="F118" i="5" s="1"/>
  <c r="AS69" i="5"/>
  <c r="AQ41" i="5"/>
  <c r="AQ40" i="5" s="1"/>
  <c r="AQ34" i="5"/>
  <c r="AJ22" i="5"/>
  <c r="AP38" i="5"/>
  <c r="AW74" i="5"/>
  <c r="AN83" i="5"/>
  <c r="AN95" i="5"/>
  <c r="AN94" i="5"/>
  <c r="AP68" i="5"/>
  <c r="AO67" i="5"/>
  <c r="AO93" i="5" s="1"/>
  <c r="AQ44" i="5"/>
  <c r="AP43" i="5"/>
  <c r="AR60" i="5"/>
  <c r="AR53" i="5"/>
  <c r="AR45" i="5"/>
  <c r="AR50" i="5" s="1"/>
  <c r="AD17" i="5"/>
  <c r="AD25" i="5"/>
  <c r="AE19" i="5" s="1"/>
  <c r="AX79" i="5"/>
  <c r="AY16" i="5"/>
  <c r="AK36" i="5"/>
  <c r="AJ35" i="5"/>
  <c r="AK29" i="5"/>
  <c r="AJ28" i="5"/>
  <c r="AP86" i="5"/>
  <c r="AX75" i="5"/>
  <c r="AS70" i="5"/>
  <c r="AI89" i="5"/>
  <c r="AI42" i="5"/>
  <c r="AI24" i="5"/>
  <c r="AP59" i="5"/>
  <c r="AO58" i="5"/>
  <c r="AO65" i="5" s="1"/>
  <c r="AW62" i="5"/>
  <c r="AW61" i="5" s="1"/>
  <c r="AW55" i="5"/>
  <c r="AW54" i="5" s="1"/>
  <c r="AW47" i="5"/>
  <c r="AW46" i="5" s="1"/>
  <c r="AM84" i="5"/>
  <c r="AW48" i="5"/>
  <c r="AO90" i="5"/>
  <c r="AP51" i="5"/>
  <c r="AP91" i="5" s="1"/>
  <c r="AQ52" i="5"/>
  <c r="CW81" i="2"/>
  <c r="CX18" i="2"/>
  <c r="AQ94" i="6" l="1"/>
  <c r="AH22" i="6"/>
  <c r="AH21" i="6" s="1"/>
  <c r="AH27" i="6" s="1"/>
  <c r="AP85" i="6"/>
  <c r="AY80" i="6"/>
  <c r="AZ17" i="6"/>
  <c r="AS71" i="6"/>
  <c r="AN52" i="6"/>
  <c r="AN92" i="6" s="1"/>
  <c r="AN42" i="6"/>
  <c r="AN35" i="6"/>
  <c r="AG23" i="6"/>
  <c r="AO61" i="6"/>
  <c r="AO60" i="6" s="1"/>
  <c r="AO54" i="6"/>
  <c r="AO53" i="6" s="1"/>
  <c r="AO46" i="6"/>
  <c r="AO51" i="6" s="1"/>
  <c r="AN44" i="6"/>
  <c r="AH37" i="6"/>
  <c r="AO74" i="6"/>
  <c r="AG90" i="6"/>
  <c r="AG43" i="6"/>
  <c r="AA18" i="6"/>
  <c r="AA26" i="6"/>
  <c r="AB20" i="6" s="1"/>
  <c r="AN39" i="6"/>
  <c r="AH30" i="6"/>
  <c r="AK83" i="6"/>
  <c r="AK81" i="6"/>
  <c r="AL14" i="6"/>
  <c r="AQ84" i="6"/>
  <c r="AQ95" i="6"/>
  <c r="AT70" i="6"/>
  <c r="AU63" i="6"/>
  <c r="AU62" i="6" s="1"/>
  <c r="AU56" i="6"/>
  <c r="AU55" i="6" s="1"/>
  <c r="AU48" i="6"/>
  <c r="AU47" i="6" s="1"/>
  <c r="AJ82" i="6"/>
  <c r="AM86" i="6"/>
  <c r="AS69" i="6"/>
  <c r="AR68" i="6"/>
  <c r="AR96" i="6" s="1"/>
  <c r="AQ32" i="5"/>
  <c r="AX55" i="5" s="1"/>
  <c r="AX54" i="5" s="1"/>
  <c r="AQ39" i="5"/>
  <c r="AQ38" i="5" s="1"/>
  <c r="AR66" i="5"/>
  <c r="AM85" i="5"/>
  <c r="AY79" i="5"/>
  <c r="AZ16" i="5"/>
  <c r="AK82" i="5"/>
  <c r="AK80" i="5"/>
  <c r="AL14" i="5"/>
  <c r="AK35" i="5"/>
  <c r="AX64" i="5"/>
  <c r="AX63" i="5" s="1"/>
  <c r="AX57" i="5"/>
  <c r="AX56" i="5" s="1"/>
  <c r="AX49" i="5"/>
  <c r="BE71" i="5" s="1"/>
  <c r="AN84" i="5"/>
  <c r="AQ86" i="5"/>
  <c r="AR15" i="5"/>
  <c r="AL37" i="5"/>
  <c r="AS73" i="5" s="1"/>
  <c r="AL30" i="5"/>
  <c r="AP90" i="5"/>
  <c r="AT69" i="5"/>
  <c r="AR52" i="5"/>
  <c r="AQ51" i="5"/>
  <c r="AQ91" i="5" s="1"/>
  <c r="AJ89" i="5"/>
  <c r="AJ42" i="5"/>
  <c r="AJ24" i="5"/>
  <c r="AR44" i="5"/>
  <c r="AQ43" i="5"/>
  <c r="AK21" i="5"/>
  <c r="AQ59" i="5"/>
  <c r="AP58" i="5"/>
  <c r="AP65" i="5" s="1"/>
  <c r="E114" i="5"/>
  <c r="AD88" i="5"/>
  <c r="AD76" i="5"/>
  <c r="AD77" i="5" s="1"/>
  <c r="AK28" i="5"/>
  <c r="AE18" i="5"/>
  <c r="AO83" i="5"/>
  <c r="AO94" i="5"/>
  <c r="AO95" i="5"/>
  <c r="AQ33" i="5"/>
  <c r="AX48" i="5" s="1"/>
  <c r="AT70" i="5"/>
  <c r="AQ68" i="5"/>
  <c r="AP67" i="5"/>
  <c r="AJ27" i="5"/>
  <c r="AK23" i="5" s="1"/>
  <c r="AK22" i="5" s="1"/>
  <c r="CY18" i="2"/>
  <c r="CX81" i="2"/>
  <c r="AO40" i="6" l="1"/>
  <c r="AV75" i="6" s="1"/>
  <c r="AO45" i="6"/>
  <c r="AO44" i="6" s="1"/>
  <c r="AO33" i="6"/>
  <c r="AO32" i="6" s="1"/>
  <c r="AI31" i="6"/>
  <c r="AI30" i="6" s="1"/>
  <c r="AI38" i="6"/>
  <c r="AP74" i="6" s="1"/>
  <c r="AO73" i="6"/>
  <c r="AG28" i="6"/>
  <c r="AH24" i="6" s="1"/>
  <c r="AH23" i="6" s="1"/>
  <c r="AZ80" i="6"/>
  <c r="BA17" i="6"/>
  <c r="AQ85" i="6"/>
  <c r="AA89" i="6"/>
  <c r="AA77" i="6"/>
  <c r="AA78" i="6" s="1"/>
  <c r="AH36" i="6"/>
  <c r="AO59" i="6"/>
  <c r="AL81" i="6"/>
  <c r="AL83" i="6"/>
  <c r="AM14" i="6"/>
  <c r="AB19" i="6"/>
  <c r="AN91" i="6"/>
  <c r="AN66" i="6"/>
  <c r="AU65" i="6"/>
  <c r="AU64" i="6" s="1"/>
  <c r="AU58" i="6"/>
  <c r="AU57" i="6" s="1"/>
  <c r="AU50" i="6"/>
  <c r="BB72" i="6" s="1"/>
  <c r="AN34" i="6"/>
  <c r="F105" i="6"/>
  <c r="F116" i="6" s="1"/>
  <c r="AK82" i="6"/>
  <c r="AN86" i="6"/>
  <c r="AN41" i="6"/>
  <c r="AU76" i="6"/>
  <c r="AO52" i="6"/>
  <c r="AO92" i="6" s="1"/>
  <c r="AS68" i="6"/>
  <c r="AT69" i="6"/>
  <c r="AU70" i="6"/>
  <c r="AR84" i="6"/>
  <c r="AR95" i="6"/>
  <c r="AR94" i="6"/>
  <c r="AH29" i="6"/>
  <c r="AH25" i="6" s="1"/>
  <c r="AO67" i="6"/>
  <c r="AO15" i="6" s="1"/>
  <c r="AT71" i="6"/>
  <c r="AN85" i="5"/>
  <c r="F104" i="5"/>
  <c r="AX74" i="5"/>
  <c r="AQ31" i="5"/>
  <c r="AX62" i="5"/>
  <c r="AX61" i="5" s="1"/>
  <c r="AX47" i="5"/>
  <c r="AX46" i="5" s="1"/>
  <c r="AP83" i="5"/>
  <c r="AP95" i="5"/>
  <c r="AP94" i="5"/>
  <c r="AL82" i="5"/>
  <c r="AL80" i="5"/>
  <c r="AL81" i="5" s="1"/>
  <c r="AM14" i="5"/>
  <c r="AR59" i="5"/>
  <c r="AQ58" i="5"/>
  <c r="AQ65" i="5" s="1"/>
  <c r="AR39" i="5"/>
  <c r="AR38" i="5" s="1"/>
  <c r="AR32" i="5"/>
  <c r="AK20" i="5"/>
  <c r="AS72" i="5"/>
  <c r="AR68" i="5"/>
  <c r="AQ67" i="5"/>
  <c r="AQ93" i="5" s="1"/>
  <c r="AS60" i="5"/>
  <c r="AS53" i="5"/>
  <c r="AS45" i="5"/>
  <c r="AS50" i="5" s="1"/>
  <c r="AU70" i="5"/>
  <c r="AL29" i="5"/>
  <c r="AR51" i="5"/>
  <c r="AR91" i="5" s="1"/>
  <c r="AR86" i="5"/>
  <c r="AZ79" i="5"/>
  <c r="BA16" i="5"/>
  <c r="AQ90" i="5"/>
  <c r="AE17" i="5"/>
  <c r="AE25" i="5"/>
  <c r="AF19" i="5" s="1"/>
  <c r="AU69" i="5"/>
  <c r="AR43" i="5"/>
  <c r="AO84" i="5"/>
  <c r="F115" i="5"/>
  <c r="AK81" i="5"/>
  <c r="AK89" i="5"/>
  <c r="AK42" i="5"/>
  <c r="AK24" i="5"/>
  <c r="AP93" i="5"/>
  <c r="AK27" i="5"/>
  <c r="AL23" i="5" s="1"/>
  <c r="AL22" i="5" s="1"/>
  <c r="AR41" i="5"/>
  <c r="AR34" i="5"/>
  <c r="AR33" i="5" s="1"/>
  <c r="AL36" i="5"/>
  <c r="CY81" i="2"/>
  <c r="CZ18" i="2"/>
  <c r="AI22" i="6" l="1"/>
  <c r="AP33" i="6" s="1"/>
  <c r="AO39" i="6"/>
  <c r="AV48" i="6"/>
  <c r="AV47" i="6" s="1"/>
  <c r="AI37" i="6"/>
  <c r="AI36" i="6" s="1"/>
  <c r="AV56" i="6"/>
  <c r="AV55" i="6" s="1"/>
  <c r="AV63" i="6"/>
  <c r="AV62" i="6" s="1"/>
  <c r="AH28" i="6"/>
  <c r="AI24" i="6" s="1"/>
  <c r="AI23" i="6" s="1"/>
  <c r="AO87" i="6"/>
  <c r="AB18" i="6"/>
  <c r="AB26" i="6"/>
  <c r="AC20" i="6" s="1"/>
  <c r="G107" i="6"/>
  <c r="F118" i="6" s="1"/>
  <c r="AR85" i="6"/>
  <c r="AM81" i="6"/>
  <c r="AM83" i="6"/>
  <c r="AN14" i="6"/>
  <c r="AO42" i="6"/>
  <c r="AV76" i="6" s="1"/>
  <c r="AO35" i="6"/>
  <c r="AO34" i="6" s="1"/>
  <c r="AU49" i="6"/>
  <c r="AI29" i="6"/>
  <c r="AI25" i="6" s="1"/>
  <c r="AT68" i="6"/>
  <c r="AU69" i="6"/>
  <c r="AL82" i="6"/>
  <c r="AO86" i="6"/>
  <c r="AP73" i="6"/>
  <c r="AS84" i="6"/>
  <c r="AS95" i="6"/>
  <c r="AO91" i="6"/>
  <c r="AO66" i="6"/>
  <c r="AU71" i="6"/>
  <c r="AS94" i="6"/>
  <c r="AP61" i="6"/>
  <c r="AP60" i="6" s="1"/>
  <c r="AP54" i="6"/>
  <c r="AP46" i="6"/>
  <c r="AV70" i="6"/>
  <c r="AH90" i="6"/>
  <c r="AH43" i="6"/>
  <c r="AS96" i="6"/>
  <c r="BA80" i="6"/>
  <c r="BB17" i="6"/>
  <c r="G105" i="5"/>
  <c r="F116" i="5" s="1"/>
  <c r="AR31" i="5"/>
  <c r="AY74" i="5"/>
  <c r="AS44" i="5"/>
  <c r="AS43" i="5" s="1"/>
  <c r="AO85" i="5"/>
  <c r="AS66" i="5"/>
  <c r="AS15" i="5" s="1"/>
  <c r="AS86" i="5" s="1"/>
  <c r="AL27" i="5"/>
  <c r="AM23" i="5" s="1"/>
  <c r="AM22" i="5" s="1"/>
  <c r="AL28" i="5"/>
  <c r="AM82" i="5"/>
  <c r="AM80" i="5"/>
  <c r="AM81" i="5" s="1"/>
  <c r="AN14" i="5"/>
  <c r="AR40" i="5"/>
  <c r="AY75" i="5"/>
  <c r="BA79" i="5"/>
  <c r="BB16" i="5"/>
  <c r="AV70" i="5"/>
  <c r="AS41" i="5"/>
  <c r="AS34" i="5"/>
  <c r="AV69" i="5"/>
  <c r="AM37" i="5"/>
  <c r="AT73" i="5" s="1"/>
  <c r="AM30" i="5"/>
  <c r="AM29" i="5" s="1"/>
  <c r="AK26" i="5"/>
  <c r="AL21" i="5" s="1"/>
  <c r="AL20" i="5" s="1"/>
  <c r="AL35" i="5"/>
  <c r="AY62" i="5"/>
  <c r="AY61" i="5" s="1"/>
  <c r="AY55" i="5"/>
  <c r="AY54" i="5" s="1"/>
  <c r="AY47" i="5"/>
  <c r="AY46" i="5" s="1"/>
  <c r="AF18" i="5"/>
  <c r="AP84" i="5"/>
  <c r="AE88" i="5"/>
  <c r="AE76" i="5"/>
  <c r="AE77" i="5" s="1"/>
  <c r="AY64" i="5"/>
  <c r="AY63" i="5" s="1"/>
  <c r="AY57" i="5"/>
  <c r="AY56" i="5" s="1"/>
  <c r="AY49" i="5"/>
  <c r="BF71" i="5" s="1"/>
  <c r="AR90" i="5"/>
  <c r="AY48" i="5"/>
  <c r="AS52" i="5"/>
  <c r="AQ83" i="5"/>
  <c r="AQ95" i="5"/>
  <c r="AQ94" i="5"/>
  <c r="AS68" i="5"/>
  <c r="AR67" i="5"/>
  <c r="AR58" i="5"/>
  <c r="AR65" i="5" s="1"/>
  <c r="AS59" i="5"/>
  <c r="CZ81" i="2"/>
  <c r="DA18" i="2"/>
  <c r="AP40" i="6" l="1"/>
  <c r="AI21" i="6"/>
  <c r="AI27" i="6" s="1"/>
  <c r="AJ22" i="6" s="1"/>
  <c r="AJ21" i="6" s="1"/>
  <c r="AO41" i="6"/>
  <c r="AI28" i="6"/>
  <c r="AJ24" i="6" s="1"/>
  <c r="AJ23" i="6" s="1"/>
  <c r="AP59" i="6"/>
  <c r="AU68" i="6"/>
  <c r="AU96" i="6" s="1"/>
  <c r="AV69" i="6"/>
  <c r="AW75" i="6"/>
  <c r="AP39" i="6"/>
  <c r="AP67" i="6"/>
  <c r="AP15" i="6" s="1"/>
  <c r="AP53" i="6"/>
  <c r="AS85" i="6"/>
  <c r="AT84" i="6"/>
  <c r="AT95" i="6"/>
  <c r="AV65" i="6"/>
  <c r="AV64" i="6" s="1"/>
  <c r="AV58" i="6"/>
  <c r="AV57" i="6" s="1"/>
  <c r="AV50" i="6"/>
  <c r="BC72" i="6" s="1"/>
  <c r="AM82" i="6"/>
  <c r="AP86" i="6"/>
  <c r="AT94" i="6"/>
  <c r="AI90" i="6"/>
  <c r="AI43" i="6"/>
  <c r="AJ31" i="6"/>
  <c r="AJ38" i="6"/>
  <c r="AW63" i="6"/>
  <c r="AW62" i="6" s="1"/>
  <c r="AW56" i="6"/>
  <c r="AW55" i="6" s="1"/>
  <c r="AW48" i="6"/>
  <c r="AW47" i="6" s="1"/>
  <c r="AP32" i="6"/>
  <c r="AW70" i="6"/>
  <c r="AT96" i="6"/>
  <c r="AB89" i="6"/>
  <c r="AB77" i="6"/>
  <c r="AB78" i="6" s="1"/>
  <c r="AV71" i="6"/>
  <c r="AN83" i="6"/>
  <c r="AN81" i="6"/>
  <c r="AO14" i="6"/>
  <c r="AC19" i="6"/>
  <c r="BB80" i="6"/>
  <c r="BC17" i="6"/>
  <c r="AP51" i="6"/>
  <c r="AP45" i="6"/>
  <c r="AV49" i="6"/>
  <c r="AP42" i="6"/>
  <c r="AP35" i="6"/>
  <c r="AP85" i="5"/>
  <c r="AS40" i="5"/>
  <c r="AM36" i="5"/>
  <c r="AM28" i="5"/>
  <c r="AL26" i="5"/>
  <c r="AM21" i="5" s="1"/>
  <c r="AM20" i="5" s="1"/>
  <c r="AM27" i="5"/>
  <c r="AN23" i="5" s="1"/>
  <c r="AN22" i="5" s="1"/>
  <c r="AM35" i="5"/>
  <c r="AS90" i="5"/>
  <c r="AZ64" i="5"/>
  <c r="AZ63" i="5" s="1"/>
  <c r="AZ57" i="5"/>
  <c r="AZ56" i="5" s="1"/>
  <c r="AZ49" i="5"/>
  <c r="AN80" i="5"/>
  <c r="AN81" i="5" s="1"/>
  <c r="AN82" i="5"/>
  <c r="AO14" i="5"/>
  <c r="BG71" i="5"/>
  <c r="AS58" i="5"/>
  <c r="AQ84" i="5"/>
  <c r="AF17" i="5"/>
  <c r="AF25" i="5"/>
  <c r="AG19" i="5" s="1"/>
  <c r="AG18" i="5" s="1"/>
  <c r="AW70" i="5"/>
  <c r="AS51" i="5"/>
  <c r="AS91" i="5" s="1"/>
  <c r="AS39" i="5"/>
  <c r="AS32" i="5"/>
  <c r="AR83" i="5"/>
  <c r="G106" i="5" s="1"/>
  <c r="AR94" i="5"/>
  <c r="AR95" i="5"/>
  <c r="BB79" i="5"/>
  <c r="BC16" i="5"/>
  <c r="AT72" i="5"/>
  <c r="AS33" i="5"/>
  <c r="AZ48" i="5" s="1"/>
  <c r="AT60" i="5"/>
  <c r="AT59" i="5" s="1"/>
  <c r="AT53" i="5"/>
  <c r="AT45" i="5"/>
  <c r="AL89" i="5"/>
  <c r="AL42" i="5"/>
  <c r="AL24" i="5"/>
  <c r="AT68" i="5"/>
  <c r="AS67" i="5"/>
  <c r="AR93" i="5"/>
  <c r="AW69" i="5"/>
  <c r="AZ75" i="5"/>
  <c r="AT41" i="5"/>
  <c r="AT40" i="5" s="1"/>
  <c r="AT34" i="5"/>
  <c r="DA81" i="2"/>
  <c r="DB18" i="2"/>
  <c r="AP41" i="6" l="1"/>
  <c r="AJ28" i="6"/>
  <c r="AP44" i="6"/>
  <c r="AW76" i="6"/>
  <c r="AW71" i="6"/>
  <c r="AT85" i="6"/>
  <c r="AW69" i="6"/>
  <c r="AV68" i="6"/>
  <c r="AV94" i="6" s="1"/>
  <c r="AU84" i="6"/>
  <c r="AU95" i="6"/>
  <c r="AW65" i="6"/>
  <c r="AW64" i="6" s="1"/>
  <c r="AW58" i="6"/>
  <c r="AW57" i="6" s="1"/>
  <c r="AW50" i="6"/>
  <c r="BD72" i="6" s="1"/>
  <c r="AU94" i="6"/>
  <c r="AP34" i="6"/>
  <c r="AW49" i="6" s="1"/>
  <c r="AJ37" i="6"/>
  <c r="AQ74" i="6"/>
  <c r="AP52" i="6"/>
  <c r="AP92" i="6" s="1"/>
  <c r="BC80" i="6"/>
  <c r="BD17" i="6"/>
  <c r="AJ27" i="6"/>
  <c r="AC18" i="6"/>
  <c r="AC26" i="6"/>
  <c r="AD20" i="6" s="1"/>
  <c r="AQ61" i="6"/>
  <c r="AQ60" i="6" s="1"/>
  <c r="AQ54" i="6"/>
  <c r="AQ46" i="6"/>
  <c r="AQ51" i="6" s="1"/>
  <c r="AJ30" i="6"/>
  <c r="AP87" i="6"/>
  <c r="AN82" i="6"/>
  <c r="AQ86" i="6"/>
  <c r="AQ40" i="6"/>
  <c r="AX75" i="6" s="1"/>
  <c r="AQ33" i="6"/>
  <c r="AQ32" i="6" s="1"/>
  <c r="AO83" i="6"/>
  <c r="AO81" i="6"/>
  <c r="AP14" i="6"/>
  <c r="AX70" i="6"/>
  <c r="AQ42" i="6"/>
  <c r="AQ35" i="6"/>
  <c r="AT66" i="5"/>
  <c r="AT15" i="5" s="1"/>
  <c r="AT86" i="5" s="1"/>
  <c r="AQ85" i="5"/>
  <c r="AM26" i="5"/>
  <c r="AN21" i="5" s="1"/>
  <c r="AN20" i="5" s="1"/>
  <c r="AN27" i="5"/>
  <c r="AT50" i="5"/>
  <c r="AT44" i="5"/>
  <c r="BC79" i="5"/>
  <c r="BD16" i="5"/>
  <c r="AS83" i="5"/>
  <c r="AS95" i="5"/>
  <c r="AS94" i="5"/>
  <c r="AT52" i="5"/>
  <c r="AU41" i="5"/>
  <c r="AU40" i="5" s="1"/>
  <c r="AU34" i="5"/>
  <c r="AU68" i="5"/>
  <c r="AT67" i="5"/>
  <c r="AS93" i="5"/>
  <c r="AT33" i="5"/>
  <c r="AX70" i="5"/>
  <c r="AN37" i="5"/>
  <c r="AN30" i="5"/>
  <c r="AS65" i="5"/>
  <c r="AT39" i="5"/>
  <c r="AT32" i="5"/>
  <c r="AT58" i="5"/>
  <c r="BA64" i="5"/>
  <c r="BA63" i="5" s="1"/>
  <c r="BA57" i="5"/>
  <c r="BA56" i="5" s="1"/>
  <c r="BA49" i="5"/>
  <c r="BH71" i="5" s="1"/>
  <c r="F117" i="5"/>
  <c r="AR84" i="5"/>
  <c r="BA75" i="5"/>
  <c r="AZ62" i="5"/>
  <c r="AZ61" i="5" s="1"/>
  <c r="AZ55" i="5"/>
  <c r="AZ54" i="5" s="1"/>
  <c r="AZ47" i="5"/>
  <c r="AZ46" i="5" s="1"/>
  <c r="AS31" i="5"/>
  <c r="AF88" i="5"/>
  <c r="AF76" i="5"/>
  <c r="AF77" i="5" s="1"/>
  <c r="AM89" i="5"/>
  <c r="AM42" i="5"/>
  <c r="AM24" i="5"/>
  <c r="AX69" i="5"/>
  <c r="AZ74" i="5"/>
  <c r="AS38" i="5"/>
  <c r="AG17" i="5"/>
  <c r="AG25" i="5"/>
  <c r="AH19" i="5" s="1"/>
  <c r="AH18" i="5" s="1"/>
  <c r="AO80" i="5"/>
  <c r="AO81" i="5" s="1"/>
  <c r="AO82" i="5"/>
  <c r="AP14" i="5"/>
  <c r="DB81" i="2"/>
  <c r="DC18" i="2"/>
  <c r="AQ41" i="6" l="1"/>
  <c r="AV96" i="6"/>
  <c r="AX76" i="6"/>
  <c r="AQ67" i="6"/>
  <c r="AQ15" i="6" s="1"/>
  <c r="AQ87" i="6" s="1"/>
  <c r="AQ45" i="6"/>
  <c r="AQ44" i="6" s="1"/>
  <c r="AK31" i="6"/>
  <c r="AK30" i="6" s="1"/>
  <c r="AK38" i="6"/>
  <c r="AK37" i="6" s="1"/>
  <c r="AQ53" i="6"/>
  <c r="AP91" i="6"/>
  <c r="AP66" i="6"/>
  <c r="AQ59" i="6"/>
  <c r="AC89" i="6"/>
  <c r="AC77" i="6"/>
  <c r="AC78" i="6" s="1"/>
  <c r="AQ73" i="6"/>
  <c r="AX69" i="6"/>
  <c r="AW68" i="6"/>
  <c r="AW94" i="6" s="1"/>
  <c r="AY70" i="6"/>
  <c r="AP83" i="6"/>
  <c r="AP81" i="6"/>
  <c r="AQ14" i="6"/>
  <c r="AD19" i="6"/>
  <c r="AJ36" i="6"/>
  <c r="AO82" i="6"/>
  <c r="AR86" i="6"/>
  <c r="AQ34" i="6"/>
  <c r="AX49" i="6" s="1"/>
  <c r="AX71" i="6"/>
  <c r="AJ29" i="6"/>
  <c r="AU85" i="6"/>
  <c r="AK24" i="6"/>
  <c r="AQ39" i="6"/>
  <c r="AX65" i="6"/>
  <c r="AX64" i="6" s="1"/>
  <c r="AX58" i="6"/>
  <c r="AX57" i="6" s="1"/>
  <c r="AX50" i="6"/>
  <c r="BE72" i="6" s="1"/>
  <c r="AX63" i="6"/>
  <c r="AX62" i="6" s="1"/>
  <c r="AX56" i="6"/>
  <c r="AX55" i="6" s="1"/>
  <c r="AX48" i="6"/>
  <c r="AX47" i="6" s="1"/>
  <c r="BD80" i="6"/>
  <c r="BE17" i="6"/>
  <c r="AV84" i="6"/>
  <c r="AV95" i="6"/>
  <c r="AU33" i="5"/>
  <c r="AR85" i="5"/>
  <c r="AT38" i="5"/>
  <c r="BB75" i="5"/>
  <c r="AN26" i="5"/>
  <c r="BA62" i="5"/>
  <c r="BA61" i="5" s="1"/>
  <c r="BA55" i="5"/>
  <c r="BA54" i="5" s="1"/>
  <c r="BA47" i="5"/>
  <c r="BA46" i="5" s="1"/>
  <c r="AT51" i="5"/>
  <c r="AT91" i="5" s="1"/>
  <c r="AT43" i="5"/>
  <c r="BA74" i="5"/>
  <c r="AT31" i="5"/>
  <c r="AY69" i="5"/>
  <c r="AT83" i="5"/>
  <c r="AT95" i="5"/>
  <c r="AT94" i="5"/>
  <c r="AS84" i="5"/>
  <c r="AU60" i="5"/>
  <c r="AU59" i="5" s="1"/>
  <c r="AU53" i="5"/>
  <c r="AU45" i="5"/>
  <c r="AU50" i="5" s="1"/>
  <c r="AN29" i="5"/>
  <c r="AO23" i="5" s="1"/>
  <c r="AU67" i="5"/>
  <c r="AV68" i="5"/>
  <c r="AU73" i="5"/>
  <c r="AN36" i="5"/>
  <c r="AT93" i="5"/>
  <c r="AU39" i="5"/>
  <c r="AU38" i="5" s="1"/>
  <c r="AU32" i="5"/>
  <c r="AP82" i="5"/>
  <c r="AP80" i="5"/>
  <c r="AP81" i="5" s="1"/>
  <c r="AQ14" i="5"/>
  <c r="AY70" i="5"/>
  <c r="BB64" i="5"/>
  <c r="BB63" i="5" s="1"/>
  <c r="BB57" i="5"/>
  <c r="BB56" i="5" s="1"/>
  <c r="BB49" i="5"/>
  <c r="BI71" i="5" s="1"/>
  <c r="BD79" i="5"/>
  <c r="BE16" i="5"/>
  <c r="AH17" i="5"/>
  <c r="AH25" i="5"/>
  <c r="AI19" i="5" s="1"/>
  <c r="AO37" i="5"/>
  <c r="AO30" i="5"/>
  <c r="AG88" i="5"/>
  <c r="AG76" i="5"/>
  <c r="AG77" i="5" s="1"/>
  <c r="BA48" i="5"/>
  <c r="DC81" i="2"/>
  <c r="DD18" i="2"/>
  <c r="AJ25" i="6" l="1"/>
  <c r="AK22" i="6"/>
  <c r="AK21" i="6" s="1"/>
  <c r="AR74" i="6"/>
  <c r="AR73" i="6" s="1"/>
  <c r="F119" i="6" s="1"/>
  <c r="AX68" i="6"/>
  <c r="AX96" i="6" s="1"/>
  <c r="AY71" i="6"/>
  <c r="AD18" i="6"/>
  <c r="AD26" i="6"/>
  <c r="AE20" i="6" s="1"/>
  <c r="AW84" i="6"/>
  <c r="AW95" i="6"/>
  <c r="AR42" i="6"/>
  <c r="AR35" i="6"/>
  <c r="AK23" i="6"/>
  <c r="AW96" i="6"/>
  <c r="AQ83" i="6"/>
  <c r="AQ81" i="6"/>
  <c r="AQ91" i="6"/>
  <c r="AK36" i="6"/>
  <c r="AP82" i="6"/>
  <c r="AS86" i="6"/>
  <c r="AQ52" i="6"/>
  <c r="AQ92" i="6" s="1"/>
  <c r="BE80" i="6"/>
  <c r="BF17" i="6"/>
  <c r="AR33" i="6"/>
  <c r="AZ70" i="6"/>
  <c r="AK29" i="6"/>
  <c r="AV85" i="6"/>
  <c r="AJ90" i="6"/>
  <c r="AJ43" i="6"/>
  <c r="AR61" i="6"/>
  <c r="AR60" i="6" s="1"/>
  <c r="AR54" i="6"/>
  <c r="AR46" i="6"/>
  <c r="AU66" i="5"/>
  <c r="AU15" i="5" s="1"/>
  <c r="AU86" i="5" s="1"/>
  <c r="BB48" i="5"/>
  <c r="AU52" i="5"/>
  <c r="AU51" i="5" s="1"/>
  <c r="AU91" i="5" s="1"/>
  <c r="AQ82" i="5"/>
  <c r="AQ80" i="5"/>
  <c r="AQ81" i="5" s="1"/>
  <c r="AR14" i="5"/>
  <c r="AV60" i="5"/>
  <c r="AV59" i="5" s="1"/>
  <c r="AV53" i="5"/>
  <c r="AV52" i="5" s="1"/>
  <c r="AV45" i="5"/>
  <c r="AV50" i="5" s="1"/>
  <c r="AV67" i="5"/>
  <c r="AW68" i="5"/>
  <c r="AU83" i="5"/>
  <c r="AU95" i="5"/>
  <c r="AU94" i="5"/>
  <c r="AV41" i="5"/>
  <c r="AV34" i="5"/>
  <c r="AO22" i="5"/>
  <c r="AU31" i="5"/>
  <c r="BB62" i="5"/>
  <c r="BB61" i="5" s="1"/>
  <c r="BB55" i="5"/>
  <c r="BB54" i="5" s="1"/>
  <c r="BB47" i="5"/>
  <c r="BB46" i="5" s="1"/>
  <c r="AU93" i="5"/>
  <c r="BB74" i="5"/>
  <c r="AP37" i="5"/>
  <c r="AP30" i="5"/>
  <c r="AZ70" i="5"/>
  <c r="AO29" i="5"/>
  <c r="AN28" i="5"/>
  <c r="AS85" i="5"/>
  <c r="AH88" i="5"/>
  <c r="AH76" i="5"/>
  <c r="AH77" i="5" s="1"/>
  <c r="AT90" i="5"/>
  <c r="AT65" i="5"/>
  <c r="AI18" i="5"/>
  <c r="AN35" i="5"/>
  <c r="AO36" i="5"/>
  <c r="AU44" i="5"/>
  <c r="BE79" i="5"/>
  <c r="BF16" i="5"/>
  <c r="AV73" i="5"/>
  <c r="AU72" i="5"/>
  <c r="AU58" i="5"/>
  <c r="AT84" i="5"/>
  <c r="AZ69" i="5"/>
  <c r="DD81" i="2"/>
  <c r="DE18" i="2"/>
  <c r="AR67" i="6" l="1"/>
  <c r="AR15" i="6" s="1"/>
  <c r="AR40" i="6"/>
  <c r="AY75" i="6" s="1"/>
  <c r="AK25" i="6"/>
  <c r="AQ66" i="6"/>
  <c r="AY76" i="6"/>
  <c r="AR41" i="6"/>
  <c r="AX84" i="6"/>
  <c r="AX95" i="6"/>
  <c r="AY69" i="6"/>
  <c r="AY65" i="6"/>
  <c r="AY64" i="6" s="1"/>
  <c r="AY58" i="6"/>
  <c r="AY57" i="6" s="1"/>
  <c r="AY50" i="6"/>
  <c r="BF72" i="6" s="1"/>
  <c r="AR51" i="6"/>
  <c r="AR14" i="6" s="1"/>
  <c r="AR45" i="6"/>
  <c r="AK90" i="6"/>
  <c r="AK43" i="6"/>
  <c r="BF80" i="6"/>
  <c r="BG17" i="6"/>
  <c r="AW85" i="6"/>
  <c r="AX94" i="6"/>
  <c r="AR34" i="6"/>
  <c r="AQ82" i="6"/>
  <c r="AT86" i="6"/>
  <c r="AL31" i="6"/>
  <c r="AL38" i="6"/>
  <c r="AY63" i="6"/>
  <c r="AY62" i="6" s="1"/>
  <c r="AY56" i="6"/>
  <c r="AY55" i="6" s="1"/>
  <c r="AY48" i="6"/>
  <c r="AY47" i="6" s="1"/>
  <c r="AR32" i="6"/>
  <c r="AR87" i="6"/>
  <c r="G106" i="6" s="1"/>
  <c r="F117" i="6" s="1"/>
  <c r="E115" i="6"/>
  <c r="AD89" i="6"/>
  <c r="AD77" i="6"/>
  <c r="AD78" i="6" s="1"/>
  <c r="BA70" i="6"/>
  <c r="AR53" i="6"/>
  <c r="AE19" i="6"/>
  <c r="AR59" i="6"/>
  <c r="AK27" i="6"/>
  <c r="AL22" i="6" s="1"/>
  <c r="AL21" i="6" s="1"/>
  <c r="AK28" i="6"/>
  <c r="AL24" i="6" s="1"/>
  <c r="AZ71" i="6"/>
  <c r="AT85" i="5"/>
  <c r="AO35" i="5"/>
  <c r="AP36" i="5"/>
  <c r="AN89" i="5"/>
  <c r="AN42" i="5"/>
  <c r="AN24" i="5"/>
  <c r="AP29" i="5"/>
  <c r="AO28" i="5"/>
  <c r="AU84" i="5"/>
  <c r="AR82" i="5"/>
  <c r="AR80" i="5"/>
  <c r="AS14" i="5"/>
  <c r="AI17" i="5"/>
  <c r="AI25" i="5"/>
  <c r="AJ19" i="5" s="1"/>
  <c r="BA70" i="5"/>
  <c r="AW67" i="5"/>
  <c r="AX68" i="5"/>
  <c r="AO21" i="5"/>
  <c r="AW60" i="5"/>
  <c r="AW59" i="5" s="1"/>
  <c r="AW53" i="5"/>
  <c r="AW52" i="5" s="1"/>
  <c r="AW45" i="5"/>
  <c r="AW50" i="5" s="1"/>
  <c r="AO27" i="5"/>
  <c r="AP23" i="5" s="1"/>
  <c r="AP22" i="5" s="1"/>
  <c r="AV83" i="5"/>
  <c r="AV95" i="5"/>
  <c r="AV94" i="5"/>
  <c r="AV44" i="5"/>
  <c r="AU43" i="5"/>
  <c r="BC64" i="5"/>
  <c r="BC63" i="5" s="1"/>
  <c r="BC57" i="5"/>
  <c r="BC56" i="5" s="1"/>
  <c r="BC49" i="5"/>
  <c r="BJ71" i="5" s="1"/>
  <c r="AV33" i="5"/>
  <c r="AV93" i="5"/>
  <c r="BF79" i="5"/>
  <c r="BG16" i="5"/>
  <c r="AV40" i="5"/>
  <c r="BC75" i="5"/>
  <c r="AV58" i="5"/>
  <c r="AV51" i="5"/>
  <c r="AV91" i="5" s="1"/>
  <c r="BA69" i="5"/>
  <c r="AW73" i="5"/>
  <c r="AV72" i="5"/>
  <c r="AV66" i="5"/>
  <c r="AV15" i="5" s="1"/>
  <c r="DE81" i="2"/>
  <c r="DF18" i="2"/>
  <c r="AR39" i="6" l="1"/>
  <c r="AL27" i="6"/>
  <c r="AR83" i="6"/>
  <c r="AR81" i="6"/>
  <c r="AE18" i="6"/>
  <c r="AE26" i="6"/>
  <c r="AF20" i="6" s="1"/>
  <c r="AF19" i="6" s="1"/>
  <c r="AY68" i="6"/>
  <c r="AS42" i="6"/>
  <c r="AS41" i="6" s="1"/>
  <c r="AS35" i="6"/>
  <c r="AR52" i="6"/>
  <c r="AR92" i="6" s="1"/>
  <c r="AY49" i="6"/>
  <c r="AS61" i="6"/>
  <c r="AS60" i="6" s="1"/>
  <c r="AS54" i="6"/>
  <c r="AS46" i="6"/>
  <c r="AS51" i="6" s="1"/>
  <c r="AL30" i="6"/>
  <c r="AL23" i="6"/>
  <c r="BB70" i="6"/>
  <c r="AX85" i="6"/>
  <c r="AR44" i="6"/>
  <c r="BG80" i="6"/>
  <c r="BH17" i="6"/>
  <c r="BA71" i="6"/>
  <c r="AS40" i="6"/>
  <c r="AZ75" i="6" s="1"/>
  <c r="AS33" i="6"/>
  <c r="AL37" i="6"/>
  <c r="AS74" i="6"/>
  <c r="AU85" i="5"/>
  <c r="G104" i="5"/>
  <c r="AW66" i="5"/>
  <c r="AW15" i="5" s="1"/>
  <c r="AP27" i="5"/>
  <c r="AQ23" i="5" s="1"/>
  <c r="AQ22" i="5" s="1"/>
  <c r="AQ37" i="5"/>
  <c r="AQ36" i="5" s="1"/>
  <c r="AQ30" i="5"/>
  <c r="AQ29" i="5" s="1"/>
  <c r="AO89" i="5"/>
  <c r="AO42" i="5"/>
  <c r="AO24" i="5"/>
  <c r="BC48" i="5"/>
  <c r="AV84" i="5"/>
  <c r="AW83" i="5"/>
  <c r="AW95" i="5"/>
  <c r="AW94" i="5"/>
  <c r="AJ18" i="5"/>
  <c r="AP28" i="5"/>
  <c r="AV86" i="5"/>
  <c r="AW58" i="5"/>
  <c r="AW93" i="5"/>
  <c r="AV39" i="5"/>
  <c r="AV32" i="5"/>
  <c r="AO20" i="5"/>
  <c r="AI88" i="5"/>
  <c r="AI76" i="5"/>
  <c r="AI77" i="5" s="1"/>
  <c r="AS82" i="5"/>
  <c r="AS80" i="5"/>
  <c r="AS81" i="5" s="1"/>
  <c r="AT14" i="5"/>
  <c r="G115" i="5"/>
  <c r="AR81" i="5"/>
  <c r="AW41" i="5"/>
  <c r="BD75" i="5" s="1"/>
  <c r="AW34" i="5"/>
  <c r="AW33" i="5" s="1"/>
  <c r="BB70" i="5"/>
  <c r="AP35" i="5"/>
  <c r="AW51" i="5"/>
  <c r="AW91" i="5" s="1"/>
  <c r="AY68" i="5"/>
  <c r="AX67" i="5"/>
  <c r="AW72" i="5"/>
  <c r="BB69" i="5"/>
  <c r="AU90" i="5"/>
  <c r="AU65" i="5"/>
  <c r="BG79" i="5"/>
  <c r="BH16" i="5"/>
  <c r="AW44" i="5"/>
  <c r="AV43" i="5"/>
  <c r="DF81" i="2"/>
  <c r="DG18" i="2"/>
  <c r="AZ76" i="6" l="1"/>
  <c r="AS39" i="6"/>
  <c r="AS67" i="6"/>
  <c r="AS15" i="6" s="1"/>
  <c r="AS87" i="6" s="1"/>
  <c r="AS53" i="6"/>
  <c r="AS52" i="6" s="1"/>
  <c r="AS92" i="6" s="1"/>
  <c r="AF18" i="6"/>
  <c r="AF26" i="6"/>
  <c r="AG20" i="6" s="1"/>
  <c r="AL29" i="6"/>
  <c r="AE89" i="6"/>
  <c r="AE77" i="6"/>
  <c r="AE78" i="6" s="1"/>
  <c r="AZ65" i="6"/>
  <c r="AZ64" i="6" s="1"/>
  <c r="AZ58" i="6"/>
  <c r="AZ57" i="6" s="1"/>
  <c r="AZ50" i="6"/>
  <c r="BG72" i="6" s="1"/>
  <c r="AM31" i="6"/>
  <c r="AM38" i="6"/>
  <c r="AM37" i="6" s="1"/>
  <c r="AS73" i="6"/>
  <c r="AL36" i="6"/>
  <c r="AS59" i="6"/>
  <c r="AY84" i="6"/>
  <c r="AY95" i="6"/>
  <c r="AY96" i="6"/>
  <c r="G105" i="6"/>
  <c r="G116" i="6" s="1"/>
  <c r="AR82" i="6"/>
  <c r="AU86" i="6"/>
  <c r="BC70" i="6"/>
  <c r="AZ69" i="6"/>
  <c r="BH80" i="6"/>
  <c r="BI17" i="6"/>
  <c r="AZ63" i="6"/>
  <c r="AZ62" i="6" s="1"/>
  <c r="AZ56" i="6"/>
  <c r="AZ55" i="6" s="1"/>
  <c r="AZ48" i="6"/>
  <c r="AZ47" i="6" s="1"/>
  <c r="AR91" i="6"/>
  <c r="AR66" i="6"/>
  <c r="AS34" i="6"/>
  <c r="AY94" i="6"/>
  <c r="BB71" i="6"/>
  <c r="AS45" i="6"/>
  <c r="AL28" i="6"/>
  <c r="AM24" i="6" s="1"/>
  <c r="AM23" i="6" s="1"/>
  <c r="AS32" i="6"/>
  <c r="AX73" i="5"/>
  <c r="AX72" i="5" s="1"/>
  <c r="AW40" i="5"/>
  <c r="BH79" i="5"/>
  <c r="BI16" i="5"/>
  <c r="AJ17" i="5"/>
  <c r="AJ25" i="5"/>
  <c r="AK19" i="5" s="1"/>
  <c r="AQ28" i="5"/>
  <c r="AT82" i="5"/>
  <c r="AT80" i="5"/>
  <c r="AT81" i="5" s="1"/>
  <c r="AU14" i="5"/>
  <c r="AW84" i="5"/>
  <c r="AX60" i="5"/>
  <c r="AX59" i="5" s="1"/>
  <c r="AX53" i="5"/>
  <c r="AX45" i="5"/>
  <c r="AX50" i="5" s="1"/>
  <c r="BC70" i="5"/>
  <c r="AX83" i="5"/>
  <c r="AX95" i="5"/>
  <c r="AX94" i="5"/>
  <c r="AZ68" i="5"/>
  <c r="AY67" i="5"/>
  <c r="AY93" i="5" s="1"/>
  <c r="AX93" i="5"/>
  <c r="AW86" i="5"/>
  <c r="AV85" i="5"/>
  <c r="AV38" i="5"/>
  <c r="BC74" i="5"/>
  <c r="BD64" i="5"/>
  <c r="BD63" i="5" s="1"/>
  <c r="BD57" i="5"/>
  <c r="BD56" i="5" s="1"/>
  <c r="BD49" i="5"/>
  <c r="BK71" i="5" s="1"/>
  <c r="BC69" i="5"/>
  <c r="AV90" i="5"/>
  <c r="AV65" i="5"/>
  <c r="AO26" i="5"/>
  <c r="AP21" i="5" s="1"/>
  <c r="AP20" i="5" s="1"/>
  <c r="AQ27" i="5"/>
  <c r="AR23" i="5" s="1"/>
  <c r="AR22" i="5" s="1"/>
  <c r="AW43" i="5"/>
  <c r="AQ35" i="5"/>
  <c r="BC62" i="5"/>
  <c r="BC61" i="5" s="1"/>
  <c r="BC55" i="5"/>
  <c r="BC54" i="5" s="1"/>
  <c r="BC47" i="5"/>
  <c r="BC46" i="5" s="1"/>
  <c r="AV31" i="5"/>
  <c r="AP89" i="5"/>
  <c r="AP42" i="5"/>
  <c r="AP24" i="5"/>
  <c r="BD48" i="5"/>
  <c r="AX34" i="5"/>
  <c r="AX41" i="5"/>
  <c r="BE75" i="5" s="1"/>
  <c r="DH18" i="2"/>
  <c r="DG81" i="2"/>
  <c r="AL25" i="6" l="1"/>
  <c r="AS14" i="6"/>
  <c r="AS83" i="6" s="1"/>
  <c r="AM22" i="6"/>
  <c r="AT74" i="6"/>
  <c r="AM28" i="6"/>
  <c r="AM36" i="6"/>
  <c r="AT61" i="6"/>
  <c r="AT60" i="6" s="1"/>
  <c r="AT54" i="6"/>
  <c r="AT46" i="6"/>
  <c r="AT51" i="6" s="1"/>
  <c r="AL90" i="6"/>
  <c r="AL43" i="6"/>
  <c r="AT40" i="6"/>
  <c r="AT33" i="6"/>
  <c r="AM21" i="6"/>
  <c r="BI80" i="6"/>
  <c r="BJ17" i="6"/>
  <c r="AM30" i="6"/>
  <c r="AN31" i="6"/>
  <c r="AN38" i="6"/>
  <c r="AN37" i="6" s="1"/>
  <c r="BC71" i="6"/>
  <c r="AZ68" i="6"/>
  <c r="AZ94" i="6" s="1"/>
  <c r="AZ49" i="6"/>
  <c r="AS81" i="6"/>
  <c r="AG19" i="6"/>
  <c r="AT42" i="6"/>
  <c r="AT35" i="6"/>
  <c r="AT34" i="6" s="1"/>
  <c r="AS44" i="6"/>
  <c r="BD70" i="6"/>
  <c r="H107" i="6"/>
  <c r="G118" i="6" s="1"/>
  <c r="AY85" i="6"/>
  <c r="AF89" i="6"/>
  <c r="AF77" i="6"/>
  <c r="AF78" i="6" s="1"/>
  <c r="AX44" i="5"/>
  <c r="AX43" i="5" s="1"/>
  <c r="AW85" i="5"/>
  <c r="AR27" i="5"/>
  <c r="AP26" i="5"/>
  <c r="AQ21" i="5" s="1"/>
  <c r="AQ20" i="5" s="1"/>
  <c r="BA68" i="5"/>
  <c r="AZ67" i="5"/>
  <c r="AZ93" i="5" s="1"/>
  <c r="AX66" i="5"/>
  <c r="AX15" i="5" s="1"/>
  <c r="AX52" i="5"/>
  <c r="AQ89" i="5"/>
  <c r="AQ42" i="5"/>
  <c r="AQ24" i="5"/>
  <c r="AX58" i="5"/>
  <c r="AR37" i="5"/>
  <c r="AR30" i="5"/>
  <c r="AK18" i="5"/>
  <c r="AW90" i="5"/>
  <c r="AW65" i="5"/>
  <c r="BD69" i="5"/>
  <c r="AX84" i="5"/>
  <c r="AU82" i="5"/>
  <c r="AU80" i="5"/>
  <c r="AU81" i="5" s="1"/>
  <c r="AV14" i="5"/>
  <c r="AJ88" i="5"/>
  <c r="AJ76" i="5"/>
  <c r="AJ77" i="5" s="1"/>
  <c r="BD70" i="5"/>
  <c r="BI79" i="5"/>
  <c r="BJ16" i="5"/>
  <c r="AW39" i="5"/>
  <c r="AW38" i="5" s="1"/>
  <c r="AW32" i="5"/>
  <c r="AW31" i="5" s="1"/>
  <c r="BE64" i="5"/>
  <c r="BE63" i="5" s="1"/>
  <c r="BE57" i="5"/>
  <c r="BE56" i="5" s="1"/>
  <c r="BE49" i="5"/>
  <c r="BL71" i="5" s="1"/>
  <c r="AX40" i="5"/>
  <c r="AY41" i="5"/>
  <c r="BF75" i="5" s="1"/>
  <c r="AY34" i="5"/>
  <c r="AY83" i="5"/>
  <c r="H106" i="5" s="1"/>
  <c r="AY94" i="5"/>
  <c r="AY95" i="5"/>
  <c r="AX33" i="5"/>
  <c r="DH81" i="2"/>
  <c r="DI18" i="2"/>
  <c r="AU74" i="6" l="1"/>
  <c r="AU73" i="6" s="1"/>
  <c r="AT73" i="6"/>
  <c r="BA69" i="6"/>
  <c r="AT45" i="6"/>
  <c r="AT44" i="6" s="1"/>
  <c r="AN36" i="6"/>
  <c r="BA63" i="6"/>
  <c r="BA62" i="6" s="1"/>
  <c r="BA56" i="6"/>
  <c r="BA55" i="6" s="1"/>
  <c r="BA48" i="6"/>
  <c r="BA47" i="6" s="1"/>
  <c r="AT59" i="6"/>
  <c r="BD71" i="6"/>
  <c r="BA75" i="6"/>
  <c r="AT39" i="6"/>
  <c r="BA65" i="6"/>
  <c r="BA64" i="6" s="1"/>
  <c r="BA58" i="6"/>
  <c r="BA57" i="6" s="1"/>
  <c r="BA50" i="6"/>
  <c r="BH72" i="6" s="1"/>
  <c r="BA76" i="6"/>
  <c r="AT41" i="6"/>
  <c r="AT32" i="6"/>
  <c r="AT67" i="6"/>
  <c r="AT53" i="6"/>
  <c r="BE70" i="6"/>
  <c r="AS82" i="6"/>
  <c r="AV86" i="6"/>
  <c r="AN30" i="6"/>
  <c r="AM29" i="6"/>
  <c r="AM25" i="6" s="1"/>
  <c r="AG18" i="6"/>
  <c r="AG26" i="6"/>
  <c r="AH20" i="6" s="1"/>
  <c r="AU61" i="6"/>
  <c r="AU54" i="6"/>
  <c r="AU46" i="6"/>
  <c r="AU51" i="6" s="1"/>
  <c r="AM27" i="6"/>
  <c r="AS91" i="6"/>
  <c r="AS66" i="6"/>
  <c r="BA49" i="6"/>
  <c r="BJ80" i="6"/>
  <c r="BK17" i="6"/>
  <c r="AN24" i="6"/>
  <c r="BA68" i="6"/>
  <c r="BA94" i="6" s="1"/>
  <c r="AZ84" i="6"/>
  <c r="AZ95" i="6"/>
  <c r="AZ96" i="6"/>
  <c r="BD74" i="5"/>
  <c r="AY33" i="5"/>
  <c r="AQ26" i="5"/>
  <c r="AR21" i="5" s="1"/>
  <c r="AR20" i="5" s="1"/>
  <c r="AV80" i="5"/>
  <c r="AV81" i="5" s="1"/>
  <c r="AV82" i="5"/>
  <c r="AW14" i="5"/>
  <c r="AX90" i="5"/>
  <c r="AK17" i="5"/>
  <c r="AK25" i="5"/>
  <c r="AL19" i="5" s="1"/>
  <c r="AL18" i="5" s="1"/>
  <c r="BB68" i="5"/>
  <c r="BA67" i="5"/>
  <c r="BF64" i="5"/>
  <c r="BF63" i="5" s="1"/>
  <c r="BF57" i="5"/>
  <c r="BF56" i="5" s="1"/>
  <c r="BF49" i="5"/>
  <c r="BM71" i="5" s="1"/>
  <c r="AY60" i="5"/>
  <c r="AY59" i="5" s="1"/>
  <c r="AY53" i="5"/>
  <c r="AY52" i="5" s="1"/>
  <c r="AY45" i="5"/>
  <c r="AR29" i="5"/>
  <c r="AS23" i="5" s="1"/>
  <c r="G117" i="5"/>
  <c r="AY85" i="5"/>
  <c r="AY84" i="5"/>
  <c r="AX85" i="5"/>
  <c r="AY73" i="5"/>
  <c r="AR36" i="5"/>
  <c r="AX51" i="5"/>
  <c r="AX91" i="5" s="1"/>
  <c r="AX39" i="5"/>
  <c r="AX32" i="5"/>
  <c r="BE70" i="5"/>
  <c r="BD62" i="5"/>
  <c r="BD61" i="5" s="1"/>
  <c r="BD55" i="5"/>
  <c r="BD54" i="5" s="1"/>
  <c r="BD47" i="5"/>
  <c r="BD46" i="5" s="1"/>
  <c r="AY40" i="5"/>
  <c r="BE69" i="5"/>
  <c r="AX86" i="5"/>
  <c r="BE48" i="5"/>
  <c r="BJ79" i="5"/>
  <c r="BK16" i="5"/>
  <c r="AZ83" i="5"/>
  <c r="AZ95" i="5"/>
  <c r="AZ94" i="5"/>
  <c r="DI81" i="2"/>
  <c r="DJ18" i="2"/>
  <c r="BB69" i="6" l="1"/>
  <c r="BB68" i="6" s="1"/>
  <c r="AU45" i="6"/>
  <c r="AU44" i="6" s="1"/>
  <c r="AN22" i="6"/>
  <c r="AU33" i="6" s="1"/>
  <c r="AU32" i="6" s="1"/>
  <c r="AO31" i="6"/>
  <c r="AO30" i="6" s="1"/>
  <c r="AO38" i="6"/>
  <c r="AT91" i="6"/>
  <c r="AH19" i="6"/>
  <c r="AU60" i="6"/>
  <c r="AU53" i="6"/>
  <c r="AT52" i="6"/>
  <c r="AT92" i="6" s="1"/>
  <c r="AT15" i="6"/>
  <c r="AT14" i="6"/>
  <c r="AZ85" i="6"/>
  <c r="BF70" i="6"/>
  <c r="AU42" i="6"/>
  <c r="BB76" i="6" s="1"/>
  <c r="AU35" i="6"/>
  <c r="AN23" i="6"/>
  <c r="AM90" i="6"/>
  <c r="AM43" i="6"/>
  <c r="BE71" i="6"/>
  <c r="AG89" i="6"/>
  <c r="AG77" i="6"/>
  <c r="AG78" i="6" s="1"/>
  <c r="BA84" i="6"/>
  <c r="BA95" i="6"/>
  <c r="BA96" i="6"/>
  <c r="BK80" i="6"/>
  <c r="BL17" i="6"/>
  <c r="AU67" i="6"/>
  <c r="AN29" i="6"/>
  <c r="AN25" i="6" s="1"/>
  <c r="BF48" i="5"/>
  <c r="BE74" i="5"/>
  <c r="AX65" i="5"/>
  <c r="AY51" i="5"/>
  <c r="AY91" i="5" s="1"/>
  <c r="AY72" i="5"/>
  <c r="G118" i="5" s="1"/>
  <c r="AY58" i="5"/>
  <c r="AL17" i="5"/>
  <c r="AL25" i="5"/>
  <c r="AM19" i="5" s="1"/>
  <c r="BF70" i="5"/>
  <c r="AY39" i="5"/>
  <c r="AY32" i="5"/>
  <c r="AZ41" i="5"/>
  <c r="BG75" i="5" s="1"/>
  <c r="AZ34" i="5"/>
  <c r="AS22" i="5"/>
  <c r="AK88" i="5"/>
  <c r="AK76" i="5"/>
  <c r="AK77" i="5" s="1"/>
  <c r="AX38" i="5"/>
  <c r="AR26" i="5"/>
  <c r="BE62" i="5"/>
  <c r="BE61" i="5" s="1"/>
  <c r="BE55" i="5"/>
  <c r="BE54" i="5" s="1"/>
  <c r="BE47" i="5"/>
  <c r="BE46" i="5" s="1"/>
  <c r="BA83" i="5"/>
  <c r="BA94" i="5"/>
  <c r="BA95" i="5"/>
  <c r="AZ84" i="5"/>
  <c r="BK79" i="5"/>
  <c r="BL16" i="5"/>
  <c r="AR28" i="5"/>
  <c r="BC68" i="5"/>
  <c r="BB67" i="5"/>
  <c r="BB93" i="5" s="1"/>
  <c r="AW80" i="5"/>
  <c r="AW81" i="5" s="1"/>
  <c r="AW82" i="5"/>
  <c r="AX14" i="5"/>
  <c r="BF69" i="5"/>
  <c r="AY50" i="5"/>
  <c r="AY44" i="5"/>
  <c r="BA93" i="5"/>
  <c r="AR35" i="5"/>
  <c r="AY66" i="5"/>
  <c r="AY15" i="5" s="1"/>
  <c r="AS37" i="5"/>
  <c r="AS36" i="5" s="1"/>
  <c r="AS30" i="5"/>
  <c r="AS29" i="5" s="1"/>
  <c r="AX31" i="5"/>
  <c r="DK18" i="2"/>
  <c r="DJ81" i="2"/>
  <c r="AN21" i="6" l="1"/>
  <c r="AN27" i="6" s="1"/>
  <c r="AO22" i="6" s="1"/>
  <c r="AT66" i="6"/>
  <c r="AU40" i="6"/>
  <c r="BG70" i="6"/>
  <c r="AH18" i="6"/>
  <c r="AH26" i="6"/>
  <c r="AI20" i="6" s="1"/>
  <c r="AI19" i="6" s="1"/>
  <c r="AO37" i="6"/>
  <c r="AV74" i="6"/>
  <c r="AU41" i="6"/>
  <c r="BA85" i="6"/>
  <c r="AV61" i="6"/>
  <c r="BC69" i="6" s="1"/>
  <c r="AV54" i="6"/>
  <c r="AV53" i="6" s="1"/>
  <c r="AV46" i="6"/>
  <c r="AU59" i="6"/>
  <c r="AU52" i="6"/>
  <c r="AU92" i="6" s="1"/>
  <c r="AU91" i="6"/>
  <c r="BB84" i="6"/>
  <c r="BB95" i="6"/>
  <c r="BB96" i="6"/>
  <c r="BL80" i="6"/>
  <c r="BM17" i="6"/>
  <c r="AN90" i="6"/>
  <c r="AN43" i="6"/>
  <c r="AO29" i="6"/>
  <c r="AN28" i="6"/>
  <c r="AO24" i="6" s="1"/>
  <c r="AT81" i="6"/>
  <c r="AT83" i="6"/>
  <c r="AU14" i="6"/>
  <c r="BF71" i="6"/>
  <c r="BB65" i="6"/>
  <c r="BB64" i="6" s="1"/>
  <c r="BB58" i="6"/>
  <c r="BB57" i="6" s="1"/>
  <c r="BB50" i="6"/>
  <c r="BI72" i="6" s="1"/>
  <c r="AU34" i="6"/>
  <c r="AT87" i="6"/>
  <c r="AU15" i="6"/>
  <c r="BB63" i="6"/>
  <c r="BB62" i="6" s="1"/>
  <c r="BB56" i="6"/>
  <c r="BB55" i="6" s="1"/>
  <c r="BB48" i="6"/>
  <c r="BB47" i="6" s="1"/>
  <c r="BB94" i="6"/>
  <c r="AY31" i="5"/>
  <c r="AZ40" i="5"/>
  <c r="AS21" i="5"/>
  <c r="AS20" i="5" s="1"/>
  <c r="AS26" i="5" s="1"/>
  <c r="BF74" i="5"/>
  <c r="AZ85" i="5"/>
  <c r="AS35" i="5"/>
  <c r="AY38" i="5"/>
  <c r="BG70" i="5"/>
  <c r="AZ73" i="5"/>
  <c r="AR89" i="5"/>
  <c r="AR42" i="5"/>
  <c r="AR24" i="5"/>
  <c r="AY86" i="5"/>
  <c r="BA84" i="5"/>
  <c r="AT37" i="5"/>
  <c r="AT36" i="5" s="1"/>
  <c r="AT30" i="5"/>
  <c r="AT29" i="5" s="1"/>
  <c r="AS28" i="5"/>
  <c r="AX82" i="5"/>
  <c r="AX80" i="5"/>
  <c r="AX81" i="5" s="1"/>
  <c r="AY14" i="5"/>
  <c r="AS27" i="5"/>
  <c r="AT23" i="5" s="1"/>
  <c r="AL88" i="5"/>
  <c r="AL76" i="5"/>
  <c r="AL77" i="5" s="1"/>
  <c r="BG64" i="5"/>
  <c r="BG63" i="5" s="1"/>
  <c r="BG57" i="5"/>
  <c r="BG56" i="5" s="1"/>
  <c r="BG49" i="5"/>
  <c r="BN71" i="5" s="1"/>
  <c r="AZ33" i="5"/>
  <c r="BL79" i="5"/>
  <c r="BM16" i="5"/>
  <c r="BD68" i="5"/>
  <c r="BC67" i="5"/>
  <c r="BC93" i="5" s="1"/>
  <c r="BG69" i="5"/>
  <c r="AM18" i="5"/>
  <c r="AZ60" i="5"/>
  <c r="AZ59" i="5" s="1"/>
  <c r="AZ53" i="5"/>
  <c r="AZ45" i="5"/>
  <c r="AZ50" i="5" s="1"/>
  <c r="AY43" i="5"/>
  <c r="BB83" i="5"/>
  <c r="BB95" i="5"/>
  <c r="BB94" i="5"/>
  <c r="BF62" i="5"/>
  <c r="BF61" i="5" s="1"/>
  <c r="BF55" i="5"/>
  <c r="BF54" i="5" s="1"/>
  <c r="BF47" i="5"/>
  <c r="BF46" i="5" s="1"/>
  <c r="DK81" i="2"/>
  <c r="DL18" i="2"/>
  <c r="BB75" i="6" l="1"/>
  <c r="AU39" i="6"/>
  <c r="AU87" i="6"/>
  <c r="BM80" i="6"/>
  <c r="BN17" i="6"/>
  <c r="AV40" i="6"/>
  <c r="AV33" i="6"/>
  <c r="AI18" i="6"/>
  <c r="AI26" i="6"/>
  <c r="AJ20" i="6" s="1"/>
  <c r="AJ19" i="6" s="1"/>
  <c r="AV42" i="6"/>
  <c r="BC76" i="6" s="1"/>
  <c r="AV35" i="6"/>
  <c r="AV34" i="6" s="1"/>
  <c r="AO21" i="6"/>
  <c r="BB49" i="6"/>
  <c r="AO23" i="6"/>
  <c r="AV73" i="6"/>
  <c r="AU81" i="6"/>
  <c r="AU83" i="6"/>
  <c r="AV52" i="6"/>
  <c r="AV92" i="6" s="1"/>
  <c r="AO90" i="6"/>
  <c r="AV60" i="6"/>
  <c r="AO36" i="6"/>
  <c r="AO43" i="6" s="1"/>
  <c r="BH70" i="6"/>
  <c r="AT82" i="6"/>
  <c r="AW86" i="6"/>
  <c r="BG71" i="6"/>
  <c r="BB85" i="6"/>
  <c r="AV51" i="6"/>
  <c r="AV45" i="6"/>
  <c r="AP38" i="6"/>
  <c r="AW74" i="6" s="1"/>
  <c r="AP31" i="6"/>
  <c r="BC68" i="6"/>
  <c r="BC94" i="6" s="1"/>
  <c r="AU66" i="6"/>
  <c r="AV67" i="6"/>
  <c r="AV15" i="6" s="1"/>
  <c r="AH89" i="6"/>
  <c r="AH77" i="6"/>
  <c r="AH78" i="6" s="1"/>
  <c r="H105" i="5"/>
  <c r="G116" i="5" s="1"/>
  <c r="AZ32" i="5"/>
  <c r="AZ31" i="5" s="1"/>
  <c r="AZ39" i="5"/>
  <c r="BG74" i="5" s="1"/>
  <c r="BA85" i="5"/>
  <c r="AT35" i="5"/>
  <c r="AT28" i="5"/>
  <c r="AZ58" i="5"/>
  <c r="AS89" i="5"/>
  <c r="AS42" i="5"/>
  <c r="AS24" i="5"/>
  <c r="BA60" i="5"/>
  <c r="BA59" i="5" s="1"/>
  <c r="BA53" i="5"/>
  <c r="BA45" i="5"/>
  <c r="BA50" i="5" s="1"/>
  <c r="BA41" i="5"/>
  <c r="BA34" i="5"/>
  <c r="BA33" i="5" s="1"/>
  <c r="AT21" i="5"/>
  <c r="BM79" i="5"/>
  <c r="BN16" i="5"/>
  <c r="BB84" i="5"/>
  <c r="BG48" i="5"/>
  <c r="BA73" i="5"/>
  <c r="AZ72" i="5"/>
  <c r="AZ66" i="5"/>
  <c r="AZ15" i="5" s="1"/>
  <c r="AZ52" i="5"/>
  <c r="AT22" i="5"/>
  <c r="BH69" i="5"/>
  <c r="AY90" i="5"/>
  <c r="AY65" i="5"/>
  <c r="BC83" i="5"/>
  <c r="BC94" i="5"/>
  <c r="BC95" i="5"/>
  <c r="AY82" i="5"/>
  <c r="AY80" i="5"/>
  <c r="H104" i="5" s="1"/>
  <c r="BH70" i="5"/>
  <c r="AM17" i="5"/>
  <c r="AM25" i="5"/>
  <c r="AN19" i="5" s="1"/>
  <c r="AN18" i="5" s="1"/>
  <c r="AZ44" i="5"/>
  <c r="BE68" i="5"/>
  <c r="BD67" i="5"/>
  <c r="DM18" i="2"/>
  <c r="DL81" i="2"/>
  <c r="AO25" i="6" l="1"/>
  <c r="BC49" i="6"/>
  <c r="AP37" i="6"/>
  <c r="AP36" i="6" s="1"/>
  <c r="AV14" i="6"/>
  <c r="AV81" i="6" s="1"/>
  <c r="AV41" i="6"/>
  <c r="AW73" i="6"/>
  <c r="AV87" i="6"/>
  <c r="AI89" i="6"/>
  <c r="AI77" i="6"/>
  <c r="AI78" i="6" s="1"/>
  <c r="BC63" i="6"/>
  <c r="BC62" i="6" s="1"/>
  <c r="BC56" i="6"/>
  <c r="BC55" i="6" s="1"/>
  <c r="BC48" i="6"/>
  <c r="BC47" i="6" s="1"/>
  <c r="AV32" i="6"/>
  <c r="AW61" i="6"/>
  <c r="BD69" i="6" s="1"/>
  <c r="AW54" i="6"/>
  <c r="AW46" i="6"/>
  <c r="AW51" i="6" s="1"/>
  <c r="AP30" i="6"/>
  <c r="AO27" i="6"/>
  <c r="AP22" i="6" s="1"/>
  <c r="AP21" i="6" s="1"/>
  <c r="BC75" i="6"/>
  <c r="AV39" i="6"/>
  <c r="BH71" i="6"/>
  <c r="AU82" i="6"/>
  <c r="AX86" i="6"/>
  <c r="BN80" i="6"/>
  <c r="BO17" i="6"/>
  <c r="BC84" i="6"/>
  <c r="BC95" i="6"/>
  <c r="BC96" i="6"/>
  <c r="AV59" i="6"/>
  <c r="AV44" i="6"/>
  <c r="BC65" i="6"/>
  <c r="BC64" i="6" s="1"/>
  <c r="BC58" i="6"/>
  <c r="BC57" i="6" s="1"/>
  <c r="BC50" i="6"/>
  <c r="BJ72" i="6" s="1"/>
  <c r="AJ18" i="6"/>
  <c r="AJ26" i="6"/>
  <c r="AK20" i="6" s="1"/>
  <c r="BI70" i="6"/>
  <c r="AO28" i="6"/>
  <c r="AP24" i="6" s="1"/>
  <c r="AP23" i="6" s="1"/>
  <c r="AQ31" i="6"/>
  <c r="AQ38" i="6"/>
  <c r="AX74" i="6" s="1"/>
  <c r="AZ38" i="5"/>
  <c r="BG47" i="5"/>
  <c r="BG46" i="5" s="1"/>
  <c r="BG62" i="5"/>
  <c r="BG61" i="5" s="1"/>
  <c r="BG55" i="5"/>
  <c r="BG54" i="5" s="1"/>
  <c r="BA58" i="5"/>
  <c r="BF68" i="5"/>
  <c r="BE67" i="5"/>
  <c r="BE93" i="5" s="1"/>
  <c r="AN17" i="5"/>
  <c r="AN25" i="5"/>
  <c r="AO19" i="5" s="1"/>
  <c r="AZ86" i="5"/>
  <c r="BD83" i="5"/>
  <c r="BD94" i="5"/>
  <c r="BD95" i="5"/>
  <c r="BD93" i="5"/>
  <c r="BI70" i="5"/>
  <c r="BC84" i="5"/>
  <c r="BA39" i="5"/>
  <c r="BA32" i="5"/>
  <c r="AT20" i="5"/>
  <c r="BH48" i="5"/>
  <c r="BH75" i="5"/>
  <c r="BA40" i="5"/>
  <c r="H115" i="5"/>
  <c r="AY81" i="5"/>
  <c r="BI69" i="5"/>
  <c r="AM88" i="5"/>
  <c r="AM76" i="5"/>
  <c r="AM77" i="5" s="1"/>
  <c r="BN79" i="5"/>
  <c r="BO16" i="5"/>
  <c r="BA44" i="5"/>
  <c r="AZ43" i="5"/>
  <c r="BH64" i="5"/>
  <c r="BH63" i="5" s="1"/>
  <c r="BH57" i="5"/>
  <c r="BH56" i="5" s="1"/>
  <c r="BH49" i="5"/>
  <c r="BO71" i="5" s="1"/>
  <c r="AZ14" i="5"/>
  <c r="BA52" i="5"/>
  <c r="AZ51" i="5"/>
  <c r="AZ91" i="5" s="1"/>
  <c r="BA72" i="5"/>
  <c r="AT89" i="5"/>
  <c r="AT42" i="5"/>
  <c r="AT24" i="5"/>
  <c r="AU37" i="5"/>
  <c r="AU36" i="5" s="1"/>
  <c r="AU30" i="5"/>
  <c r="AT27" i="5"/>
  <c r="AU23" i="5" s="1"/>
  <c r="AU22" i="5" s="1"/>
  <c r="BB85" i="5"/>
  <c r="BA66" i="5"/>
  <c r="BA15" i="5" s="1"/>
  <c r="DM81" i="2"/>
  <c r="DN18" i="2"/>
  <c r="AV83" i="6" l="1"/>
  <c r="AW45" i="6"/>
  <c r="AW44" i="6" s="1"/>
  <c r="AQ37" i="6"/>
  <c r="AQ36" i="6" s="1"/>
  <c r="AP27" i="6"/>
  <c r="AP28" i="6"/>
  <c r="AQ24" i="6" s="1"/>
  <c r="AQ23" i="6" s="1"/>
  <c r="AX73" i="6"/>
  <c r="BO80" i="6"/>
  <c r="BP17" i="6"/>
  <c r="AV91" i="6"/>
  <c r="AV66" i="6"/>
  <c r="AW40" i="6"/>
  <c r="AW39" i="6" s="1"/>
  <c r="AW33" i="6"/>
  <c r="AR31" i="6"/>
  <c r="AR38" i="6"/>
  <c r="BC85" i="6"/>
  <c r="AJ89" i="6"/>
  <c r="AJ77" i="6"/>
  <c r="AJ78" i="6" s="1"/>
  <c r="AW60" i="6"/>
  <c r="AP29" i="6"/>
  <c r="AP25" i="6" s="1"/>
  <c r="AQ30" i="6"/>
  <c r="AW42" i="6"/>
  <c r="AW35" i="6"/>
  <c r="AK19" i="6"/>
  <c r="BI71" i="6"/>
  <c r="BD68" i="6"/>
  <c r="BD94" i="6" s="1"/>
  <c r="BJ70" i="6"/>
  <c r="AX61" i="6"/>
  <c r="BE69" i="6" s="1"/>
  <c r="AX54" i="6"/>
  <c r="AX46" i="6"/>
  <c r="AX51" i="6" s="1"/>
  <c r="AW67" i="6"/>
  <c r="AW53" i="6"/>
  <c r="AV82" i="6"/>
  <c r="AY86" i="6"/>
  <c r="BB73" i="5"/>
  <c r="BB72" i="5" s="1"/>
  <c r="BA86" i="5"/>
  <c r="BH55" i="5"/>
  <c r="BH54" i="5" s="1"/>
  <c r="BH62" i="5"/>
  <c r="BH61" i="5" s="1"/>
  <c r="BH47" i="5"/>
  <c r="BH46" i="5" s="1"/>
  <c r="BA31" i="5"/>
  <c r="BG68" i="5"/>
  <c r="BF67" i="5"/>
  <c r="BF93" i="5" s="1"/>
  <c r="BJ69" i="5"/>
  <c r="AZ90" i="5"/>
  <c r="AZ65" i="5"/>
  <c r="BA38" i="5"/>
  <c r="BH74" i="5"/>
  <c r="BD84" i="5"/>
  <c r="BA43" i="5"/>
  <c r="AU27" i="5"/>
  <c r="BB41" i="5"/>
  <c r="BB40" i="5" s="1"/>
  <c r="BB34" i="5"/>
  <c r="BO79" i="5"/>
  <c r="BP16" i="5"/>
  <c r="AV37" i="5"/>
  <c r="AV30" i="5"/>
  <c r="AT26" i="5"/>
  <c r="AU21" i="5" s="1"/>
  <c r="AU20" i="5" s="1"/>
  <c r="BB60" i="5"/>
  <c r="BB59" i="5" s="1"/>
  <c r="BB53" i="5"/>
  <c r="BB45" i="5"/>
  <c r="BB50" i="5" s="1"/>
  <c r="AU29" i="5"/>
  <c r="AZ82" i="5"/>
  <c r="AZ80" i="5"/>
  <c r="BA14" i="5"/>
  <c r="AN88" i="5"/>
  <c r="AN76" i="5"/>
  <c r="AN77" i="5" s="1"/>
  <c r="BE83" i="5"/>
  <c r="BE94" i="5"/>
  <c r="BE95" i="5"/>
  <c r="BA51" i="5"/>
  <c r="BA91" i="5" s="1"/>
  <c r="BJ70" i="5"/>
  <c r="AU35" i="5"/>
  <c r="AO18" i="5"/>
  <c r="DN81" i="2"/>
  <c r="DO18" i="2"/>
  <c r="AR37" i="6" l="1"/>
  <c r="AR36" i="6" s="1"/>
  <c r="AX67" i="6"/>
  <c r="AX45" i="6"/>
  <c r="AX44" i="6" s="1"/>
  <c r="AQ28" i="6"/>
  <c r="AR24" i="6" s="1"/>
  <c r="AR23" i="6" s="1"/>
  <c r="AW14" i="6"/>
  <c r="AW15" i="6"/>
  <c r="AQ29" i="6"/>
  <c r="AQ25" i="6" s="1"/>
  <c r="AR30" i="6"/>
  <c r="AY74" i="6"/>
  <c r="AP90" i="6"/>
  <c r="AP43" i="6"/>
  <c r="AY61" i="6"/>
  <c r="BF69" i="6" s="1"/>
  <c r="AY54" i="6"/>
  <c r="AY46" i="6"/>
  <c r="AY51" i="6" s="1"/>
  <c r="BJ71" i="6"/>
  <c r="AK18" i="6"/>
  <c r="AK26" i="6"/>
  <c r="AL20" i="6" s="1"/>
  <c r="AX60" i="6"/>
  <c r="AW59" i="6"/>
  <c r="BD65" i="6"/>
  <c r="BD64" i="6" s="1"/>
  <c r="BD58" i="6"/>
  <c r="BD57" i="6" s="1"/>
  <c r="BD50" i="6"/>
  <c r="BK72" i="6" s="1"/>
  <c r="AW34" i="6"/>
  <c r="BD63" i="6"/>
  <c r="BD62" i="6" s="1"/>
  <c r="BD56" i="6"/>
  <c r="BD55" i="6" s="1"/>
  <c r="BD48" i="6"/>
  <c r="BD47" i="6" s="1"/>
  <c r="AW32" i="6"/>
  <c r="AX42" i="6"/>
  <c r="AX35" i="6"/>
  <c r="BE68" i="6"/>
  <c r="BD76" i="6"/>
  <c r="AW41" i="6"/>
  <c r="BD75" i="6"/>
  <c r="AQ22" i="6"/>
  <c r="AW52" i="6"/>
  <c r="AW92" i="6" s="1"/>
  <c r="AX53" i="6"/>
  <c r="BD84" i="6"/>
  <c r="BD95" i="6"/>
  <c r="BD96" i="6"/>
  <c r="AW91" i="6"/>
  <c r="BP80" i="6"/>
  <c r="BQ17" i="6"/>
  <c r="BI75" i="5"/>
  <c r="BC73" i="5"/>
  <c r="BC72" i="5" s="1"/>
  <c r="BB66" i="5"/>
  <c r="BB15" i="5" s="1"/>
  <c r="BB86" i="5" s="1"/>
  <c r="AV23" i="5"/>
  <c r="BC41" i="5" s="1"/>
  <c r="BA90" i="5"/>
  <c r="BA65" i="5"/>
  <c r="BE84" i="5"/>
  <c r="AV36" i="5"/>
  <c r="BB44" i="5"/>
  <c r="AO17" i="5"/>
  <c r="AO25" i="5"/>
  <c r="AP19" i="5" s="1"/>
  <c r="BK70" i="5"/>
  <c r="BK69" i="5"/>
  <c r="AV29" i="5"/>
  <c r="AU28" i="5"/>
  <c r="BB58" i="5"/>
  <c r="BI64" i="5"/>
  <c r="BI63" i="5" s="1"/>
  <c r="BI57" i="5"/>
  <c r="BI56" i="5" s="1"/>
  <c r="BI49" i="5"/>
  <c r="BP71" i="5" s="1"/>
  <c r="BB33" i="5"/>
  <c r="BC60" i="5"/>
  <c r="BC59" i="5" s="1"/>
  <c r="BC53" i="5"/>
  <c r="BC45" i="5"/>
  <c r="BC50" i="5" s="1"/>
  <c r="BP79" i="5"/>
  <c r="BQ16" i="5"/>
  <c r="BA82" i="5"/>
  <c r="BA80" i="5"/>
  <c r="BF83" i="5"/>
  <c r="I106" i="5" s="1"/>
  <c r="BF95" i="5"/>
  <c r="BF94" i="5"/>
  <c r="AU26" i="5"/>
  <c r="BB52" i="5"/>
  <c r="AZ81" i="5"/>
  <c r="BC85" i="5"/>
  <c r="BB39" i="5"/>
  <c r="BI74" i="5" s="1"/>
  <c r="BB32" i="5"/>
  <c r="BB31" i="5" s="1"/>
  <c r="BH68" i="5"/>
  <c r="BG67" i="5"/>
  <c r="BG93" i="5" s="1"/>
  <c r="DP18" i="2"/>
  <c r="DO81" i="2"/>
  <c r="AY67" i="6" l="1"/>
  <c r="AX41" i="6"/>
  <c r="BK70" i="6"/>
  <c r="BF68" i="6"/>
  <c r="AR28" i="6"/>
  <c r="AS24" i="6" s="1"/>
  <c r="AS23" i="6" s="1"/>
  <c r="BE76" i="6"/>
  <c r="AW87" i="6"/>
  <c r="AX15" i="6"/>
  <c r="AY60" i="6"/>
  <c r="AX59" i="6"/>
  <c r="AW83" i="6"/>
  <c r="AW81" i="6"/>
  <c r="AX14" i="6"/>
  <c r="AS31" i="6"/>
  <c r="AS38" i="6"/>
  <c r="AS37" i="6" s="1"/>
  <c r="AQ90" i="6"/>
  <c r="AQ43" i="6"/>
  <c r="AX91" i="6"/>
  <c r="BE84" i="6"/>
  <c r="BE95" i="6"/>
  <c r="BE96" i="6"/>
  <c r="AK89" i="6"/>
  <c r="AK77" i="6"/>
  <c r="AK78" i="6" s="1"/>
  <c r="AY45" i="6"/>
  <c r="AX34" i="6"/>
  <c r="BD49" i="6"/>
  <c r="AL19" i="6"/>
  <c r="AY42" i="6"/>
  <c r="AY41" i="6" s="1"/>
  <c r="AY35" i="6"/>
  <c r="BD85" i="6"/>
  <c r="AX40" i="6"/>
  <c r="AX39" i="6" s="1"/>
  <c r="AX33" i="6"/>
  <c r="AX32" i="6" s="1"/>
  <c r="AQ21" i="6"/>
  <c r="BE94" i="6"/>
  <c r="BK71" i="6"/>
  <c r="AY73" i="6"/>
  <c r="G119" i="6" s="1"/>
  <c r="AY53" i="6"/>
  <c r="AX52" i="6"/>
  <c r="AX92" i="6" s="1"/>
  <c r="BQ80" i="6"/>
  <c r="BR17" i="6"/>
  <c r="AW66" i="6"/>
  <c r="BE65" i="6"/>
  <c r="BE64" i="6" s="1"/>
  <c r="BE58" i="6"/>
  <c r="BE57" i="6" s="1"/>
  <c r="BE50" i="6"/>
  <c r="BL72" i="6" s="1"/>
  <c r="AS30" i="6"/>
  <c r="AR29" i="6"/>
  <c r="AR25" i="6" s="1"/>
  <c r="BJ75" i="5"/>
  <c r="BB14" i="5"/>
  <c r="BB82" i="5" s="1"/>
  <c r="AV22" i="5"/>
  <c r="BC66" i="5"/>
  <c r="BC15" i="5" s="1"/>
  <c r="BC86" i="5" s="1"/>
  <c r="BC34" i="5"/>
  <c r="BJ64" i="5" s="1"/>
  <c r="BJ63" i="5" s="1"/>
  <c r="AV21" i="5"/>
  <c r="AV20" i="5" s="1"/>
  <c r="AV26" i="5" s="1"/>
  <c r="BC40" i="5"/>
  <c r="BL69" i="5"/>
  <c r="BC58" i="5"/>
  <c r="AV35" i="5"/>
  <c r="BI68" i="5"/>
  <c r="BH67" i="5"/>
  <c r="BC44" i="5"/>
  <c r="BB43" i="5"/>
  <c r="AV27" i="5"/>
  <c r="AW23" i="5" s="1"/>
  <c r="BL70" i="5"/>
  <c r="BB38" i="5"/>
  <c r="BI62" i="5"/>
  <c r="BI61" i="5" s="1"/>
  <c r="BI55" i="5"/>
  <c r="BI54" i="5" s="1"/>
  <c r="BI47" i="5"/>
  <c r="BI46" i="5" s="1"/>
  <c r="BQ79" i="5"/>
  <c r="BR16" i="5"/>
  <c r="AW37" i="5"/>
  <c r="BD73" i="5" s="1"/>
  <c r="AW30" i="5"/>
  <c r="AW29" i="5" s="1"/>
  <c r="AU89" i="5"/>
  <c r="AU42" i="5"/>
  <c r="AU24" i="5"/>
  <c r="BI48" i="5"/>
  <c r="BJ57" i="5"/>
  <c r="BJ56" i="5" s="1"/>
  <c r="AO88" i="5"/>
  <c r="AO76" i="5"/>
  <c r="AO77" i="5" s="1"/>
  <c r="H117" i="5"/>
  <c r="BF84" i="5"/>
  <c r="AP18" i="5"/>
  <c r="AV28" i="5"/>
  <c r="BA81" i="5"/>
  <c r="BD85" i="5"/>
  <c r="BG83" i="5"/>
  <c r="BG94" i="5"/>
  <c r="BG95" i="5"/>
  <c r="BC52" i="5"/>
  <c r="BB51" i="5"/>
  <c r="BB91" i="5" s="1"/>
  <c r="DP81" i="2"/>
  <c r="DQ18" i="2"/>
  <c r="AZ74" i="6" l="1"/>
  <c r="AZ73" i="6" s="1"/>
  <c r="BE49" i="6"/>
  <c r="BE75" i="6"/>
  <c r="AS28" i="6"/>
  <c r="AT24" i="6" s="1"/>
  <c r="BL71" i="6"/>
  <c r="AX66" i="6"/>
  <c r="AX83" i="6"/>
  <c r="AX81" i="6"/>
  <c r="AY14" i="6"/>
  <c r="BF65" i="6"/>
  <c r="BF64" i="6" s="1"/>
  <c r="BF58" i="6"/>
  <c r="BF57" i="6" s="1"/>
  <c r="BF50" i="6"/>
  <c r="BM72" i="6" s="1"/>
  <c r="AW82" i="6"/>
  <c r="AZ86" i="6"/>
  <c r="BF76" i="6"/>
  <c r="BE85" i="6"/>
  <c r="AR90" i="6"/>
  <c r="AR43" i="6"/>
  <c r="AS29" i="6"/>
  <c r="AQ27" i="6"/>
  <c r="AR22" i="6" s="1"/>
  <c r="AR21" i="6" s="1"/>
  <c r="AL18" i="6"/>
  <c r="AL26" i="6"/>
  <c r="AM20" i="6" s="1"/>
  <c r="AZ42" i="6"/>
  <c r="AZ41" i="6" s="1"/>
  <c r="AZ35" i="6"/>
  <c r="AY59" i="6"/>
  <c r="BF84" i="6"/>
  <c r="BF95" i="6"/>
  <c r="BF96" i="6"/>
  <c r="BR80" i="6"/>
  <c r="BS17" i="6"/>
  <c r="AY34" i="6"/>
  <c r="AS36" i="6"/>
  <c r="AY52" i="6"/>
  <c r="AY92" i="6" s="1"/>
  <c r="BE63" i="6"/>
  <c r="BE56" i="6"/>
  <c r="BE55" i="6" s="1"/>
  <c r="BE48" i="6"/>
  <c r="BE47" i="6" s="1"/>
  <c r="AY44" i="6"/>
  <c r="AZ61" i="6"/>
  <c r="BG69" i="6" s="1"/>
  <c r="AZ54" i="6"/>
  <c r="AZ46" i="6"/>
  <c r="AZ51" i="6" s="1"/>
  <c r="AX87" i="6"/>
  <c r="AY15" i="6"/>
  <c r="BF94" i="6"/>
  <c r="BC33" i="5"/>
  <c r="BJ48" i="5" s="1"/>
  <c r="BC39" i="5"/>
  <c r="BJ74" i="5" s="1"/>
  <c r="BB80" i="5"/>
  <c r="BB81" i="5" s="1"/>
  <c r="BJ49" i="5"/>
  <c r="BQ71" i="5" s="1"/>
  <c r="BC32" i="5"/>
  <c r="BC31" i="5" s="1"/>
  <c r="BC14" i="5"/>
  <c r="BC80" i="5" s="1"/>
  <c r="BD60" i="5"/>
  <c r="BD59" i="5" s="1"/>
  <c r="BD53" i="5"/>
  <c r="BD45" i="5"/>
  <c r="BD50" i="5" s="1"/>
  <c r="BH83" i="5"/>
  <c r="BH95" i="5"/>
  <c r="BH94" i="5"/>
  <c r="BD72" i="5"/>
  <c r="BJ68" i="5"/>
  <c r="BI67" i="5"/>
  <c r="BM70" i="5"/>
  <c r="BH93" i="5"/>
  <c r="AW28" i="5"/>
  <c r="BR79" i="5"/>
  <c r="BS16" i="5"/>
  <c r="BC51" i="5"/>
  <c r="BC91" i="5" s="1"/>
  <c r="AW36" i="5"/>
  <c r="BD41" i="5"/>
  <c r="BD34" i="5"/>
  <c r="BD33" i="5" s="1"/>
  <c r="AW21" i="5"/>
  <c r="BC43" i="5"/>
  <c r="AP17" i="5"/>
  <c r="AP25" i="5"/>
  <c r="AQ19" i="5" s="1"/>
  <c r="AQ18" i="5" s="1"/>
  <c r="AW22" i="5"/>
  <c r="BM69" i="5"/>
  <c r="AV89" i="5"/>
  <c r="AV42" i="5"/>
  <c r="AV24" i="5"/>
  <c r="BG84" i="5"/>
  <c r="BB90" i="5"/>
  <c r="BB65" i="5"/>
  <c r="DQ81" i="2"/>
  <c r="DR18" i="2"/>
  <c r="AS25" i="6" l="1"/>
  <c r="AZ45" i="6"/>
  <c r="AZ44" i="6" s="1"/>
  <c r="AZ34" i="6"/>
  <c r="AR27" i="6"/>
  <c r="AS22" i="6" s="1"/>
  <c r="AS21" i="6" s="1"/>
  <c r="BG68" i="6"/>
  <c r="AT31" i="6"/>
  <c r="AT38" i="6"/>
  <c r="AL89" i="6"/>
  <c r="AL77" i="6"/>
  <c r="AL78" i="6" s="1"/>
  <c r="AY91" i="6"/>
  <c r="AY66" i="6"/>
  <c r="I107" i="6"/>
  <c r="H118" i="6" s="1"/>
  <c r="BF85" i="6"/>
  <c r="AM19" i="6"/>
  <c r="BM71" i="6"/>
  <c r="AY87" i="6"/>
  <c r="H106" i="6" s="1"/>
  <c r="G117" i="6" s="1"/>
  <c r="AY40" i="6"/>
  <c r="AY33" i="6"/>
  <c r="BG76" i="6"/>
  <c r="BA42" i="6"/>
  <c r="BA41" i="6" s="1"/>
  <c r="BA35" i="6"/>
  <c r="BF49" i="6"/>
  <c r="AS90" i="6"/>
  <c r="AS43" i="6"/>
  <c r="AY83" i="6"/>
  <c r="AY81" i="6"/>
  <c r="AT23" i="6"/>
  <c r="BL70" i="6"/>
  <c r="BE62" i="6"/>
  <c r="AZ60" i="6"/>
  <c r="AZ67" i="6"/>
  <c r="AZ14" i="6" s="1"/>
  <c r="AZ53" i="6"/>
  <c r="BS80" i="6"/>
  <c r="BT17" i="6"/>
  <c r="BG65" i="6"/>
  <c r="BG64" i="6" s="1"/>
  <c r="BG58" i="6"/>
  <c r="BG57" i="6" s="1"/>
  <c r="BG50" i="6"/>
  <c r="BN72" i="6" s="1"/>
  <c r="AX82" i="6"/>
  <c r="BA86" i="6"/>
  <c r="BJ55" i="5"/>
  <c r="BJ54" i="5" s="1"/>
  <c r="BJ47" i="5"/>
  <c r="BJ46" i="5" s="1"/>
  <c r="BJ62" i="5"/>
  <c r="BJ61" i="5" s="1"/>
  <c r="BC38" i="5"/>
  <c r="BE85" i="5"/>
  <c r="BD66" i="5"/>
  <c r="BD15" i="5" s="1"/>
  <c r="BD86" i="5" s="1"/>
  <c r="BD52" i="5"/>
  <c r="BD51" i="5" s="1"/>
  <c r="BD91" i="5" s="1"/>
  <c r="BC82" i="5"/>
  <c r="AP88" i="5"/>
  <c r="AP76" i="5"/>
  <c r="AP77" i="5" s="1"/>
  <c r="BN70" i="5"/>
  <c r="BD58" i="5"/>
  <c r="BN69" i="5"/>
  <c r="BD44" i="5"/>
  <c r="BS79" i="5"/>
  <c r="BT16" i="5"/>
  <c r="BI83" i="5"/>
  <c r="BI95" i="5"/>
  <c r="BI94" i="5"/>
  <c r="BC81" i="5"/>
  <c r="BF85" i="5"/>
  <c r="BD39" i="5"/>
  <c r="BK74" i="5" s="1"/>
  <c r="BD32" i="5"/>
  <c r="BD31" i="5" s="1"/>
  <c r="AW20" i="5"/>
  <c r="BK68" i="5"/>
  <c r="BJ67" i="5"/>
  <c r="AQ17" i="5"/>
  <c r="AQ25" i="5"/>
  <c r="AR19" i="5" s="1"/>
  <c r="BK48" i="5"/>
  <c r="BK64" i="5"/>
  <c r="BK63" i="5" s="1"/>
  <c r="BK57" i="5"/>
  <c r="BK56" i="5" s="1"/>
  <c r="BK49" i="5"/>
  <c r="BR71" i="5" s="1"/>
  <c r="AW89" i="5"/>
  <c r="BI93" i="5"/>
  <c r="BH84" i="5"/>
  <c r="AW35" i="5"/>
  <c r="AW42" i="5" s="1"/>
  <c r="BC90" i="5"/>
  <c r="BC65" i="5"/>
  <c r="AW27" i="5"/>
  <c r="AX23" i="5" s="1"/>
  <c r="AX37" i="5"/>
  <c r="BE73" i="5" s="1"/>
  <c r="AX30" i="5"/>
  <c r="BK75" i="5"/>
  <c r="BD40" i="5"/>
  <c r="DR81" i="2"/>
  <c r="DS18" i="2"/>
  <c r="DS81" i="2" s="1"/>
  <c r="J47" i="2"/>
  <c r="Q6" i="2"/>
  <c r="R8" i="2" s="1"/>
  <c r="O47" i="2"/>
  <c r="U47" i="2"/>
  <c r="P47" i="2"/>
  <c r="K47" i="2"/>
  <c r="V47" i="2"/>
  <c r="W47" i="2"/>
  <c r="R47" i="2"/>
  <c r="M47" i="2"/>
  <c r="L47" i="2"/>
  <c r="T47" i="2"/>
  <c r="S47" i="2"/>
  <c r="N47" i="2"/>
  <c r="Q47" i="2"/>
  <c r="G6" i="2"/>
  <c r="AI6" i="2"/>
  <c r="AJ7" i="2" s="1"/>
  <c r="I48" i="2" s="1"/>
  <c r="BG49" i="6" l="1"/>
  <c r="BA34" i="6"/>
  <c r="AZ15" i="6"/>
  <c r="AZ87" i="6" s="1"/>
  <c r="AS27" i="6"/>
  <c r="AT22" i="6" s="1"/>
  <c r="AT21" i="6" s="1"/>
  <c r="BT80" i="6"/>
  <c r="BU17" i="6"/>
  <c r="H105" i="6"/>
  <c r="H116" i="6" s="1"/>
  <c r="AY82" i="6"/>
  <c r="BB86" i="6"/>
  <c r="BG84" i="6"/>
  <c r="BG95" i="6"/>
  <c r="BG96" i="6"/>
  <c r="AZ52" i="6"/>
  <c r="AZ92" i="6" s="1"/>
  <c r="BH65" i="6"/>
  <c r="BH64" i="6" s="1"/>
  <c r="BH58" i="6"/>
  <c r="BH57" i="6" s="1"/>
  <c r="BH50" i="6"/>
  <c r="BO72" i="6" s="1"/>
  <c r="BN71" i="6"/>
  <c r="BG94" i="6"/>
  <c r="BA61" i="6"/>
  <c r="BH69" i="6" s="1"/>
  <c r="BA54" i="6"/>
  <c r="BA53" i="6" s="1"/>
  <c r="BA46" i="6"/>
  <c r="AT30" i="6"/>
  <c r="AZ59" i="6"/>
  <c r="BH76" i="6"/>
  <c r="AM18" i="6"/>
  <c r="AM26" i="6"/>
  <c r="AN20" i="6" s="1"/>
  <c r="AN19" i="6" s="1"/>
  <c r="BF63" i="6"/>
  <c r="BF62" i="6" s="1"/>
  <c r="BF56" i="6"/>
  <c r="BF55" i="6" s="1"/>
  <c r="BF48" i="6"/>
  <c r="BF47" i="6" s="1"/>
  <c r="AY32" i="6"/>
  <c r="AZ83" i="6"/>
  <c r="AZ81" i="6"/>
  <c r="BF75" i="6"/>
  <c r="AY39" i="6"/>
  <c r="AZ40" i="6"/>
  <c r="AZ33" i="6"/>
  <c r="AT28" i="6"/>
  <c r="AZ91" i="6"/>
  <c r="BA74" i="6"/>
  <c r="AT37" i="6"/>
  <c r="BD14" i="5"/>
  <c r="BD80" i="5" s="1"/>
  <c r="BD81" i="5" s="1"/>
  <c r="BD38" i="5"/>
  <c r="BJ83" i="5"/>
  <c r="BJ95" i="5"/>
  <c r="BJ94" i="5"/>
  <c r="BO70" i="5"/>
  <c r="BK67" i="5"/>
  <c r="BK93" i="5" s="1"/>
  <c r="BJ93" i="5"/>
  <c r="AW26" i="5"/>
  <c r="AX21" i="5" s="1"/>
  <c r="BE72" i="5"/>
  <c r="BK62" i="5"/>
  <c r="BK61" i="5" s="1"/>
  <c r="BK55" i="5"/>
  <c r="BK54" i="5" s="1"/>
  <c r="BK47" i="5"/>
  <c r="BK46" i="5" s="1"/>
  <c r="BI84" i="5"/>
  <c r="BE60" i="5"/>
  <c r="BE59" i="5" s="1"/>
  <c r="BE53" i="5"/>
  <c r="BE45" i="5"/>
  <c r="BE50" i="5" s="1"/>
  <c r="AX29" i="5"/>
  <c r="BO69" i="5"/>
  <c r="AY37" i="5"/>
  <c r="BF73" i="5" s="1"/>
  <c r="AY30" i="5"/>
  <c r="BT79" i="5"/>
  <c r="BU16" i="5"/>
  <c r="BE41" i="5"/>
  <c r="BL75" i="5" s="1"/>
  <c r="BE34" i="5"/>
  <c r="AW24" i="5"/>
  <c r="AQ88" i="5"/>
  <c r="AQ76" i="5"/>
  <c r="AQ77" i="5" s="1"/>
  <c r="AX22" i="5"/>
  <c r="AX36" i="5"/>
  <c r="AR18" i="5"/>
  <c r="BD43" i="5"/>
  <c r="M55" i="2"/>
  <c r="AJ6" i="2"/>
  <c r="I46" i="2" s="1"/>
  <c r="H46" i="2" s="1"/>
  <c r="H48" i="2"/>
  <c r="AJ8" i="2"/>
  <c r="I50" i="2" s="1"/>
  <c r="AK6" i="2"/>
  <c r="I6" i="2"/>
  <c r="L55" i="2" s="1"/>
  <c r="R6" i="2"/>
  <c r="R7" i="2"/>
  <c r="AU24" i="6" l="1"/>
  <c r="BB42" i="6" s="1"/>
  <c r="BB41" i="6" s="1"/>
  <c r="BH49" i="6"/>
  <c r="BM70" i="6"/>
  <c r="AZ39" i="6"/>
  <c r="AT27" i="6"/>
  <c r="AZ82" i="6"/>
  <c r="BC86" i="6"/>
  <c r="BA73" i="6"/>
  <c r="AN18" i="6"/>
  <c r="AN26" i="6"/>
  <c r="AO20" i="6" s="1"/>
  <c r="BA52" i="6"/>
  <c r="BA92" i="6" s="1"/>
  <c r="BU80" i="6"/>
  <c r="BV17" i="6"/>
  <c r="BG63" i="6"/>
  <c r="BG62" i="6" s="1"/>
  <c r="BG56" i="6"/>
  <c r="BG55" i="6" s="1"/>
  <c r="BG48" i="6"/>
  <c r="BG47" i="6" s="1"/>
  <c r="AZ32" i="6"/>
  <c r="AZ66" i="6"/>
  <c r="BO71" i="6"/>
  <c r="AT36" i="6"/>
  <c r="AM89" i="6"/>
  <c r="AM77" i="6"/>
  <c r="AM78" i="6" s="1"/>
  <c r="BA60" i="6"/>
  <c r="BG85" i="6"/>
  <c r="BA40" i="6"/>
  <c r="BA33" i="6"/>
  <c r="BG75" i="6"/>
  <c r="AT29" i="6"/>
  <c r="AT25" i="6" s="1"/>
  <c r="BH68" i="6"/>
  <c r="BA51" i="6"/>
  <c r="BA45" i="6"/>
  <c r="AU31" i="6"/>
  <c r="AU38" i="6"/>
  <c r="AU37" i="6" s="1"/>
  <c r="BA67" i="6"/>
  <c r="BG85" i="5"/>
  <c r="BD82" i="5"/>
  <c r="BE44" i="5"/>
  <c r="BE40" i="5"/>
  <c r="BF72" i="5"/>
  <c r="H118" i="5" s="1"/>
  <c r="BE39" i="5"/>
  <c r="BE32" i="5"/>
  <c r="BP70" i="5"/>
  <c r="BE58" i="5"/>
  <c r="BD90" i="5"/>
  <c r="BD65" i="5"/>
  <c r="BF60" i="5"/>
  <c r="BF59" i="5" s="1"/>
  <c r="BF53" i="5"/>
  <c r="BF45" i="5"/>
  <c r="BF50" i="5" s="1"/>
  <c r="AX20" i="5"/>
  <c r="AR17" i="5"/>
  <c r="AR25" i="5"/>
  <c r="AS19" i="5" s="1"/>
  <c r="AS18" i="5" s="1"/>
  <c r="BP69" i="5"/>
  <c r="BL64" i="5"/>
  <c r="BL63" i="5" s="1"/>
  <c r="BL57" i="5"/>
  <c r="BL56" i="5" s="1"/>
  <c r="BL49" i="5"/>
  <c r="BS71" i="5" s="1"/>
  <c r="BE33" i="5"/>
  <c r="AY29" i="5"/>
  <c r="AX28" i="5"/>
  <c r="BJ84" i="5"/>
  <c r="AY36" i="5"/>
  <c r="AX35" i="5"/>
  <c r="BU79" i="5"/>
  <c r="BV16" i="5"/>
  <c r="BL68" i="5"/>
  <c r="AX27" i="5"/>
  <c r="AY23" i="5" s="1"/>
  <c r="BE66" i="5"/>
  <c r="BE52" i="5"/>
  <c r="BK83" i="5"/>
  <c r="BK95" i="5"/>
  <c r="BK94" i="5"/>
  <c r="P55" i="2"/>
  <c r="Q55" i="2"/>
  <c r="K55" i="2"/>
  <c r="N55" i="2"/>
  <c r="W55" i="2"/>
  <c r="S55" i="2"/>
  <c r="R55" i="2"/>
  <c r="T55" i="2"/>
  <c r="O55" i="2"/>
  <c r="V55" i="2"/>
  <c r="U55" i="2"/>
  <c r="J55" i="2"/>
  <c r="Q75" i="2" s="1"/>
  <c r="Q74" i="2" s="1"/>
  <c r="AJ9" i="2"/>
  <c r="H50" i="2"/>
  <c r="T62" i="2"/>
  <c r="N62" i="2"/>
  <c r="M62" i="2"/>
  <c r="M68" i="2" s="1"/>
  <c r="J62" i="2"/>
  <c r="P62" i="2"/>
  <c r="Q62" i="2"/>
  <c r="L62" i="2"/>
  <c r="L68" i="2" s="1"/>
  <c r="K62" i="2"/>
  <c r="O62" i="2"/>
  <c r="U62" i="2"/>
  <c r="S62" i="2"/>
  <c r="V62" i="2"/>
  <c r="V68" i="2" s="1"/>
  <c r="W62" i="2"/>
  <c r="R62" i="2"/>
  <c r="AM6" i="2"/>
  <c r="I45" i="2"/>
  <c r="G46" i="2"/>
  <c r="G48" i="2"/>
  <c r="H49" i="2" s="1"/>
  <c r="I47" i="2"/>
  <c r="G9" i="2"/>
  <c r="AL7" i="2"/>
  <c r="I56" i="2" s="1"/>
  <c r="AL8" i="2"/>
  <c r="I58" i="2" s="1"/>
  <c r="AL6" i="2"/>
  <c r="I49" i="2"/>
  <c r="BB35" i="6" l="1"/>
  <c r="BI65" i="6" s="1"/>
  <c r="BI64" i="6" s="1"/>
  <c r="AU23" i="6"/>
  <c r="AU28" i="6" s="1"/>
  <c r="BN70" i="6"/>
  <c r="BA39" i="6"/>
  <c r="BH75" i="6"/>
  <c r="BB74" i="6"/>
  <c r="BB73" i="6" s="1"/>
  <c r="AU22" i="6"/>
  <c r="AU21" i="6" s="1"/>
  <c r="AU27" i="6" s="1"/>
  <c r="AU36" i="6"/>
  <c r="BH84" i="6"/>
  <c r="BH95" i="6"/>
  <c r="BH96" i="6"/>
  <c r="BA14" i="6"/>
  <c r="BA15" i="6"/>
  <c r="BI76" i="6"/>
  <c r="BA59" i="6"/>
  <c r="BB61" i="6"/>
  <c r="BI69" i="6" s="1"/>
  <c r="BB54" i="6"/>
  <c r="BB46" i="6"/>
  <c r="BB51" i="6" s="1"/>
  <c r="BA32" i="6"/>
  <c r="AV31" i="6"/>
  <c r="AV38" i="6"/>
  <c r="AV37" i="6" s="1"/>
  <c r="BH94" i="6"/>
  <c r="BA44" i="6"/>
  <c r="AN89" i="6"/>
  <c r="AN77" i="6"/>
  <c r="AN78" i="6" s="1"/>
  <c r="AT90" i="6"/>
  <c r="AT43" i="6"/>
  <c r="AO19" i="6"/>
  <c r="BV80" i="6"/>
  <c r="BW17" i="6"/>
  <c r="BH63" i="6"/>
  <c r="BH56" i="6"/>
  <c r="BH55" i="6" s="1"/>
  <c r="BH48" i="6"/>
  <c r="BH47" i="6" s="1"/>
  <c r="AU30" i="6"/>
  <c r="BF44" i="5"/>
  <c r="BF43" i="5" s="1"/>
  <c r="BE43" i="5"/>
  <c r="BE90" i="5" s="1"/>
  <c r="BF66" i="5"/>
  <c r="AS17" i="5"/>
  <c r="AS25" i="5"/>
  <c r="AT19" i="5" s="1"/>
  <c r="BF58" i="5"/>
  <c r="BQ70" i="5"/>
  <c r="BF34" i="5"/>
  <c r="BF41" i="5"/>
  <c r="BQ69" i="5"/>
  <c r="BK84" i="5"/>
  <c r="BV79" i="5"/>
  <c r="BW16" i="5"/>
  <c r="BL74" i="5"/>
  <c r="BE38" i="5"/>
  <c r="BE51" i="5"/>
  <c r="BE91" i="5" s="1"/>
  <c r="BF52" i="5"/>
  <c r="BL67" i="5"/>
  <c r="BM68" i="5"/>
  <c r="AZ37" i="5"/>
  <c r="BG73" i="5" s="1"/>
  <c r="AZ30" i="5"/>
  <c r="AZ29" i="5" s="1"/>
  <c r="BE15" i="5"/>
  <c r="BE14" i="5"/>
  <c r="BL48" i="5"/>
  <c r="F114" i="5"/>
  <c r="AR88" i="5"/>
  <c r="AR76" i="5"/>
  <c r="AR77" i="5" s="1"/>
  <c r="AX89" i="5"/>
  <c r="AX42" i="5"/>
  <c r="AX24" i="5"/>
  <c r="BL62" i="5"/>
  <c r="BL61" i="5" s="1"/>
  <c r="BL55" i="5"/>
  <c r="BL54" i="5" s="1"/>
  <c r="BL47" i="5"/>
  <c r="BL46" i="5" s="1"/>
  <c r="BE31" i="5"/>
  <c r="AY28" i="5"/>
  <c r="AY22" i="5"/>
  <c r="AY35" i="5"/>
  <c r="AX26" i="5"/>
  <c r="AY21" i="5" s="1"/>
  <c r="AY20" i="5" s="1"/>
  <c r="O68" i="2"/>
  <c r="T68" i="2"/>
  <c r="K68" i="2"/>
  <c r="J68" i="2"/>
  <c r="J16" i="2" s="1"/>
  <c r="J88" i="2" s="1"/>
  <c r="S68" i="2"/>
  <c r="U68" i="2"/>
  <c r="R68" i="2"/>
  <c r="Q68" i="2"/>
  <c r="R75" i="2"/>
  <c r="S75" i="2" s="1"/>
  <c r="W68" i="2"/>
  <c r="P68" i="2"/>
  <c r="N68" i="2"/>
  <c r="F46" i="2"/>
  <c r="I52" i="2"/>
  <c r="F48" i="2"/>
  <c r="G49" i="2" s="1"/>
  <c r="H58" i="2"/>
  <c r="I26" i="2"/>
  <c r="G50" i="2"/>
  <c r="G45" i="2" s="1"/>
  <c r="AN6" i="2"/>
  <c r="AN7" i="2"/>
  <c r="I63" i="2" s="1"/>
  <c r="I28" i="2" s="1"/>
  <c r="J23" i="2" s="1"/>
  <c r="AN8" i="2"/>
  <c r="I65" i="2" s="1"/>
  <c r="AL9" i="2"/>
  <c r="I54" i="2"/>
  <c r="H56" i="2"/>
  <c r="H47" i="2"/>
  <c r="H52" i="2" s="1"/>
  <c r="I51" i="2"/>
  <c r="H45" i="2"/>
  <c r="BI58" i="6" l="1"/>
  <c r="BI57" i="6" s="1"/>
  <c r="BO70" i="6"/>
  <c r="BB34" i="6"/>
  <c r="BI49" i="6" s="1"/>
  <c r="BI50" i="6"/>
  <c r="BP72" i="6" s="1"/>
  <c r="BB45" i="6"/>
  <c r="BB44" i="6" s="1"/>
  <c r="BC74" i="6"/>
  <c r="BC73" i="6" s="1"/>
  <c r="BB33" i="6"/>
  <c r="BI63" i="6" s="1"/>
  <c r="BB40" i="6"/>
  <c r="AV24" i="6"/>
  <c r="AV23" i="6" s="1"/>
  <c r="AV36" i="6"/>
  <c r="BW80" i="6"/>
  <c r="BX17" i="6"/>
  <c r="BH62" i="6"/>
  <c r="BB60" i="6"/>
  <c r="AO18" i="6"/>
  <c r="AO26" i="6"/>
  <c r="AP20" i="6" s="1"/>
  <c r="AP19" i="6" s="1"/>
  <c r="BI68" i="6"/>
  <c r="BC61" i="6"/>
  <c r="BJ69" i="6" s="1"/>
  <c r="BC54" i="6"/>
  <c r="BC46" i="6"/>
  <c r="BC51" i="6" s="1"/>
  <c r="AV30" i="6"/>
  <c r="AU29" i="6"/>
  <c r="AU25" i="6" s="1"/>
  <c r="BB32" i="6"/>
  <c r="BA87" i="6"/>
  <c r="BA91" i="6"/>
  <c r="BA66" i="6"/>
  <c r="BA83" i="6"/>
  <c r="BA81" i="6"/>
  <c r="BB67" i="6"/>
  <c r="BB15" i="6" s="1"/>
  <c r="BB53" i="6"/>
  <c r="BH85" i="6"/>
  <c r="AZ36" i="5"/>
  <c r="AZ35" i="5" s="1"/>
  <c r="AY26" i="5"/>
  <c r="AZ21" i="5" s="1"/>
  <c r="AZ20" i="5" s="1"/>
  <c r="BE86" i="5"/>
  <c r="BF15" i="5"/>
  <c r="BE65" i="5"/>
  <c r="AY89" i="5"/>
  <c r="AY42" i="5"/>
  <c r="AY24" i="5"/>
  <c r="BG60" i="5"/>
  <c r="BG59" i="5" s="1"/>
  <c r="BG53" i="5"/>
  <c r="BG52" i="5" s="1"/>
  <c r="BG45" i="5"/>
  <c r="BE80" i="5"/>
  <c r="BE82" i="5"/>
  <c r="BF14" i="5"/>
  <c r="AZ28" i="5"/>
  <c r="BG72" i="5"/>
  <c r="BW79" i="5"/>
  <c r="BX16" i="5"/>
  <c r="BM75" i="5"/>
  <c r="BF40" i="5"/>
  <c r="BM67" i="5"/>
  <c r="BM64" i="5"/>
  <c r="BM63" i="5" s="1"/>
  <c r="BM57" i="5"/>
  <c r="BM56" i="5" s="1"/>
  <c r="BM49" i="5"/>
  <c r="BT71" i="5" s="1"/>
  <c r="BL83" i="5"/>
  <c r="J106" i="5" s="1"/>
  <c r="BL94" i="5"/>
  <c r="BL95" i="5"/>
  <c r="BR70" i="5"/>
  <c r="BA37" i="5"/>
  <c r="BH73" i="5" s="1"/>
  <c r="BA30" i="5"/>
  <c r="AY27" i="5"/>
  <c r="AZ23" i="5" s="1"/>
  <c r="AZ22" i="5" s="1"/>
  <c r="BL93" i="5"/>
  <c r="AT18" i="5"/>
  <c r="BF39" i="5"/>
  <c r="BF38" i="5" s="1"/>
  <c r="BF32" i="5"/>
  <c r="BF33" i="5"/>
  <c r="BM48" i="5" s="1"/>
  <c r="BF51" i="5"/>
  <c r="BF91" i="5" s="1"/>
  <c r="BR69" i="5"/>
  <c r="BF90" i="5"/>
  <c r="AS88" i="5"/>
  <c r="AS76" i="5"/>
  <c r="AS77" i="5" s="1"/>
  <c r="K16" i="2"/>
  <c r="R74" i="2"/>
  <c r="G26" i="2"/>
  <c r="H26" i="2"/>
  <c r="D92" i="2"/>
  <c r="H92" i="2"/>
  <c r="H63" i="2"/>
  <c r="H28" i="2" s="1"/>
  <c r="Q34" i="2"/>
  <c r="X57" i="2" s="1"/>
  <c r="Q41" i="2"/>
  <c r="J22" i="2"/>
  <c r="I92" i="2"/>
  <c r="G58" i="2"/>
  <c r="H59" i="2" s="1"/>
  <c r="H65" i="2"/>
  <c r="I66" i="2" s="1"/>
  <c r="E92" i="2"/>
  <c r="G56" i="2"/>
  <c r="H57" i="2" s="1"/>
  <c r="E46" i="2"/>
  <c r="F50" i="2"/>
  <c r="S74" i="2"/>
  <c r="T75" i="2"/>
  <c r="I59" i="2"/>
  <c r="G47" i="2"/>
  <c r="G52" i="2" s="1"/>
  <c r="E48" i="2"/>
  <c r="AN9" i="2"/>
  <c r="I61" i="2"/>
  <c r="I27" i="2" s="1"/>
  <c r="J21" i="2" s="1"/>
  <c r="H51" i="2"/>
  <c r="I57" i="2"/>
  <c r="I53" i="2"/>
  <c r="H54" i="2"/>
  <c r="I29" i="2"/>
  <c r="J25" i="2" s="1"/>
  <c r="BP71" i="6" l="1"/>
  <c r="BP70" i="6"/>
  <c r="BC67" i="6"/>
  <c r="BC15" i="6" s="1"/>
  <c r="BI48" i="6"/>
  <c r="BI47" i="6" s="1"/>
  <c r="BI56" i="6"/>
  <c r="BI55" i="6" s="1"/>
  <c r="BC35" i="6"/>
  <c r="BC34" i="6" s="1"/>
  <c r="BJ49" i="6" s="1"/>
  <c r="BC42" i="6"/>
  <c r="BC41" i="6" s="1"/>
  <c r="BB14" i="6"/>
  <c r="BB81" i="6" s="1"/>
  <c r="BI75" i="6"/>
  <c r="BB39" i="6"/>
  <c r="BI62" i="6"/>
  <c r="BC45" i="6"/>
  <c r="BC44" i="6" s="1"/>
  <c r="BJ68" i="6"/>
  <c r="BB87" i="6"/>
  <c r="AP18" i="6"/>
  <c r="AP26" i="6"/>
  <c r="AQ20" i="6" s="1"/>
  <c r="BX80" i="6"/>
  <c r="BY17" i="6"/>
  <c r="BA82" i="6"/>
  <c r="BD86" i="6"/>
  <c r="BB91" i="6"/>
  <c r="AO89" i="6"/>
  <c r="AO77" i="6"/>
  <c r="AO78" i="6" s="1"/>
  <c r="AU90" i="6"/>
  <c r="AU43" i="6"/>
  <c r="BI84" i="6"/>
  <c r="BI95" i="6"/>
  <c r="BI96" i="6"/>
  <c r="BB59" i="6"/>
  <c r="BC60" i="6"/>
  <c r="BC53" i="6"/>
  <c r="BB52" i="6"/>
  <c r="BB92" i="6" s="1"/>
  <c r="AV29" i="6"/>
  <c r="AV25" i="6" s="1"/>
  <c r="AW31" i="6"/>
  <c r="AW30" i="6" s="1"/>
  <c r="AW38" i="6"/>
  <c r="BI94" i="6"/>
  <c r="AV22" i="6"/>
  <c r="AV28" i="6"/>
  <c r="AW24" i="6" s="1"/>
  <c r="BA36" i="5"/>
  <c r="BA35" i="5" s="1"/>
  <c r="BN68" i="5"/>
  <c r="BN67" i="5" s="1"/>
  <c r="BN93" i="5" s="1"/>
  <c r="BF65" i="5"/>
  <c r="BG66" i="5"/>
  <c r="BG15" i="5" s="1"/>
  <c r="BH72" i="5"/>
  <c r="AZ27" i="5"/>
  <c r="BA23" i="5" s="1"/>
  <c r="BA22" i="5" s="1"/>
  <c r="AZ26" i="5"/>
  <c r="BA21" i="5" s="1"/>
  <c r="BA20" i="5" s="1"/>
  <c r="BF82" i="5"/>
  <c r="BF80" i="5"/>
  <c r="I104" i="5" s="1"/>
  <c r="BS69" i="5"/>
  <c r="AT17" i="5"/>
  <c r="AT25" i="5"/>
  <c r="AU19" i="5" s="1"/>
  <c r="AU18" i="5" s="1"/>
  <c r="BH60" i="5"/>
  <c r="BH53" i="5"/>
  <c r="BH52" i="5" s="1"/>
  <c r="BH45" i="5"/>
  <c r="BH50" i="5" s="1"/>
  <c r="BX79" i="5"/>
  <c r="BY16" i="5"/>
  <c r="BE81" i="5"/>
  <c r="BH85" i="5"/>
  <c r="BM74" i="5"/>
  <c r="BG50" i="5"/>
  <c r="BG44" i="5"/>
  <c r="BF86" i="5"/>
  <c r="BM83" i="5"/>
  <c r="BM95" i="5"/>
  <c r="BM94" i="5"/>
  <c r="BG51" i="5"/>
  <c r="BG91" i="5" s="1"/>
  <c r="BS70" i="5"/>
  <c r="BG41" i="5"/>
  <c r="BN75" i="5" s="1"/>
  <c r="BG34" i="5"/>
  <c r="BM93" i="5"/>
  <c r="AZ89" i="5"/>
  <c r="AZ42" i="5"/>
  <c r="AZ24" i="5"/>
  <c r="BG58" i="5"/>
  <c r="BM62" i="5"/>
  <c r="BM61" i="5" s="1"/>
  <c r="BM55" i="5"/>
  <c r="BM54" i="5" s="1"/>
  <c r="BM47" i="5"/>
  <c r="BM46" i="5" s="1"/>
  <c r="I117" i="5"/>
  <c r="BL84" i="5"/>
  <c r="BF31" i="5"/>
  <c r="BA29" i="5"/>
  <c r="BG39" i="5"/>
  <c r="BG38" i="5" s="1"/>
  <c r="BG32" i="5"/>
  <c r="L16" i="2"/>
  <c r="K88" i="2"/>
  <c r="H29" i="2"/>
  <c r="D46" i="2"/>
  <c r="G63" i="2"/>
  <c r="G28" i="2" s="1"/>
  <c r="I60" i="2"/>
  <c r="H61" i="2"/>
  <c r="I62" i="2" s="1"/>
  <c r="T74" i="2"/>
  <c r="U75" i="2"/>
  <c r="F47" i="2"/>
  <c r="F58" i="2"/>
  <c r="I64" i="2"/>
  <c r="H53" i="2"/>
  <c r="I93" i="2" s="1"/>
  <c r="G54" i="2"/>
  <c r="H27" i="2"/>
  <c r="F56" i="2"/>
  <c r="G57" i="2" s="1"/>
  <c r="Q36" i="2"/>
  <c r="X59" i="2" s="1"/>
  <c r="Q43" i="2"/>
  <c r="J24" i="2"/>
  <c r="D48" i="2"/>
  <c r="E50" i="2"/>
  <c r="F49" i="2"/>
  <c r="I55" i="2"/>
  <c r="G51" i="2"/>
  <c r="X76" i="2"/>
  <c r="Q40" i="2"/>
  <c r="Q32" i="2"/>
  <c r="X55" i="2" s="1"/>
  <c r="J20" i="2"/>
  <c r="Q39" i="2"/>
  <c r="Q38" i="2" s="1"/>
  <c r="I78" i="2"/>
  <c r="I79" i="2" s="1"/>
  <c r="I67" i="2"/>
  <c r="B115" i="2" s="1"/>
  <c r="F45" i="2"/>
  <c r="G65" i="2"/>
  <c r="X64" i="2"/>
  <c r="X49" i="2"/>
  <c r="Q33" i="2"/>
  <c r="BJ58" i="6" l="1"/>
  <c r="BJ57" i="6" s="1"/>
  <c r="BJ65" i="6"/>
  <c r="BJ64" i="6" s="1"/>
  <c r="BC14" i="6"/>
  <c r="BJ76" i="6"/>
  <c r="BJ50" i="6"/>
  <c r="BQ72" i="6" s="1"/>
  <c r="BB83" i="6"/>
  <c r="BC81" i="6"/>
  <c r="BC83" i="6"/>
  <c r="AX38" i="6"/>
  <c r="AX31" i="6"/>
  <c r="AX30" i="6" s="1"/>
  <c r="AV90" i="6"/>
  <c r="AV43" i="6"/>
  <c r="BI85" i="6"/>
  <c r="AP89" i="6"/>
  <c r="AP77" i="6"/>
  <c r="AP78" i="6" s="1"/>
  <c r="AW29" i="6"/>
  <c r="BB82" i="6"/>
  <c r="BE86" i="6"/>
  <c r="AQ19" i="6"/>
  <c r="BD42" i="6"/>
  <c r="BD35" i="6"/>
  <c r="BB66" i="6"/>
  <c r="BY80" i="6"/>
  <c r="BZ17" i="6"/>
  <c r="BC87" i="6"/>
  <c r="AW23" i="6"/>
  <c r="BD74" i="6"/>
  <c r="AW37" i="6"/>
  <c r="BC52" i="6"/>
  <c r="BC92" i="6" s="1"/>
  <c r="BC33" i="6"/>
  <c r="BC40" i="6"/>
  <c r="AV21" i="6"/>
  <c r="BD61" i="6"/>
  <c r="BK69" i="6" s="1"/>
  <c r="BD46" i="6"/>
  <c r="BD54" i="6"/>
  <c r="BC59" i="6"/>
  <c r="BJ84" i="6"/>
  <c r="BJ95" i="6"/>
  <c r="BJ96" i="6"/>
  <c r="BC91" i="6"/>
  <c r="BJ94" i="6"/>
  <c r="I105" i="5"/>
  <c r="H116" i="5" s="1"/>
  <c r="BG14" i="5"/>
  <c r="BG80" i="5" s="1"/>
  <c r="BO68" i="5"/>
  <c r="BO67" i="5" s="1"/>
  <c r="BO93" i="5" s="1"/>
  <c r="BH59" i="5"/>
  <c r="BH58" i="5" s="1"/>
  <c r="BG31" i="5"/>
  <c r="BH66" i="5"/>
  <c r="BA26" i="5"/>
  <c r="BN62" i="5"/>
  <c r="BN61" i="5" s="1"/>
  <c r="BN55" i="5"/>
  <c r="BN54" i="5" s="1"/>
  <c r="BN47" i="5"/>
  <c r="BN46" i="5" s="1"/>
  <c r="BN64" i="5"/>
  <c r="BN63" i="5" s="1"/>
  <c r="BN57" i="5"/>
  <c r="BN56" i="5" s="1"/>
  <c r="BN49" i="5"/>
  <c r="BU71" i="5" s="1"/>
  <c r="BG33" i="5"/>
  <c r="BG40" i="5"/>
  <c r="AU17" i="5"/>
  <c r="AU25" i="5"/>
  <c r="AV19" i="5" s="1"/>
  <c r="BM84" i="5"/>
  <c r="AT88" i="5"/>
  <c r="AT76" i="5"/>
  <c r="AT77" i="5" s="1"/>
  <c r="BA28" i="5"/>
  <c r="BT70" i="5"/>
  <c r="BN74" i="5"/>
  <c r="BT69" i="5"/>
  <c r="BH39" i="5"/>
  <c r="BH38" i="5" s="1"/>
  <c r="BH32" i="5"/>
  <c r="BG86" i="5"/>
  <c r="BH51" i="5"/>
  <c r="BH91" i="5" s="1"/>
  <c r="BH44" i="5"/>
  <c r="BG43" i="5"/>
  <c r="I115" i="5"/>
  <c r="BF81" i="5"/>
  <c r="BI85" i="5"/>
  <c r="BH41" i="5"/>
  <c r="BO75" i="5" s="1"/>
  <c r="BH34" i="5"/>
  <c r="BY79" i="5"/>
  <c r="BZ16" i="5"/>
  <c r="BA27" i="5"/>
  <c r="BB23" i="5" s="1"/>
  <c r="BB22" i="5" s="1"/>
  <c r="BN83" i="5"/>
  <c r="BN94" i="5"/>
  <c r="BN95" i="5"/>
  <c r="BB37" i="5"/>
  <c r="BB30" i="5"/>
  <c r="M16" i="2"/>
  <c r="L88" i="2"/>
  <c r="B136" i="2"/>
  <c r="F52" i="2"/>
  <c r="I68" i="2"/>
  <c r="X66" i="2"/>
  <c r="X51" i="2"/>
  <c r="AE73" i="2" s="1"/>
  <c r="Q35" i="2"/>
  <c r="E58" i="2"/>
  <c r="F59" i="2" s="1"/>
  <c r="F26" i="2"/>
  <c r="G92" i="2"/>
  <c r="D50" i="2"/>
  <c r="F51" i="2"/>
  <c r="G59" i="2"/>
  <c r="F63" i="2"/>
  <c r="F28" i="2" s="1"/>
  <c r="C48" i="2"/>
  <c r="H64" i="2"/>
  <c r="U74" i="2"/>
  <c r="V75" i="2"/>
  <c r="C46" i="2"/>
  <c r="D47" i="2" s="1"/>
  <c r="G53" i="2"/>
  <c r="F54" i="2"/>
  <c r="G55" i="2" s="1"/>
  <c r="E45" i="2"/>
  <c r="E26" i="2" s="1"/>
  <c r="E56" i="2"/>
  <c r="F57" i="2" s="1"/>
  <c r="E49" i="2"/>
  <c r="F65" i="2"/>
  <c r="J19" i="2"/>
  <c r="G29" i="2"/>
  <c r="H55" i="2"/>
  <c r="H66" i="2"/>
  <c r="X62" i="2"/>
  <c r="X47" i="2"/>
  <c r="Q31" i="2"/>
  <c r="X77" i="2"/>
  <c r="Q42" i="2"/>
  <c r="Q37" i="2" s="1"/>
  <c r="H60" i="2"/>
  <c r="G61" i="2"/>
  <c r="E47" i="2"/>
  <c r="BQ71" i="6" l="1"/>
  <c r="BD60" i="6"/>
  <c r="BD59" i="6" s="1"/>
  <c r="BD67" i="6"/>
  <c r="BD15" i="6" s="1"/>
  <c r="BD87" i="6" s="1"/>
  <c r="BJ85" i="6"/>
  <c r="BJ63" i="6"/>
  <c r="BJ56" i="6"/>
  <c r="BJ55" i="6" s="1"/>
  <c r="BJ48" i="6"/>
  <c r="BJ47" i="6" s="1"/>
  <c r="BC32" i="6"/>
  <c r="BZ80" i="6"/>
  <c r="CA17" i="6"/>
  <c r="AW90" i="6"/>
  <c r="AX29" i="6"/>
  <c r="BC66" i="6"/>
  <c r="BD53" i="6"/>
  <c r="BE61" i="6"/>
  <c r="BE54" i="6"/>
  <c r="BE46" i="6"/>
  <c r="BE51" i="6" s="1"/>
  <c r="AX37" i="6"/>
  <c r="AW36" i="6"/>
  <c r="AW43" i="6" s="1"/>
  <c r="BK65" i="6"/>
  <c r="BK64" i="6" s="1"/>
  <c r="BK58" i="6"/>
  <c r="BK57" i="6" s="1"/>
  <c r="BK50" i="6"/>
  <c r="BR72" i="6" s="1"/>
  <c r="BD34" i="6"/>
  <c r="BJ75" i="6"/>
  <c r="BC39" i="6"/>
  <c r="BD51" i="6"/>
  <c r="BD45" i="6"/>
  <c r="BD73" i="6"/>
  <c r="BE74" i="6"/>
  <c r="BK76" i="6"/>
  <c r="BD41" i="6"/>
  <c r="BK68" i="6"/>
  <c r="BK94" i="6" s="1"/>
  <c r="AW28" i="6"/>
  <c r="AX24" i="6" s="1"/>
  <c r="AX23" i="6" s="1"/>
  <c r="AQ18" i="6"/>
  <c r="AQ26" i="6"/>
  <c r="AR20" i="6" s="1"/>
  <c r="AV27" i="6"/>
  <c r="AW22" i="6" s="1"/>
  <c r="AW21" i="6" s="1"/>
  <c r="BC82" i="6"/>
  <c r="BF86" i="6"/>
  <c r="BG82" i="5"/>
  <c r="BH14" i="5"/>
  <c r="BH82" i="5" s="1"/>
  <c r="BH31" i="5"/>
  <c r="BH15" i="5"/>
  <c r="BH86" i="5" s="1"/>
  <c r="BH40" i="5"/>
  <c r="BO64" i="5"/>
  <c r="BO63" i="5" s="1"/>
  <c r="BO57" i="5"/>
  <c r="BO56" i="5" s="1"/>
  <c r="BO49" i="5"/>
  <c r="BV71" i="5" s="1"/>
  <c r="BU69" i="5"/>
  <c r="BH33" i="5"/>
  <c r="BN48" i="5"/>
  <c r="BH43" i="5"/>
  <c r="BG81" i="5"/>
  <c r="BJ85" i="5"/>
  <c r="BI60" i="5"/>
  <c r="BI53" i="5"/>
  <c r="BI45" i="5"/>
  <c r="BI50" i="5" s="1"/>
  <c r="BU70" i="5"/>
  <c r="BN84" i="5"/>
  <c r="BO74" i="5"/>
  <c r="BI73" i="5"/>
  <c r="BB36" i="5"/>
  <c r="BB27" i="5"/>
  <c r="BC37" i="5"/>
  <c r="BC30" i="5"/>
  <c r="BI41" i="5"/>
  <c r="BP75" i="5" s="1"/>
  <c r="BI34" i="5"/>
  <c r="BB29" i="5"/>
  <c r="AU88" i="5"/>
  <c r="AU76" i="5"/>
  <c r="AU77" i="5" s="1"/>
  <c r="BO83" i="5"/>
  <c r="BO94" i="5"/>
  <c r="BO95" i="5"/>
  <c r="BZ79" i="5"/>
  <c r="CA16" i="5"/>
  <c r="BG90" i="5"/>
  <c r="BG65" i="5"/>
  <c r="BO55" i="5"/>
  <c r="BO54" i="5" s="1"/>
  <c r="BO62" i="5"/>
  <c r="BO61" i="5" s="1"/>
  <c r="BO47" i="5"/>
  <c r="BO46" i="5" s="1"/>
  <c r="BA89" i="5"/>
  <c r="BA42" i="5"/>
  <c r="BA24" i="5"/>
  <c r="AV18" i="5"/>
  <c r="BB21" i="5"/>
  <c r="N16" i="2"/>
  <c r="M88" i="2"/>
  <c r="E52" i="2"/>
  <c r="G64" i="2"/>
  <c r="X68" i="2"/>
  <c r="V74" i="2"/>
  <c r="W75" i="2"/>
  <c r="Q30" i="2"/>
  <c r="D58" i="2"/>
  <c r="J90" i="2"/>
  <c r="G60" i="2"/>
  <c r="F61" i="2"/>
  <c r="E65" i="2"/>
  <c r="F66" i="2" s="1"/>
  <c r="F29" i="2"/>
  <c r="D56" i="2"/>
  <c r="C50" i="2"/>
  <c r="C45" i="2" s="1"/>
  <c r="C26" i="2" s="1"/>
  <c r="C47" i="2"/>
  <c r="E51" i="2"/>
  <c r="H62" i="2"/>
  <c r="H68" i="2" s="1"/>
  <c r="G66" i="2"/>
  <c r="G27" i="2"/>
  <c r="D45" i="2"/>
  <c r="D26" i="2" s="1"/>
  <c r="D49" i="2"/>
  <c r="C49" i="2" s="1"/>
  <c r="J48" i="2" s="1"/>
  <c r="D93" i="2"/>
  <c r="H93" i="2"/>
  <c r="F53" i="2"/>
  <c r="E54" i="2"/>
  <c r="F55" i="2" s="1"/>
  <c r="F27" i="2"/>
  <c r="E63" i="2"/>
  <c r="F92" i="2"/>
  <c r="AW25" i="6" l="1"/>
  <c r="BD14" i="6"/>
  <c r="BD81" i="6" s="1"/>
  <c r="BE60" i="6"/>
  <c r="BE59" i="6" s="1"/>
  <c r="BL69" i="6"/>
  <c r="BL68" i="6" s="1"/>
  <c r="BR71" i="6"/>
  <c r="BE67" i="6"/>
  <c r="BE15" i="6" s="1"/>
  <c r="BE87" i="6" s="1"/>
  <c r="AX28" i="6"/>
  <c r="AY24" i="6" s="1"/>
  <c r="AY23" i="6" s="1"/>
  <c r="AY31" i="6"/>
  <c r="AY38" i="6"/>
  <c r="AY37" i="6" s="1"/>
  <c r="BD83" i="6"/>
  <c r="AX36" i="6"/>
  <c r="AX43" i="6" s="1"/>
  <c r="AX90" i="6"/>
  <c r="AR19" i="6"/>
  <c r="BJ62" i="6"/>
  <c r="BQ70" i="6"/>
  <c r="AQ89" i="6"/>
  <c r="AQ77" i="6"/>
  <c r="AQ78" i="6" s="1"/>
  <c r="BE73" i="6"/>
  <c r="BK49" i="6"/>
  <c r="BE42" i="6"/>
  <c r="BL76" i="6" s="1"/>
  <c r="BE35" i="6"/>
  <c r="BD52" i="6"/>
  <c r="BD92" i="6" s="1"/>
  <c r="BE53" i="6"/>
  <c r="AW27" i="6"/>
  <c r="AX22" i="6" s="1"/>
  <c r="AX21" i="6" s="1"/>
  <c r="BE45" i="6"/>
  <c r="BD44" i="6"/>
  <c r="CA80" i="6"/>
  <c r="CB17" i="6"/>
  <c r="BD40" i="6"/>
  <c r="BK75" i="6" s="1"/>
  <c r="BD33" i="6"/>
  <c r="BD32" i="6" s="1"/>
  <c r="BK84" i="6"/>
  <c r="BK95" i="6"/>
  <c r="BK96" i="6"/>
  <c r="BH80" i="5"/>
  <c r="BH81" i="5" s="1"/>
  <c r="BO48" i="5"/>
  <c r="BC23" i="5"/>
  <c r="BJ41" i="5" s="1"/>
  <c r="BQ75" i="5" s="1"/>
  <c r="BP64" i="5"/>
  <c r="BP63" i="5" s="1"/>
  <c r="BP57" i="5"/>
  <c r="BP56" i="5" s="1"/>
  <c r="BP49" i="5"/>
  <c r="BW71" i="5" s="1"/>
  <c r="BC36" i="5"/>
  <c r="BB35" i="5"/>
  <c r="BI66" i="5"/>
  <c r="BI52" i="5"/>
  <c r="BJ73" i="5"/>
  <c r="BI72" i="5"/>
  <c r="BI59" i="5"/>
  <c r="BP68" i="5"/>
  <c r="BI40" i="5"/>
  <c r="BB28" i="5"/>
  <c r="BC29" i="5"/>
  <c r="BI33" i="5"/>
  <c r="BJ60" i="5"/>
  <c r="BJ53" i="5"/>
  <c r="BJ45" i="5"/>
  <c r="BJ50" i="5" s="1"/>
  <c r="BH90" i="5"/>
  <c r="BH65" i="5"/>
  <c r="BV69" i="5"/>
  <c r="BO84" i="5"/>
  <c r="BI39" i="5"/>
  <c r="BI38" i="5" s="1"/>
  <c r="BI32" i="5"/>
  <c r="BB20" i="5"/>
  <c r="AV17" i="5"/>
  <c r="AV25" i="5"/>
  <c r="AW19" i="5" s="1"/>
  <c r="BV70" i="5"/>
  <c r="BI44" i="5"/>
  <c r="CA79" i="5"/>
  <c r="CB16" i="5"/>
  <c r="O16" i="2"/>
  <c r="N88" i="2"/>
  <c r="E29" i="2"/>
  <c r="F60" i="2"/>
  <c r="E61" i="2"/>
  <c r="E27" i="2" s="1"/>
  <c r="C58" i="2"/>
  <c r="D59" i="2" s="1"/>
  <c r="C59" i="2" s="1"/>
  <c r="J58" i="2" s="1"/>
  <c r="K58" i="2" s="1"/>
  <c r="E59" i="2"/>
  <c r="D63" i="2"/>
  <c r="E64" i="2" s="1"/>
  <c r="F64" i="2"/>
  <c r="E28" i="2"/>
  <c r="G62" i="2"/>
  <c r="G68" i="2" s="1"/>
  <c r="C52" i="2"/>
  <c r="J46" i="2"/>
  <c r="C56" i="2"/>
  <c r="Q44" i="2"/>
  <c r="Q91" i="2"/>
  <c r="D52" i="2"/>
  <c r="E57" i="2"/>
  <c r="W74" i="2"/>
  <c r="C138" i="2" s="1"/>
  <c r="X75" i="2"/>
  <c r="K48" i="2"/>
  <c r="L48" i="2" s="1"/>
  <c r="M48" i="2" s="1"/>
  <c r="N48" i="2" s="1"/>
  <c r="O48" i="2" s="1"/>
  <c r="P48" i="2" s="1"/>
  <c r="Q48" i="2" s="1"/>
  <c r="R48" i="2" s="1"/>
  <c r="S48" i="2" s="1"/>
  <c r="T48" i="2" s="1"/>
  <c r="U48" i="2" s="1"/>
  <c r="V48" i="2" s="1"/>
  <c r="W48" i="2" s="1"/>
  <c r="X48" i="2" s="1"/>
  <c r="E53" i="2"/>
  <c r="F93" i="2" s="1"/>
  <c r="D54" i="2"/>
  <c r="E55" i="2" s="1"/>
  <c r="D65" i="2"/>
  <c r="D29" i="2" s="1"/>
  <c r="D51" i="2"/>
  <c r="C51" i="2" s="1"/>
  <c r="J50" i="2" s="1"/>
  <c r="G93" i="2"/>
  <c r="AX25" i="6" l="1"/>
  <c r="BD39" i="6"/>
  <c r="BF74" i="6"/>
  <c r="BF73" i="6" s="1"/>
  <c r="H119" i="6" s="1"/>
  <c r="BE41" i="6"/>
  <c r="BE14" i="6"/>
  <c r="BE81" i="6" s="1"/>
  <c r="AY36" i="6"/>
  <c r="AX27" i="6"/>
  <c r="AY22" i="6" s="1"/>
  <c r="AY28" i="6"/>
  <c r="AR18" i="6"/>
  <c r="AR26" i="6"/>
  <c r="AS20" i="6" s="1"/>
  <c r="AS19" i="6" s="1"/>
  <c r="BF61" i="6"/>
  <c r="BF54" i="6"/>
  <c r="BF46" i="6"/>
  <c r="BF51" i="6" s="1"/>
  <c r="AY30" i="6"/>
  <c r="BE44" i="6"/>
  <c r="BL65" i="6"/>
  <c r="BL58" i="6"/>
  <c r="BL57" i="6" s="1"/>
  <c r="BL50" i="6"/>
  <c r="BS72" i="6" s="1"/>
  <c r="BF42" i="6"/>
  <c r="BF35" i="6"/>
  <c r="BK63" i="6"/>
  <c r="BK62" i="6" s="1"/>
  <c r="BK56" i="6"/>
  <c r="BK55" i="6" s="1"/>
  <c r="BK48" i="6"/>
  <c r="BK47" i="6" s="1"/>
  <c r="BE52" i="6"/>
  <c r="BE92" i="6" s="1"/>
  <c r="BD91" i="6"/>
  <c r="BD66" i="6"/>
  <c r="BL84" i="6"/>
  <c r="BL96" i="6"/>
  <c r="BL95" i="6"/>
  <c r="BL94" i="6"/>
  <c r="CB80" i="6"/>
  <c r="CC17" i="6"/>
  <c r="BE34" i="6"/>
  <c r="BL49" i="6" s="1"/>
  <c r="BD82" i="6"/>
  <c r="BG86" i="6"/>
  <c r="BK85" i="6"/>
  <c r="BE40" i="6"/>
  <c r="BE33" i="6"/>
  <c r="BK85" i="5"/>
  <c r="BC22" i="5"/>
  <c r="BC27" i="5" s="1"/>
  <c r="BD23" i="5" s="1"/>
  <c r="BD22" i="5" s="1"/>
  <c r="BJ34" i="5"/>
  <c r="BJ33" i="5" s="1"/>
  <c r="BJ66" i="5"/>
  <c r="BJ40" i="5"/>
  <c r="BC28" i="5"/>
  <c r="BJ52" i="5"/>
  <c r="BI51" i="5"/>
  <c r="BI91" i="5" s="1"/>
  <c r="CB79" i="5"/>
  <c r="CC16" i="5"/>
  <c r="BB89" i="5"/>
  <c r="BB42" i="5"/>
  <c r="BB24" i="5"/>
  <c r="BI14" i="5"/>
  <c r="BI15" i="5"/>
  <c r="BB26" i="5"/>
  <c r="BC21" i="5" s="1"/>
  <c r="BC20" i="5" s="1"/>
  <c r="BP55" i="5"/>
  <c r="BP54" i="5" s="1"/>
  <c r="BP62" i="5"/>
  <c r="BP61" i="5" s="1"/>
  <c r="BP47" i="5"/>
  <c r="BP46" i="5" s="1"/>
  <c r="BI31" i="5"/>
  <c r="BJ44" i="5"/>
  <c r="BI43" i="5"/>
  <c r="BP48" i="5"/>
  <c r="BC35" i="5"/>
  <c r="BD37" i="5"/>
  <c r="BK73" i="5" s="1"/>
  <c r="BD30" i="5"/>
  <c r="BP74" i="5"/>
  <c r="BQ68" i="5"/>
  <c r="BP67" i="5"/>
  <c r="BJ72" i="5"/>
  <c r="BW70" i="5"/>
  <c r="BI58" i="5"/>
  <c r="BJ59" i="5"/>
  <c r="AV88" i="5"/>
  <c r="AV76" i="5"/>
  <c r="AV77" i="5" s="1"/>
  <c r="AW18" i="5"/>
  <c r="P16" i="2"/>
  <c r="O88" i="2"/>
  <c r="L58" i="2"/>
  <c r="M58" i="2" s="1"/>
  <c r="N58" i="2" s="1"/>
  <c r="O58" i="2" s="1"/>
  <c r="P58" i="2" s="1"/>
  <c r="Q58" i="2" s="1"/>
  <c r="R58" i="2" s="1"/>
  <c r="S58" i="2" s="1"/>
  <c r="T58" i="2" s="1"/>
  <c r="U58" i="2" s="1"/>
  <c r="V58" i="2" s="1"/>
  <c r="W58" i="2" s="1"/>
  <c r="X58" i="2" s="1"/>
  <c r="E66" i="2"/>
  <c r="D28" i="2"/>
  <c r="X74" i="2"/>
  <c r="D57" i="2"/>
  <c r="C57" i="2" s="1"/>
  <c r="J56" i="2" s="1"/>
  <c r="K56" i="2" s="1"/>
  <c r="L56" i="2" s="1"/>
  <c r="M56" i="2" s="1"/>
  <c r="N56" i="2" s="1"/>
  <c r="O56" i="2" s="1"/>
  <c r="P56" i="2" s="1"/>
  <c r="Q56" i="2" s="1"/>
  <c r="R56" i="2" s="1"/>
  <c r="S56" i="2" s="1"/>
  <c r="T56" i="2" s="1"/>
  <c r="U56" i="2" s="1"/>
  <c r="V56" i="2" s="1"/>
  <c r="W56" i="2" s="1"/>
  <c r="X56" i="2" s="1"/>
  <c r="C63" i="2"/>
  <c r="C28" i="2" s="1"/>
  <c r="J45" i="2"/>
  <c r="K46" i="2"/>
  <c r="D53" i="2"/>
  <c r="E93" i="2" s="1"/>
  <c r="C54" i="2"/>
  <c r="E60" i="2"/>
  <c r="D61" i="2"/>
  <c r="D27" i="2" s="1"/>
  <c r="K50" i="2"/>
  <c r="J52" i="2"/>
  <c r="C65" i="2"/>
  <c r="C29" i="2" s="1"/>
  <c r="F62" i="2"/>
  <c r="F68" i="2" s="1"/>
  <c r="BE39" i="6" l="1"/>
  <c r="BE83" i="6"/>
  <c r="BF41" i="6"/>
  <c r="BF67" i="6"/>
  <c r="BF15" i="6" s="1"/>
  <c r="BF87" i="6" s="1"/>
  <c r="I106" i="6" s="1"/>
  <c r="H117" i="6" s="1"/>
  <c r="BR70" i="6"/>
  <c r="BM76" i="6"/>
  <c r="AS18" i="6"/>
  <c r="AS26" i="6"/>
  <c r="AT20" i="6" s="1"/>
  <c r="BL63" i="6"/>
  <c r="BL56" i="6"/>
  <c r="BL55" i="6" s="1"/>
  <c r="BL48" i="6"/>
  <c r="BL47" i="6" s="1"/>
  <c r="BE82" i="6"/>
  <c r="BH86" i="6"/>
  <c r="AY29" i="6"/>
  <c r="AY25" i="6" s="1"/>
  <c r="BL75" i="6"/>
  <c r="CC80" i="6"/>
  <c r="CD17" i="6"/>
  <c r="AZ24" i="6"/>
  <c r="BL64" i="6"/>
  <c r="BS71" i="6"/>
  <c r="BF60" i="6"/>
  <c r="BM69" i="6"/>
  <c r="BF40" i="6"/>
  <c r="BF33" i="6"/>
  <c r="J107" i="6"/>
  <c r="I118" i="6" s="1"/>
  <c r="BL85" i="6"/>
  <c r="BE32" i="6"/>
  <c r="AY21" i="6"/>
  <c r="BF53" i="6"/>
  <c r="BE91" i="6"/>
  <c r="BE66" i="6"/>
  <c r="AZ31" i="6"/>
  <c r="AZ30" i="6" s="1"/>
  <c r="AZ38" i="6"/>
  <c r="BM65" i="6"/>
  <c r="BM58" i="6"/>
  <c r="BM57" i="6" s="1"/>
  <c r="BM50" i="6"/>
  <c r="BT72" i="6" s="1"/>
  <c r="BF34" i="6"/>
  <c r="BM49" i="6" s="1"/>
  <c r="BF45" i="6"/>
  <c r="F115" i="6"/>
  <c r="AR89" i="6"/>
  <c r="AR77" i="6"/>
  <c r="AR78" i="6" s="1"/>
  <c r="BQ64" i="5"/>
  <c r="BQ63" i="5" s="1"/>
  <c r="BQ57" i="5"/>
  <c r="BQ56" i="5" s="1"/>
  <c r="BQ49" i="5"/>
  <c r="BX71" i="5" s="1"/>
  <c r="BQ48" i="5"/>
  <c r="BD36" i="5"/>
  <c r="BD35" i="5" s="1"/>
  <c r="BD27" i="5"/>
  <c r="BC26" i="5"/>
  <c r="BD21" i="5" s="1"/>
  <c r="BD20" i="5" s="1"/>
  <c r="BW69" i="5"/>
  <c r="BI90" i="5"/>
  <c r="BI65" i="5"/>
  <c r="CC79" i="5"/>
  <c r="CD16" i="5"/>
  <c r="BK60" i="5"/>
  <c r="BR68" i="5" s="1"/>
  <c r="BK53" i="5"/>
  <c r="BK45" i="5"/>
  <c r="BK50" i="5" s="1"/>
  <c r="BJ43" i="5"/>
  <c r="BJ39" i="5"/>
  <c r="BJ38" i="5" s="1"/>
  <c r="BJ32" i="5"/>
  <c r="AW17" i="5"/>
  <c r="AW25" i="5"/>
  <c r="AX19" i="5" s="1"/>
  <c r="BP83" i="5"/>
  <c r="BP95" i="5"/>
  <c r="BP94" i="5"/>
  <c r="BI86" i="5"/>
  <c r="BJ15" i="5"/>
  <c r="BJ51" i="5"/>
  <c r="BJ91" i="5" s="1"/>
  <c r="BK72" i="5"/>
  <c r="BQ67" i="5"/>
  <c r="BQ93" i="5" s="1"/>
  <c r="BI82" i="5"/>
  <c r="BI80" i="5"/>
  <c r="BJ14" i="5"/>
  <c r="BC89" i="5"/>
  <c r="BC42" i="5"/>
  <c r="BC24" i="5"/>
  <c r="BJ58" i="5"/>
  <c r="BK41" i="5"/>
  <c r="BK34" i="5"/>
  <c r="BP93" i="5"/>
  <c r="BD29" i="5"/>
  <c r="Q16" i="2"/>
  <c r="P88" i="2"/>
  <c r="D64" i="2"/>
  <c r="C64" i="2" s="1"/>
  <c r="J71" i="2" s="1"/>
  <c r="D66" i="2"/>
  <c r="C66" i="2" s="1"/>
  <c r="J72" i="2" s="1"/>
  <c r="K72" i="2" s="1"/>
  <c r="L72" i="2" s="1"/>
  <c r="M72" i="2" s="1"/>
  <c r="N72" i="2" s="1"/>
  <c r="O72" i="2" s="1"/>
  <c r="P72" i="2" s="1"/>
  <c r="Q72" i="2" s="1"/>
  <c r="R72" i="2" s="1"/>
  <c r="S72" i="2" s="1"/>
  <c r="T72" i="2" s="1"/>
  <c r="U72" i="2" s="1"/>
  <c r="V72" i="2" s="1"/>
  <c r="W72" i="2" s="1"/>
  <c r="X72" i="2" s="1"/>
  <c r="Y72" i="2" s="1"/>
  <c r="Z72" i="2" s="1"/>
  <c r="AA72" i="2" s="1"/>
  <c r="AB72" i="2" s="1"/>
  <c r="AC72" i="2" s="1"/>
  <c r="AD72" i="2" s="1"/>
  <c r="AE72" i="2" s="1"/>
  <c r="E62" i="2"/>
  <c r="E68" i="2" s="1"/>
  <c r="C53" i="2"/>
  <c r="L50" i="2"/>
  <c r="K52" i="2"/>
  <c r="D55" i="2"/>
  <c r="D60" i="2"/>
  <c r="C61" i="2"/>
  <c r="C60" i="2" s="1"/>
  <c r="K45" i="2"/>
  <c r="L46" i="2"/>
  <c r="J92" i="2"/>
  <c r="J26" i="2"/>
  <c r="BS70" i="6" l="1"/>
  <c r="BF39" i="6"/>
  <c r="BF14" i="6"/>
  <c r="AZ29" i="6"/>
  <c r="AY27" i="6"/>
  <c r="AZ22" i="6" s="1"/>
  <c r="AZ21" i="6" s="1"/>
  <c r="CD80" i="6"/>
  <c r="CE17" i="6"/>
  <c r="BF32" i="6"/>
  <c r="BM68" i="6"/>
  <c r="BM94" i="6" s="1"/>
  <c r="BG42" i="6"/>
  <c r="BG35" i="6"/>
  <c r="BG34" i="6" s="1"/>
  <c r="BN49" i="6" s="1"/>
  <c r="AZ23" i="6"/>
  <c r="BF59" i="6"/>
  <c r="BM75" i="6"/>
  <c r="BA31" i="6"/>
  <c r="BA30" i="6" s="1"/>
  <c r="BA38" i="6"/>
  <c r="AZ37" i="6"/>
  <c r="BG74" i="6"/>
  <c r="BT71" i="6"/>
  <c r="AS89" i="6"/>
  <c r="AS77" i="6"/>
  <c r="AS78" i="6" s="1"/>
  <c r="BM63" i="6"/>
  <c r="BM56" i="6"/>
  <c r="BM55" i="6" s="1"/>
  <c r="BM48" i="6"/>
  <c r="BM47" i="6" s="1"/>
  <c r="BF44" i="6"/>
  <c r="BM64" i="6"/>
  <c r="AY90" i="6"/>
  <c r="AY43" i="6"/>
  <c r="AT19" i="6"/>
  <c r="BG61" i="6"/>
  <c r="BN69" i="6" s="1"/>
  <c r="BG54" i="6"/>
  <c r="BG46" i="6"/>
  <c r="BG51" i="6" s="1"/>
  <c r="BF52" i="6"/>
  <c r="BF92" i="6" s="1"/>
  <c r="BL62" i="6"/>
  <c r="BK59" i="5"/>
  <c r="BK58" i="5" s="1"/>
  <c r="BX70" i="5"/>
  <c r="BK66" i="5"/>
  <c r="BK15" i="5" s="1"/>
  <c r="BK44" i="5"/>
  <c r="BK43" i="5" s="1"/>
  <c r="BQ62" i="5"/>
  <c r="BQ61" i="5" s="1"/>
  <c r="BQ55" i="5"/>
  <c r="BQ54" i="5" s="1"/>
  <c r="BQ47" i="5"/>
  <c r="BQ46" i="5" s="1"/>
  <c r="BJ82" i="5"/>
  <c r="BJ80" i="5"/>
  <c r="CD79" i="5"/>
  <c r="CE16" i="5"/>
  <c r="BK39" i="5"/>
  <c r="BK38" i="5" s="1"/>
  <c r="BK32" i="5"/>
  <c r="BJ31" i="5"/>
  <c r="BQ74" i="5"/>
  <c r="BE37" i="5"/>
  <c r="BE30" i="5"/>
  <c r="BE29" i="5" s="1"/>
  <c r="BJ86" i="5"/>
  <c r="BI81" i="5"/>
  <c r="BL85" i="5"/>
  <c r="BJ90" i="5"/>
  <c r="BJ65" i="5"/>
  <c r="BD26" i="5"/>
  <c r="AW88" i="5"/>
  <c r="AW76" i="5"/>
  <c r="AW77" i="5" s="1"/>
  <c r="BE23" i="5"/>
  <c r="BD28" i="5"/>
  <c r="BR64" i="5"/>
  <c r="BR63" i="5" s="1"/>
  <c r="BR57" i="5"/>
  <c r="BR56" i="5" s="1"/>
  <c r="BR49" i="5"/>
  <c r="BY71" i="5" s="1"/>
  <c r="BK33" i="5"/>
  <c r="BR75" i="5"/>
  <c r="BK40" i="5"/>
  <c r="BP84" i="5"/>
  <c r="BQ83" i="5"/>
  <c r="BQ95" i="5"/>
  <c r="BQ94" i="5"/>
  <c r="BR67" i="5"/>
  <c r="BK52" i="5"/>
  <c r="AX18" i="5"/>
  <c r="R16" i="2"/>
  <c r="Q88" i="2"/>
  <c r="D62" i="2"/>
  <c r="C62" i="2" s="1"/>
  <c r="J61" i="2" s="1"/>
  <c r="J63" i="2"/>
  <c r="K63" i="2" s="1"/>
  <c r="L63" i="2" s="1"/>
  <c r="M63" i="2" s="1"/>
  <c r="N63" i="2" s="1"/>
  <c r="O63" i="2" s="1"/>
  <c r="P63" i="2" s="1"/>
  <c r="Q63" i="2" s="1"/>
  <c r="R63" i="2" s="1"/>
  <c r="S63" i="2" s="1"/>
  <c r="T63" i="2" s="1"/>
  <c r="U63" i="2" s="1"/>
  <c r="V63" i="2" s="1"/>
  <c r="W63" i="2" s="1"/>
  <c r="X63" i="2" s="1"/>
  <c r="J65" i="2"/>
  <c r="K65" i="2" s="1"/>
  <c r="L65" i="2" s="1"/>
  <c r="M65" i="2" s="1"/>
  <c r="N65" i="2" s="1"/>
  <c r="O65" i="2" s="1"/>
  <c r="P65" i="2" s="1"/>
  <c r="Q65" i="2" s="1"/>
  <c r="R65" i="2" s="1"/>
  <c r="S65" i="2" s="1"/>
  <c r="T65" i="2" s="1"/>
  <c r="U65" i="2" s="1"/>
  <c r="V65" i="2" s="1"/>
  <c r="W65" i="2" s="1"/>
  <c r="X65" i="2" s="1"/>
  <c r="C15" i="2"/>
  <c r="C82" i="2" s="1"/>
  <c r="C27" i="2"/>
  <c r="K92" i="2"/>
  <c r="K26" i="2"/>
  <c r="M50" i="2"/>
  <c r="L52" i="2"/>
  <c r="L45" i="2"/>
  <c r="M46" i="2"/>
  <c r="K71" i="2"/>
  <c r="C55" i="2"/>
  <c r="BT70" i="6" l="1"/>
  <c r="BF83" i="6"/>
  <c r="BF81" i="6"/>
  <c r="BM62" i="6"/>
  <c r="BG60" i="6"/>
  <c r="BG59" i="6" s="1"/>
  <c r="BG67" i="6"/>
  <c r="BG14" i="6" s="1"/>
  <c r="BA29" i="6"/>
  <c r="AZ27" i="6"/>
  <c r="BA22" i="6" s="1"/>
  <c r="BA21" i="6" s="1"/>
  <c r="BF91" i="6"/>
  <c r="BF66" i="6"/>
  <c r="BG45" i="6"/>
  <c r="BG73" i="6"/>
  <c r="BH74" i="6"/>
  <c r="AZ90" i="6"/>
  <c r="AZ36" i="6"/>
  <c r="AZ43" i="6" s="1"/>
  <c r="BA37" i="6"/>
  <c r="CE80" i="6"/>
  <c r="CF17" i="6"/>
  <c r="BN68" i="6"/>
  <c r="AT18" i="6"/>
  <c r="AT26" i="6"/>
  <c r="AU20" i="6" s="1"/>
  <c r="AZ28" i="6"/>
  <c r="BA24" i="6" s="1"/>
  <c r="BH61" i="6"/>
  <c r="BH54" i="6"/>
  <c r="BH46" i="6"/>
  <c r="BH51" i="6" s="1"/>
  <c r="BN65" i="6"/>
  <c r="BN64" i="6" s="1"/>
  <c r="BN58" i="6"/>
  <c r="BN57" i="6" s="1"/>
  <c r="BN50" i="6"/>
  <c r="BU72" i="6" s="1"/>
  <c r="BG41" i="6"/>
  <c r="BN76" i="6"/>
  <c r="BG40" i="6"/>
  <c r="BG39" i="6" s="1"/>
  <c r="BG33" i="6"/>
  <c r="BG53" i="6"/>
  <c r="BM84" i="6"/>
  <c r="BM96" i="6"/>
  <c r="BM95" i="6"/>
  <c r="BX69" i="5"/>
  <c r="BK14" i="5"/>
  <c r="BK82" i="5" s="1"/>
  <c r="BY70" i="5"/>
  <c r="BK31" i="5"/>
  <c r="BR83" i="5"/>
  <c r="BR95" i="5"/>
  <c r="BR94" i="5"/>
  <c r="BE28" i="5"/>
  <c r="BL41" i="5"/>
  <c r="BL40" i="5" s="1"/>
  <c r="BL34" i="5"/>
  <c r="BE22" i="5"/>
  <c r="BK86" i="5"/>
  <c r="BR62" i="5"/>
  <c r="BR55" i="5"/>
  <c r="BR54" i="5" s="1"/>
  <c r="BR47" i="5"/>
  <c r="BR46" i="5" s="1"/>
  <c r="BJ81" i="5"/>
  <c r="BM85" i="5"/>
  <c r="BR48" i="5"/>
  <c r="BQ84" i="5"/>
  <c r="BL60" i="5"/>
  <c r="BL53" i="5"/>
  <c r="BL45" i="5"/>
  <c r="BK90" i="5"/>
  <c r="BR93" i="5"/>
  <c r="AX17" i="5"/>
  <c r="AX25" i="5"/>
  <c r="AY19" i="5" s="1"/>
  <c r="AY18" i="5" s="1"/>
  <c r="BE21" i="5"/>
  <c r="BL73" i="5"/>
  <c r="BE36" i="5"/>
  <c r="BD89" i="5"/>
  <c r="BD42" i="5"/>
  <c r="BD24" i="5"/>
  <c r="BK51" i="5"/>
  <c r="BK91" i="5" s="1"/>
  <c r="BR74" i="5"/>
  <c r="CE79" i="5"/>
  <c r="CF16" i="5"/>
  <c r="S16" i="2"/>
  <c r="R88" i="2"/>
  <c r="D68" i="2"/>
  <c r="D15" i="2" s="1"/>
  <c r="E15" i="2" s="1"/>
  <c r="J70" i="2"/>
  <c r="J29" i="2"/>
  <c r="K25" i="2" s="1"/>
  <c r="R36" i="2" s="1"/>
  <c r="Y59" i="2" s="1"/>
  <c r="Y58" i="2" s="1"/>
  <c r="J28" i="2"/>
  <c r="K23" i="2" s="1"/>
  <c r="R41" i="2" s="1"/>
  <c r="L71" i="2"/>
  <c r="J69" i="2"/>
  <c r="K70" i="2"/>
  <c r="J60" i="2"/>
  <c r="K61" i="2"/>
  <c r="N50" i="2"/>
  <c r="M52" i="2"/>
  <c r="M45" i="2"/>
  <c r="N46" i="2"/>
  <c r="C68" i="2"/>
  <c r="J54" i="2"/>
  <c r="K54" i="2" s="1"/>
  <c r="L54" i="2" s="1"/>
  <c r="M54" i="2" s="1"/>
  <c r="N54" i="2" s="1"/>
  <c r="O54" i="2" s="1"/>
  <c r="P54" i="2" s="1"/>
  <c r="Q54" i="2" s="1"/>
  <c r="R54" i="2" s="1"/>
  <c r="S54" i="2" s="1"/>
  <c r="T54" i="2" s="1"/>
  <c r="U54" i="2" s="1"/>
  <c r="V54" i="2" s="1"/>
  <c r="W54" i="2" s="1"/>
  <c r="X54" i="2" s="1"/>
  <c r="L26" i="2"/>
  <c r="L92" i="2"/>
  <c r="AZ25" i="6" l="1"/>
  <c r="BH60" i="6"/>
  <c r="BH59" i="6" s="1"/>
  <c r="BG15" i="6"/>
  <c r="BG87" i="6" s="1"/>
  <c r="BH67" i="6"/>
  <c r="BH14" i="6" s="1"/>
  <c r="I105" i="6"/>
  <c r="I116" i="6" s="1"/>
  <c r="BF82" i="6"/>
  <c r="BI86" i="6"/>
  <c r="BA27" i="6"/>
  <c r="BB22" i="6" s="1"/>
  <c r="BB21" i="6" s="1"/>
  <c r="BB31" i="6"/>
  <c r="BB38" i="6"/>
  <c r="BI74" i="6" s="1"/>
  <c r="BA36" i="6"/>
  <c r="BA25" i="6" s="1"/>
  <c r="BH73" i="6"/>
  <c r="AU19" i="6"/>
  <c r="BH42" i="6"/>
  <c r="BH41" i="6" s="1"/>
  <c r="BH35" i="6"/>
  <c r="BU71" i="6"/>
  <c r="BH45" i="6"/>
  <c r="BG44" i="6"/>
  <c r="BH40" i="6"/>
  <c r="BH39" i="6" s="1"/>
  <c r="BH33" i="6"/>
  <c r="BN63" i="6"/>
  <c r="BN56" i="6"/>
  <c r="BN55" i="6" s="1"/>
  <c r="BN48" i="6"/>
  <c r="BN47" i="6" s="1"/>
  <c r="BM85" i="6"/>
  <c r="BN75" i="6"/>
  <c r="BN84" i="6"/>
  <c r="BN96" i="6"/>
  <c r="BN95" i="6"/>
  <c r="BA90" i="6"/>
  <c r="BH53" i="6"/>
  <c r="BG52" i="6"/>
  <c r="BG92" i="6" s="1"/>
  <c r="BO69" i="6"/>
  <c r="BG32" i="6"/>
  <c r="BN94" i="6"/>
  <c r="AT89" i="6"/>
  <c r="AT77" i="6"/>
  <c r="AT78" i="6" s="1"/>
  <c r="BG83" i="6"/>
  <c r="BG81" i="6"/>
  <c r="BA23" i="6"/>
  <c r="CF80" i="6"/>
  <c r="CG17" i="6"/>
  <c r="BY69" i="5"/>
  <c r="BK80" i="5"/>
  <c r="BN85" i="5" s="1"/>
  <c r="BR61" i="5"/>
  <c r="BS75" i="5"/>
  <c r="BL66" i="5"/>
  <c r="BL15" i="5" s="1"/>
  <c r="BL86" i="5" s="1"/>
  <c r="CF79" i="5"/>
  <c r="CG16" i="5"/>
  <c r="BL59" i="5"/>
  <c r="BS68" i="5"/>
  <c r="AX88" i="5"/>
  <c r="AX76" i="5"/>
  <c r="AX77" i="5" s="1"/>
  <c r="BE35" i="5"/>
  <c r="BE42" i="5" s="1"/>
  <c r="BE89" i="5"/>
  <c r="AY17" i="5"/>
  <c r="AY25" i="5"/>
  <c r="AZ19" i="5" s="1"/>
  <c r="AZ18" i="5" s="1"/>
  <c r="BL72" i="5"/>
  <c r="BE27" i="5"/>
  <c r="BF23" i="5" s="1"/>
  <c r="BF22" i="5" s="1"/>
  <c r="BS64" i="5"/>
  <c r="BS57" i="5"/>
  <c r="BS56" i="5" s="1"/>
  <c r="BS49" i="5"/>
  <c r="BZ71" i="5" s="1"/>
  <c r="BK65" i="5"/>
  <c r="BL52" i="5"/>
  <c r="BL33" i="5"/>
  <c r="BS48" i="5" s="1"/>
  <c r="BL39" i="5"/>
  <c r="BL38" i="5" s="1"/>
  <c r="BL32" i="5"/>
  <c r="BE20" i="5"/>
  <c r="BF37" i="5"/>
  <c r="BF36" i="5" s="1"/>
  <c r="BF30" i="5"/>
  <c r="BL50" i="5"/>
  <c r="BL14" i="5" s="1"/>
  <c r="BL44" i="5"/>
  <c r="BR84" i="5"/>
  <c r="T16" i="2"/>
  <c r="S88" i="2"/>
  <c r="K24" i="2"/>
  <c r="K29" i="2" s="1"/>
  <c r="L25" i="2" s="1"/>
  <c r="L24" i="2" s="1"/>
  <c r="R43" i="2"/>
  <c r="Y77" i="2" s="1"/>
  <c r="D82" i="2"/>
  <c r="D83" i="2" s="1"/>
  <c r="K22" i="2"/>
  <c r="K28" i="2" s="1"/>
  <c r="L23" i="2" s="1"/>
  <c r="L22" i="2" s="1"/>
  <c r="R34" i="2"/>
  <c r="Y57" i="2" s="1"/>
  <c r="Y56" i="2" s="1"/>
  <c r="N45" i="2"/>
  <c r="O46" i="2"/>
  <c r="J85" i="2"/>
  <c r="J96" i="2"/>
  <c r="J97" i="2"/>
  <c r="J95" i="2"/>
  <c r="M26" i="2"/>
  <c r="M92" i="2"/>
  <c r="M71" i="2"/>
  <c r="Y66" i="2"/>
  <c r="Y51" i="2"/>
  <c r="AF73" i="2" s="1"/>
  <c r="R35" i="2"/>
  <c r="E82" i="2"/>
  <c r="F15" i="2"/>
  <c r="K69" i="2"/>
  <c r="L70" i="2"/>
  <c r="O50" i="2"/>
  <c r="N52" i="2"/>
  <c r="R40" i="2"/>
  <c r="Y76" i="2"/>
  <c r="J53" i="2"/>
  <c r="J27" i="2"/>
  <c r="K21" i="2" s="1"/>
  <c r="K60" i="2"/>
  <c r="L61" i="2"/>
  <c r="BA43" i="6" l="1"/>
  <c r="BH15" i="6"/>
  <c r="BH87" i="6" s="1"/>
  <c r="BH32" i="6"/>
  <c r="BO76" i="6"/>
  <c r="BO75" i="6"/>
  <c r="BB37" i="6"/>
  <c r="BI73" i="6"/>
  <c r="BB27" i="6"/>
  <c r="BO65" i="6"/>
  <c r="BO64" i="6" s="1"/>
  <c r="BO58" i="6"/>
  <c r="BO57" i="6" s="1"/>
  <c r="BO50" i="6"/>
  <c r="BV72" i="6" s="1"/>
  <c r="BH34" i="6"/>
  <c r="BH83" i="6"/>
  <c r="BH81" i="6"/>
  <c r="BI61" i="6"/>
  <c r="BI60" i="6" s="1"/>
  <c r="BI54" i="6"/>
  <c r="BI53" i="6" s="1"/>
  <c r="BI46" i="6"/>
  <c r="BI51" i="6" s="1"/>
  <c r="BB30" i="6"/>
  <c r="BO68" i="6"/>
  <c r="BO94" i="6" s="1"/>
  <c r="BU70" i="6"/>
  <c r="BN62" i="6"/>
  <c r="AU18" i="6"/>
  <c r="AU26" i="6"/>
  <c r="AV20" i="6" s="1"/>
  <c r="CG80" i="6"/>
  <c r="CH17" i="6"/>
  <c r="BN85" i="6"/>
  <c r="BO63" i="6"/>
  <c r="BO56" i="6"/>
  <c r="BO55" i="6" s="1"/>
  <c r="BO48" i="6"/>
  <c r="BO47" i="6" s="1"/>
  <c r="BG82" i="6"/>
  <c r="BJ86" i="6"/>
  <c r="BH52" i="6"/>
  <c r="BH92" i="6" s="1"/>
  <c r="BA28" i="6"/>
  <c r="BB24" i="6" s="1"/>
  <c r="BG91" i="6"/>
  <c r="BG66" i="6"/>
  <c r="BI40" i="6"/>
  <c r="BI33" i="6"/>
  <c r="BI32" i="6" s="1"/>
  <c r="BB36" i="6"/>
  <c r="BH44" i="6"/>
  <c r="BK81" i="5"/>
  <c r="BE24" i="5"/>
  <c r="BL80" i="5"/>
  <c r="BL82" i="5"/>
  <c r="BF27" i="5"/>
  <c r="BF35" i="5"/>
  <c r="CG79" i="5"/>
  <c r="CH16" i="5"/>
  <c r="BM41" i="5"/>
  <c r="BM34" i="5"/>
  <c r="AZ17" i="5"/>
  <c r="AZ25" i="5"/>
  <c r="BA19" i="5" s="1"/>
  <c r="BL51" i="5"/>
  <c r="BL91" i="5" s="1"/>
  <c r="BM60" i="5"/>
  <c r="BM59" i="5" s="1"/>
  <c r="BM53" i="5"/>
  <c r="BM45" i="5"/>
  <c r="BM50" i="5" s="1"/>
  <c r="BF29" i="5"/>
  <c r="BM73" i="5"/>
  <c r="BL43" i="5"/>
  <c r="BG37" i="5"/>
  <c r="BG36" i="5" s="1"/>
  <c r="BG30" i="5"/>
  <c r="BS62" i="5"/>
  <c r="BS55" i="5"/>
  <c r="BS54" i="5" s="1"/>
  <c r="BS47" i="5"/>
  <c r="BS46" i="5" s="1"/>
  <c r="BL31" i="5"/>
  <c r="BL58" i="5"/>
  <c r="BE26" i="5"/>
  <c r="BF21" i="5" s="1"/>
  <c r="BS63" i="5"/>
  <c r="BZ70" i="5"/>
  <c r="G114" i="5"/>
  <c r="AY88" i="5"/>
  <c r="AY76" i="5"/>
  <c r="AY77" i="5" s="1"/>
  <c r="BS74" i="5"/>
  <c r="BS67" i="5"/>
  <c r="Y65" i="2"/>
  <c r="AF72" i="2"/>
  <c r="U16" i="2"/>
  <c r="T88" i="2"/>
  <c r="R42" i="2"/>
  <c r="E83" i="2"/>
  <c r="Y64" i="2"/>
  <c r="Y63" i="2" s="1"/>
  <c r="Y49" i="2"/>
  <c r="Y48" i="2" s="1"/>
  <c r="R33" i="2"/>
  <c r="L28" i="2"/>
  <c r="M23" i="2" s="1"/>
  <c r="M22" i="2" s="1"/>
  <c r="L29" i="2"/>
  <c r="M25" i="2" s="1"/>
  <c r="M24" i="2" s="1"/>
  <c r="S36" i="2"/>
  <c r="Z59" i="2" s="1"/>
  <c r="Z58" i="2" s="1"/>
  <c r="S43" i="2"/>
  <c r="S42" i="2" s="1"/>
  <c r="L69" i="2"/>
  <c r="M70" i="2"/>
  <c r="K53" i="2"/>
  <c r="J93" i="2"/>
  <c r="J67" i="2"/>
  <c r="J78" i="2"/>
  <c r="J79" i="2" s="1"/>
  <c r="F82" i="2"/>
  <c r="F83" i="2" s="1"/>
  <c r="G15" i="2"/>
  <c r="N71" i="2"/>
  <c r="J86" i="2"/>
  <c r="R32" i="2"/>
  <c r="Y55" i="2" s="1"/>
  <c r="Y54" i="2" s="1"/>
  <c r="R39" i="2"/>
  <c r="K20" i="2"/>
  <c r="S41" i="2"/>
  <c r="Z76" i="2" s="1"/>
  <c r="S34" i="2"/>
  <c r="Z57" i="2" s="1"/>
  <c r="Z56" i="2" s="1"/>
  <c r="O45" i="2"/>
  <c r="P46" i="2"/>
  <c r="K85" i="2"/>
  <c r="K96" i="2"/>
  <c r="K97" i="2"/>
  <c r="K95" i="2"/>
  <c r="L60" i="2"/>
  <c r="M61" i="2"/>
  <c r="P50" i="2"/>
  <c r="O52" i="2"/>
  <c r="N92" i="2"/>
  <c r="N26" i="2"/>
  <c r="BP75" i="6" l="1"/>
  <c r="BI45" i="6"/>
  <c r="BI44" i="6" s="1"/>
  <c r="BO62" i="6"/>
  <c r="BH91" i="6"/>
  <c r="BH66" i="6"/>
  <c r="BI52" i="6"/>
  <c r="BI92" i="6" s="1"/>
  <c r="BV70" i="6"/>
  <c r="BI39" i="6"/>
  <c r="CH80" i="6"/>
  <c r="CI17" i="6"/>
  <c r="BP69" i="6"/>
  <c r="BI42" i="6"/>
  <c r="BI35" i="6"/>
  <c r="BI34" i="6" s="1"/>
  <c r="BO84" i="6"/>
  <c r="BO96" i="6"/>
  <c r="BO95" i="6"/>
  <c r="BH82" i="6"/>
  <c r="BK86" i="6"/>
  <c r="BB23" i="6"/>
  <c r="BI59" i="6"/>
  <c r="BV71" i="6"/>
  <c r="BC31" i="6"/>
  <c r="BC30" i="6" s="1"/>
  <c r="BC38" i="6"/>
  <c r="BB29" i="6"/>
  <c r="BB25" i="6" s="1"/>
  <c r="BO49" i="6"/>
  <c r="AU89" i="6"/>
  <c r="AU77" i="6"/>
  <c r="AU78" i="6" s="1"/>
  <c r="BP63" i="6"/>
  <c r="BP56" i="6"/>
  <c r="BP55" i="6" s="1"/>
  <c r="BP48" i="6"/>
  <c r="BP47" i="6" s="1"/>
  <c r="AV19" i="6"/>
  <c r="BI67" i="6"/>
  <c r="BT68" i="5"/>
  <c r="BT67" i="5" s="1"/>
  <c r="BT93" i="5" s="1"/>
  <c r="BM66" i="5"/>
  <c r="BM15" i="5" s="1"/>
  <c r="BM86" i="5" s="1"/>
  <c r="BM52" i="5"/>
  <c r="BM51" i="5" s="1"/>
  <c r="BM91" i="5" s="1"/>
  <c r="BM58" i="5"/>
  <c r="BG35" i="5"/>
  <c r="BS83" i="5"/>
  <c r="BS95" i="5"/>
  <c r="BS94" i="5"/>
  <c r="BG29" i="5"/>
  <c r="BF28" i="5"/>
  <c r="BH37" i="5"/>
  <c r="BH36" i="5" s="1"/>
  <c r="BH30" i="5"/>
  <c r="BM39" i="5"/>
  <c r="BM38" i="5" s="1"/>
  <c r="BM32" i="5"/>
  <c r="BM31" i="5" s="1"/>
  <c r="BZ69" i="5"/>
  <c r="BS61" i="5"/>
  <c r="BA18" i="5"/>
  <c r="BT64" i="5"/>
  <c r="BT63" i="5" s="1"/>
  <c r="BT57" i="5"/>
  <c r="BT56" i="5" s="1"/>
  <c r="BT49" i="5"/>
  <c r="CA71" i="5" s="1"/>
  <c r="BG23" i="5"/>
  <c r="BS93" i="5"/>
  <c r="BL90" i="5"/>
  <c r="BL65" i="5"/>
  <c r="BM33" i="5"/>
  <c r="BT75" i="5"/>
  <c r="BM40" i="5"/>
  <c r="BN60" i="5"/>
  <c r="BN59" i="5" s="1"/>
  <c r="BN45" i="5"/>
  <c r="BN50" i="5" s="1"/>
  <c r="BN53" i="5"/>
  <c r="BM44" i="5"/>
  <c r="CH79" i="5"/>
  <c r="CI16" i="5"/>
  <c r="BF20" i="5"/>
  <c r="AZ88" i="5"/>
  <c r="AZ76" i="5"/>
  <c r="AZ77" i="5" s="1"/>
  <c r="BN73" i="5"/>
  <c r="BM72" i="5"/>
  <c r="I118" i="5" s="1"/>
  <c r="BL81" i="5"/>
  <c r="BO85" i="5"/>
  <c r="V16" i="2"/>
  <c r="U88" i="2"/>
  <c r="S33" i="2"/>
  <c r="Z77" i="2"/>
  <c r="S40" i="2"/>
  <c r="M29" i="2"/>
  <c r="N25" i="2" s="1"/>
  <c r="N24" i="2" s="1"/>
  <c r="M28" i="2"/>
  <c r="N23" i="2" s="1"/>
  <c r="N22" i="2" s="1"/>
  <c r="M60" i="2"/>
  <c r="N61" i="2"/>
  <c r="O26" i="2"/>
  <c r="O92" i="2"/>
  <c r="R38" i="2"/>
  <c r="Y75" i="2"/>
  <c r="G82" i="2"/>
  <c r="H15" i="2"/>
  <c r="Y62" i="2"/>
  <c r="Y47" i="2"/>
  <c r="R31" i="2"/>
  <c r="K93" i="2"/>
  <c r="K67" i="2"/>
  <c r="K19" i="2"/>
  <c r="K27" i="2"/>
  <c r="L21" i="2" s="1"/>
  <c r="L20" i="2" s="1"/>
  <c r="L53" i="2"/>
  <c r="L85" i="2"/>
  <c r="L97" i="2"/>
  <c r="L96" i="2"/>
  <c r="Q50" i="2"/>
  <c r="P52" i="2"/>
  <c r="L95" i="2"/>
  <c r="T43" i="2"/>
  <c r="T42" i="2" s="1"/>
  <c r="T36" i="2"/>
  <c r="AA59" i="2" s="1"/>
  <c r="AA58" i="2" s="1"/>
  <c r="P45" i="2"/>
  <c r="Q46" i="2"/>
  <c r="Z51" i="2"/>
  <c r="AG73" i="2" s="1"/>
  <c r="Z66" i="2"/>
  <c r="M69" i="2"/>
  <c r="M95" i="2" s="1"/>
  <c r="N70" i="2"/>
  <c r="Z64" i="2"/>
  <c r="Z63" i="2" s="1"/>
  <c r="Z49" i="2"/>
  <c r="Z48" i="2" s="1"/>
  <c r="O71" i="2"/>
  <c r="K86" i="2"/>
  <c r="S35" i="2"/>
  <c r="T34" i="2"/>
  <c r="AA57" i="2" s="1"/>
  <c r="AA56" i="2" s="1"/>
  <c r="T41" i="2"/>
  <c r="AA76" i="2" s="1"/>
  <c r="BC22" i="6" l="1"/>
  <c r="BJ40" i="6" s="1"/>
  <c r="BQ75" i="6" s="1"/>
  <c r="BP62" i="6"/>
  <c r="BP49" i="6"/>
  <c r="BJ74" i="6"/>
  <c r="BC37" i="6"/>
  <c r="BP68" i="6"/>
  <c r="BJ61" i="6"/>
  <c r="BJ60" i="6" s="1"/>
  <c r="BJ54" i="6"/>
  <c r="BJ46" i="6"/>
  <c r="CI80" i="6"/>
  <c r="CJ17" i="6"/>
  <c r="BC29" i="6"/>
  <c r="BI15" i="6"/>
  <c r="BI14" i="6"/>
  <c r="BO85" i="6"/>
  <c r="BI91" i="6"/>
  <c r="BI66" i="6"/>
  <c r="BP65" i="6"/>
  <c r="BP64" i="6" s="1"/>
  <c r="BP58" i="6"/>
  <c r="BP57" i="6" s="1"/>
  <c r="BP50" i="6"/>
  <c r="BW72" i="6" s="1"/>
  <c r="BW70" i="6"/>
  <c r="AV18" i="6"/>
  <c r="AV26" i="6"/>
  <c r="AW20" i="6" s="1"/>
  <c r="BB90" i="6"/>
  <c r="BB43" i="6"/>
  <c r="BB28" i="6"/>
  <c r="BC24" i="6" s="1"/>
  <c r="BI41" i="6"/>
  <c r="BP76" i="6"/>
  <c r="I116" i="5"/>
  <c r="J105" i="5"/>
  <c r="BN52" i="5"/>
  <c r="BN51" i="5" s="1"/>
  <c r="BN91" i="5" s="1"/>
  <c r="CA70" i="5"/>
  <c r="BM14" i="5"/>
  <c r="BM80" i="5" s="1"/>
  <c r="J104" i="5" s="1"/>
  <c r="BT74" i="5"/>
  <c r="BN58" i="5"/>
  <c r="BH35" i="5"/>
  <c r="BN34" i="5"/>
  <c r="BN33" i="5" s="1"/>
  <c r="BN41" i="5"/>
  <c r="BU75" i="5" s="1"/>
  <c r="BG22" i="5"/>
  <c r="BU68" i="5"/>
  <c r="BT62" i="5"/>
  <c r="CA69" i="5" s="1"/>
  <c r="BT55" i="5"/>
  <c r="BT54" i="5" s="1"/>
  <c r="BT47" i="5"/>
  <c r="BT46" i="5" s="1"/>
  <c r="BS84" i="5"/>
  <c r="BT48" i="5"/>
  <c r="BF26" i="5"/>
  <c r="BG21" i="5" s="1"/>
  <c r="BG20" i="5" s="1"/>
  <c r="CI79" i="5"/>
  <c r="CJ16" i="5"/>
  <c r="BO73" i="5"/>
  <c r="BN72" i="5"/>
  <c r="BN44" i="5"/>
  <c r="BM43" i="5"/>
  <c r="BO60" i="5"/>
  <c r="BO59" i="5" s="1"/>
  <c r="BO53" i="5"/>
  <c r="BO45" i="5"/>
  <c r="BO50" i="5" s="1"/>
  <c r="BA17" i="5"/>
  <c r="BA25" i="5"/>
  <c r="BB19" i="5" s="1"/>
  <c r="BH29" i="5"/>
  <c r="BG28" i="5"/>
  <c r="BT83" i="5"/>
  <c r="BT95" i="5"/>
  <c r="BT94" i="5"/>
  <c r="BN66" i="5"/>
  <c r="BN15" i="5" s="1"/>
  <c r="BF89" i="5"/>
  <c r="BF42" i="5"/>
  <c r="BF24" i="5"/>
  <c r="Z65" i="2"/>
  <c r="AG72" i="2"/>
  <c r="W16" i="2"/>
  <c r="V88" i="2"/>
  <c r="T33" i="2"/>
  <c r="T35" i="2"/>
  <c r="T40" i="2"/>
  <c r="L19" i="2"/>
  <c r="L27" i="2"/>
  <c r="M21" i="2" s="1"/>
  <c r="M20" i="2" s="1"/>
  <c r="N28" i="2"/>
  <c r="O23" i="2" s="1"/>
  <c r="O22" i="2" s="1"/>
  <c r="N29" i="2"/>
  <c r="O25" i="2" s="1"/>
  <c r="O24" i="2" s="1"/>
  <c r="L93" i="2"/>
  <c r="L67" i="2"/>
  <c r="N60" i="2"/>
  <c r="O61" i="2"/>
  <c r="H82" i="2"/>
  <c r="I15" i="2"/>
  <c r="S32" i="2"/>
  <c r="Z55" i="2" s="1"/>
  <c r="Z54" i="2" s="1"/>
  <c r="S39" i="2"/>
  <c r="S38" i="2" s="1"/>
  <c r="G83" i="2"/>
  <c r="J87" i="2"/>
  <c r="R50" i="2"/>
  <c r="Q52" i="2"/>
  <c r="K78" i="2"/>
  <c r="K79" i="2" s="1"/>
  <c r="K90" i="2"/>
  <c r="Y74" i="2"/>
  <c r="R30" i="2"/>
  <c r="U41" i="2"/>
  <c r="AB76" i="2" s="1"/>
  <c r="U34" i="2"/>
  <c r="AB57" i="2" s="1"/>
  <c r="AB56" i="2" s="1"/>
  <c r="P71" i="2"/>
  <c r="AA77" i="2"/>
  <c r="Q45" i="2"/>
  <c r="R46" i="2"/>
  <c r="M85" i="2"/>
  <c r="M96" i="2"/>
  <c r="M97" i="2"/>
  <c r="L86" i="2"/>
  <c r="U36" i="2"/>
  <c r="AB59" i="2" s="1"/>
  <c r="AB58" i="2" s="1"/>
  <c r="U43" i="2"/>
  <c r="U42" i="2" s="1"/>
  <c r="R37" i="2"/>
  <c r="AA49" i="2"/>
  <c r="AA48" i="2" s="1"/>
  <c r="AA64" i="2"/>
  <c r="AA63" i="2" s="1"/>
  <c r="P26" i="2"/>
  <c r="P92" i="2"/>
  <c r="N69" i="2"/>
  <c r="O70" i="2"/>
  <c r="AA66" i="2"/>
  <c r="AA51" i="2"/>
  <c r="AH73" i="2" s="1"/>
  <c r="M53" i="2"/>
  <c r="Y68" i="2"/>
  <c r="BC21" i="6" l="1"/>
  <c r="BC27" i="6" s="1"/>
  <c r="BD22" i="6" s="1"/>
  <c r="BJ33" i="6"/>
  <c r="BQ69" i="6"/>
  <c r="BQ68" i="6" s="1"/>
  <c r="BC90" i="6"/>
  <c r="BP84" i="6"/>
  <c r="BP95" i="6"/>
  <c r="BP96" i="6"/>
  <c r="BP94" i="6"/>
  <c r="BD31" i="6"/>
  <c r="BD38" i="6"/>
  <c r="BK74" i="6" s="1"/>
  <c r="CJ80" i="6"/>
  <c r="CK17" i="6"/>
  <c r="BC36" i="6"/>
  <c r="BC43" i="6" s="1"/>
  <c r="AW19" i="6"/>
  <c r="BQ63" i="6"/>
  <c r="BQ62" i="6" s="1"/>
  <c r="BQ56" i="6"/>
  <c r="BQ55" i="6" s="1"/>
  <c r="BQ48" i="6"/>
  <c r="BQ47" i="6" s="1"/>
  <c r="BJ32" i="6"/>
  <c r="BJ39" i="6"/>
  <c r="BJ73" i="6"/>
  <c r="AV89" i="6"/>
  <c r="AV77" i="6"/>
  <c r="AV78" i="6" s="1"/>
  <c r="BI83" i="6"/>
  <c r="BI81" i="6"/>
  <c r="BJ51" i="6"/>
  <c r="BJ45" i="6"/>
  <c r="BJ42" i="6"/>
  <c r="BQ76" i="6" s="1"/>
  <c r="BJ35" i="6"/>
  <c r="BI87" i="6"/>
  <c r="BJ67" i="6"/>
  <c r="BJ53" i="6"/>
  <c r="BC23" i="6"/>
  <c r="BW71" i="6"/>
  <c r="BJ59" i="6"/>
  <c r="BO52" i="5"/>
  <c r="BM82" i="5"/>
  <c r="BN40" i="5"/>
  <c r="BU48" i="5"/>
  <c r="BO58" i="5"/>
  <c r="BG89" i="5"/>
  <c r="BG42" i="5"/>
  <c r="BG24" i="5"/>
  <c r="BO51" i="5"/>
  <c r="BO91" i="5" s="1"/>
  <c r="BG26" i="5"/>
  <c r="BH21" i="5" s="1"/>
  <c r="BH20" i="5" s="1"/>
  <c r="BV68" i="5"/>
  <c r="BU67" i="5"/>
  <c r="BM81" i="5"/>
  <c r="BP85" i="5"/>
  <c r="BN39" i="5"/>
  <c r="BN32" i="5"/>
  <c r="BT84" i="5"/>
  <c r="BN86" i="5"/>
  <c r="BI37" i="5"/>
  <c r="BI36" i="5" s="1"/>
  <c r="BI30" i="5"/>
  <c r="BI29" i="5" s="1"/>
  <c r="BM90" i="5"/>
  <c r="BM65" i="5"/>
  <c r="BT61" i="5"/>
  <c r="BG27" i="5"/>
  <c r="BH23" i="5" s="1"/>
  <c r="BH22" i="5" s="1"/>
  <c r="BA88" i="5"/>
  <c r="BA76" i="5"/>
  <c r="BA77" i="5" s="1"/>
  <c r="BH28" i="5"/>
  <c r="BN43" i="5"/>
  <c r="BO44" i="5"/>
  <c r="BO72" i="5"/>
  <c r="BU64" i="5"/>
  <c r="BU57" i="5"/>
  <c r="BU56" i="5" s="1"/>
  <c r="BU49" i="5"/>
  <c r="CB71" i="5" s="1"/>
  <c r="BB18" i="5"/>
  <c r="BO66" i="5"/>
  <c r="BO15" i="5" s="1"/>
  <c r="CJ79" i="5"/>
  <c r="CK16" i="5"/>
  <c r="BN14" i="5"/>
  <c r="AA65" i="2"/>
  <c r="AH72" i="2"/>
  <c r="W88" i="2"/>
  <c r="X16" i="2"/>
  <c r="X88" i="2" s="1"/>
  <c r="U35" i="2"/>
  <c r="U40" i="2"/>
  <c r="AB77" i="2"/>
  <c r="O28" i="2"/>
  <c r="P23" i="2" s="1"/>
  <c r="P22" i="2" s="1"/>
  <c r="S37" i="2"/>
  <c r="Z75" i="2"/>
  <c r="V41" i="2"/>
  <c r="AC76" i="2" s="1"/>
  <c r="V34" i="2"/>
  <c r="AC57" i="2" s="1"/>
  <c r="AC56" i="2" s="1"/>
  <c r="Z47" i="2"/>
  <c r="Z62" i="2"/>
  <c r="I82" i="2"/>
  <c r="B135" i="2" s="1"/>
  <c r="J15" i="2"/>
  <c r="M27" i="2"/>
  <c r="N21" i="2" s="1"/>
  <c r="N20" i="2" s="1"/>
  <c r="M19" i="2"/>
  <c r="N85" i="2"/>
  <c r="N96" i="2"/>
  <c r="N97" i="2"/>
  <c r="H83" i="2"/>
  <c r="K87" i="2"/>
  <c r="T39" i="2"/>
  <c r="T38" i="2" s="1"/>
  <c r="T32" i="2"/>
  <c r="AA55" i="2" s="1"/>
  <c r="AA54" i="2" s="1"/>
  <c r="N53" i="2"/>
  <c r="AB49" i="2"/>
  <c r="AB48" i="2" s="1"/>
  <c r="AB64" i="2"/>
  <c r="AB63" i="2" s="1"/>
  <c r="AB51" i="2"/>
  <c r="AI73" i="2" s="1"/>
  <c r="AB66" i="2"/>
  <c r="R45" i="2"/>
  <c r="S46" i="2"/>
  <c r="S31" i="2"/>
  <c r="S50" i="2"/>
  <c r="R52" i="2"/>
  <c r="L90" i="2"/>
  <c r="L78" i="2"/>
  <c r="L79" i="2" s="1"/>
  <c r="M93" i="2"/>
  <c r="M67" i="2"/>
  <c r="M86" i="2"/>
  <c r="Q92" i="2"/>
  <c r="Q26" i="2"/>
  <c r="R91" i="2"/>
  <c r="R44" i="2"/>
  <c r="O29" i="2"/>
  <c r="P25" i="2" s="1"/>
  <c r="P24" i="2" s="1"/>
  <c r="N95" i="2"/>
  <c r="Q71" i="2"/>
  <c r="O69" i="2"/>
  <c r="O95" i="2" s="1"/>
  <c r="P70" i="2"/>
  <c r="O60" i="2"/>
  <c r="P61" i="2"/>
  <c r="V36" i="2"/>
  <c r="AC59" i="2" s="1"/>
  <c r="AC58" i="2" s="1"/>
  <c r="V43" i="2"/>
  <c r="V42" i="2" s="1"/>
  <c r="U33" i="2"/>
  <c r="BC25" i="6" l="1"/>
  <c r="BX70" i="6"/>
  <c r="BJ14" i="6"/>
  <c r="BJ81" i="6" s="1"/>
  <c r="BD37" i="6"/>
  <c r="BD36" i="6" s="1"/>
  <c r="BK73" i="6"/>
  <c r="BJ52" i="6"/>
  <c r="BJ92" i="6" s="1"/>
  <c r="CK80" i="6"/>
  <c r="CL17" i="6"/>
  <c r="BJ44" i="6"/>
  <c r="BJ41" i="6"/>
  <c r="BK33" i="6"/>
  <c r="BK40" i="6"/>
  <c r="BR75" i="6" s="1"/>
  <c r="BP85" i="6"/>
  <c r="BJ15" i="6"/>
  <c r="BQ84" i="6"/>
  <c r="BQ96" i="6"/>
  <c r="BQ95" i="6"/>
  <c r="BD21" i="6"/>
  <c r="BI82" i="6"/>
  <c r="BL86" i="6"/>
  <c r="BQ94" i="6"/>
  <c r="AW18" i="6"/>
  <c r="AW26" i="6"/>
  <c r="AX20" i="6" s="1"/>
  <c r="BK61" i="6"/>
  <c r="BK54" i="6"/>
  <c r="BK46" i="6"/>
  <c r="BK51" i="6" s="1"/>
  <c r="BD30" i="6"/>
  <c r="BC28" i="6"/>
  <c r="BD24" i="6" s="1"/>
  <c r="BQ65" i="6"/>
  <c r="BQ64" i="6" s="1"/>
  <c r="BQ58" i="6"/>
  <c r="BQ57" i="6" s="1"/>
  <c r="BQ50" i="6"/>
  <c r="BX72" i="6" s="1"/>
  <c r="BJ34" i="6"/>
  <c r="BP73" i="5"/>
  <c r="BP72" i="5" s="1"/>
  <c r="BO86" i="5"/>
  <c r="BH27" i="5"/>
  <c r="BI23" i="5" s="1"/>
  <c r="BI22" i="5" s="1"/>
  <c r="BI28" i="5"/>
  <c r="BU83" i="5"/>
  <c r="BU94" i="5"/>
  <c r="BU95" i="5"/>
  <c r="BB17" i="5"/>
  <c r="BB25" i="5"/>
  <c r="BC19" i="5" s="1"/>
  <c r="BV67" i="5"/>
  <c r="BV93" i="5" s="1"/>
  <c r="CB70" i="5"/>
  <c r="BU63" i="5"/>
  <c r="BU62" i="5"/>
  <c r="CB69" i="5" s="1"/>
  <c r="BU55" i="5"/>
  <c r="BU54" i="5" s="1"/>
  <c r="BU47" i="5"/>
  <c r="BU46" i="5" s="1"/>
  <c r="BN31" i="5"/>
  <c r="BU93" i="5"/>
  <c r="BN82" i="5"/>
  <c r="BN80" i="5"/>
  <c r="BO14" i="5"/>
  <c r="BU74" i="5"/>
  <c r="BN38" i="5"/>
  <c r="CK79" i="5"/>
  <c r="CL16" i="5"/>
  <c r="BP60" i="5"/>
  <c r="BP59" i="5" s="1"/>
  <c r="BP53" i="5"/>
  <c r="BP45" i="5"/>
  <c r="BP50" i="5" s="1"/>
  <c r="BH26" i="5"/>
  <c r="BI21" i="5" s="1"/>
  <c r="BI20" i="5" s="1"/>
  <c r="BO43" i="5"/>
  <c r="BI35" i="5"/>
  <c r="BO39" i="5"/>
  <c r="BO32" i="5"/>
  <c r="BH89" i="5"/>
  <c r="BH42" i="5"/>
  <c r="BH24" i="5"/>
  <c r="BN90" i="5"/>
  <c r="BN65" i="5"/>
  <c r="BO41" i="5"/>
  <c r="BO34" i="5"/>
  <c r="AB65" i="2"/>
  <c r="AI72" i="2"/>
  <c r="Y16" i="2"/>
  <c r="Y88" i="2" s="1"/>
  <c r="V40" i="2"/>
  <c r="V35" i="2"/>
  <c r="V33" i="2"/>
  <c r="AC77" i="2"/>
  <c r="N19" i="2"/>
  <c r="N27" i="2"/>
  <c r="O21" i="2" s="1"/>
  <c r="O20" i="2" s="1"/>
  <c r="T37" i="2"/>
  <c r="P29" i="2"/>
  <c r="Q25" i="2" s="1"/>
  <c r="Q24" i="2" s="1"/>
  <c r="P28" i="2"/>
  <c r="Q23" i="2" s="1"/>
  <c r="Q22" i="2" s="1"/>
  <c r="P60" i="2"/>
  <c r="Q61" i="2"/>
  <c r="AA62" i="2"/>
  <c r="AA47" i="2"/>
  <c r="AC51" i="2"/>
  <c r="AJ73" i="2" s="1"/>
  <c r="AC66" i="2"/>
  <c r="R92" i="2"/>
  <c r="W36" i="2"/>
  <c r="AD59" i="2" s="1"/>
  <c r="AD58" i="2" s="1"/>
  <c r="W43" i="2"/>
  <c r="W42" i="2" s="1"/>
  <c r="M90" i="2"/>
  <c r="M78" i="2"/>
  <c r="M79" i="2" s="1"/>
  <c r="N86" i="2"/>
  <c r="U39" i="2"/>
  <c r="U38" i="2" s="1"/>
  <c r="U32" i="2"/>
  <c r="AB55" i="2" s="1"/>
  <c r="AB54" i="2" s="1"/>
  <c r="O85" i="2"/>
  <c r="O97" i="2"/>
  <c r="O96" i="2"/>
  <c r="R26" i="2"/>
  <c r="J84" i="2"/>
  <c r="J82" i="2"/>
  <c r="K15" i="2"/>
  <c r="N93" i="2"/>
  <c r="N67" i="2"/>
  <c r="P69" i="2"/>
  <c r="P95" i="2" s="1"/>
  <c r="Q70" i="2"/>
  <c r="AC64" i="2"/>
  <c r="AC63" i="2" s="1"/>
  <c r="AC49" i="2"/>
  <c r="AC48" i="2" s="1"/>
  <c r="T50" i="2"/>
  <c r="S52" i="2"/>
  <c r="I83" i="2"/>
  <c r="L87" i="2"/>
  <c r="Z74" i="2"/>
  <c r="AA75" i="2"/>
  <c r="R71" i="2"/>
  <c r="S30" i="2"/>
  <c r="T31" i="2"/>
  <c r="W41" i="2"/>
  <c r="AD76" i="2" s="1"/>
  <c r="W34" i="2"/>
  <c r="AD57" i="2" s="1"/>
  <c r="AD56" i="2" s="1"/>
  <c r="S45" i="2"/>
  <c r="T46" i="2"/>
  <c r="O53" i="2"/>
  <c r="Z68" i="2"/>
  <c r="Z16" i="2" s="1"/>
  <c r="Z88" i="2" s="1"/>
  <c r="BJ83" i="6" l="1"/>
  <c r="BK67" i="6"/>
  <c r="BK14" i="6" s="1"/>
  <c r="BK81" i="6" s="1"/>
  <c r="BK39" i="6"/>
  <c r="BK53" i="6"/>
  <c r="BR69" i="6"/>
  <c r="BK60" i="6"/>
  <c r="BQ85" i="6"/>
  <c r="BX71" i="6"/>
  <c r="BJ87" i="6"/>
  <c r="BK45" i="6"/>
  <c r="BE31" i="6"/>
  <c r="BE38" i="6"/>
  <c r="BJ91" i="6"/>
  <c r="BJ66" i="6"/>
  <c r="BK42" i="6"/>
  <c r="BR76" i="6" s="1"/>
  <c r="BK35" i="6"/>
  <c r="AW89" i="6"/>
  <c r="AW77" i="6"/>
  <c r="AW78" i="6" s="1"/>
  <c r="CL80" i="6"/>
  <c r="CM17" i="6"/>
  <c r="BD23" i="6"/>
  <c r="AX19" i="6"/>
  <c r="BD27" i="6"/>
  <c r="BJ82" i="6"/>
  <c r="BM86" i="6"/>
  <c r="BQ49" i="6"/>
  <c r="BE30" i="6"/>
  <c r="BD29" i="6"/>
  <c r="BD25" i="6" s="1"/>
  <c r="BR63" i="6"/>
  <c r="BR48" i="6"/>
  <c r="BR47" i="6" s="1"/>
  <c r="BR56" i="6"/>
  <c r="BR55" i="6" s="1"/>
  <c r="BK32" i="6"/>
  <c r="BO31" i="5"/>
  <c r="BP44" i="5"/>
  <c r="BP43" i="5" s="1"/>
  <c r="BO38" i="5"/>
  <c r="BV74" i="5"/>
  <c r="BI27" i="5"/>
  <c r="BJ23" i="5" s="1"/>
  <c r="BJ22" i="5" s="1"/>
  <c r="BU61" i="5"/>
  <c r="BP39" i="5"/>
  <c r="BP32" i="5"/>
  <c r="BI89" i="5"/>
  <c r="BI42" i="5"/>
  <c r="BI24" i="5"/>
  <c r="BU84" i="5"/>
  <c r="BJ37" i="5"/>
  <c r="BJ30" i="5"/>
  <c r="BI26" i="5"/>
  <c r="BJ21" i="5" s="1"/>
  <c r="BJ20" i="5" s="1"/>
  <c r="BV57" i="5"/>
  <c r="BV56" i="5" s="1"/>
  <c r="BV64" i="5"/>
  <c r="BV63" i="5" s="1"/>
  <c r="BV49" i="5"/>
  <c r="CC71" i="5" s="1"/>
  <c r="BO33" i="5"/>
  <c r="BP66" i="5"/>
  <c r="BP15" i="5" s="1"/>
  <c r="BP52" i="5"/>
  <c r="BO82" i="5"/>
  <c r="BO80" i="5"/>
  <c r="BB88" i="5"/>
  <c r="BB76" i="5"/>
  <c r="BB77" i="5" s="1"/>
  <c r="BC18" i="5"/>
  <c r="BP41" i="5"/>
  <c r="BP34" i="5"/>
  <c r="BP58" i="5"/>
  <c r="CL79" i="5"/>
  <c r="CM16" i="5"/>
  <c r="BV83" i="5"/>
  <c r="BV94" i="5"/>
  <c r="BV95" i="5"/>
  <c r="BV62" i="5"/>
  <c r="CC69" i="5" s="1"/>
  <c r="BV55" i="5"/>
  <c r="BV54" i="5" s="1"/>
  <c r="BV47" i="5"/>
  <c r="BV46" i="5" s="1"/>
  <c r="BO40" i="5"/>
  <c r="BV75" i="5"/>
  <c r="BN81" i="5"/>
  <c r="BQ85" i="5"/>
  <c r="BO90" i="5"/>
  <c r="BO65" i="5"/>
  <c r="BW68" i="5"/>
  <c r="AC65" i="2"/>
  <c r="AJ72" i="2"/>
  <c r="AD77" i="2"/>
  <c r="W33" i="2"/>
  <c r="W35" i="2"/>
  <c r="W40" i="2"/>
  <c r="AA68" i="2"/>
  <c r="AA16" i="2" s="1"/>
  <c r="AA88" i="2" s="1"/>
  <c r="U37" i="2"/>
  <c r="Q29" i="2"/>
  <c r="R25" i="2" s="1"/>
  <c r="R24" i="2" s="1"/>
  <c r="O27" i="2"/>
  <c r="P21" i="2" s="1"/>
  <c r="P20" i="2" s="1"/>
  <c r="O19" i="2"/>
  <c r="S92" i="2"/>
  <c r="O86" i="2"/>
  <c r="Q28" i="2"/>
  <c r="R23" i="2" s="1"/>
  <c r="R22" i="2" s="1"/>
  <c r="S71" i="2"/>
  <c r="AB62" i="2"/>
  <c r="AB47" i="2"/>
  <c r="X41" i="2"/>
  <c r="AE76" i="2" s="1"/>
  <c r="X34" i="2"/>
  <c r="AE57" i="2" s="1"/>
  <c r="AE56" i="2" s="1"/>
  <c r="T45" i="2"/>
  <c r="U46" i="2"/>
  <c r="AD64" i="2"/>
  <c r="AD63" i="2" s="1"/>
  <c r="AD49" i="2"/>
  <c r="AD48" i="2" s="1"/>
  <c r="AA74" i="2"/>
  <c r="AB75" i="2"/>
  <c r="K84" i="2"/>
  <c r="K82" i="2"/>
  <c r="L15" i="2"/>
  <c r="Q69" i="2"/>
  <c r="R70" i="2"/>
  <c r="J83" i="2"/>
  <c r="M87" i="2"/>
  <c r="AD51" i="2"/>
  <c r="AK73" i="2" s="1"/>
  <c r="AD66" i="2"/>
  <c r="P85" i="2"/>
  <c r="P96" i="2"/>
  <c r="P97" i="2"/>
  <c r="X36" i="2"/>
  <c r="AE59" i="2" s="1"/>
  <c r="AE58" i="2" s="1"/>
  <c r="X43" i="2"/>
  <c r="U50" i="2"/>
  <c r="T52" i="2"/>
  <c r="P53" i="2"/>
  <c r="T30" i="2"/>
  <c r="U31" i="2"/>
  <c r="Q60" i="2"/>
  <c r="R61" i="2"/>
  <c r="V39" i="2"/>
  <c r="V38" i="2" s="1"/>
  <c r="V32" i="2"/>
  <c r="AC55" i="2" s="1"/>
  <c r="AC54" i="2" s="1"/>
  <c r="O93" i="2"/>
  <c r="O67" i="2"/>
  <c r="S26" i="2"/>
  <c r="S91" i="2"/>
  <c r="S44" i="2"/>
  <c r="N90" i="2"/>
  <c r="N78" i="2"/>
  <c r="N79" i="2" s="1"/>
  <c r="BK15" i="6" l="1"/>
  <c r="BK87" i="6" s="1"/>
  <c r="BK83" i="6"/>
  <c r="BR62" i="6"/>
  <c r="BY70" i="6"/>
  <c r="BE22" i="6"/>
  <c r="BR65" i="6"/>
  <c r="BR64" i="6" s="1"/>
  <c r="BR58" i="6"/>
  <c r="BR57" i="6" s="1"/>
  <c r="BR50" i="6"/>
  <c r="BY72" i="6" s="1"/>
  <c r="BR68" i="6"/>
  <c r="BD90" i="6"/>
  <c r="BD43" i="6"/>
  <c r="BK44" i="6"/>
  <c r="BE29" i="6"/>
  <c r="AX18" i="6"/>
  <c r="AX26" i="6"/>
  <c r="AY20" i="6" s="1"/>
  <c r="BK52" i="6"/>
  <c r="BK92" i="6" s="1"/>
  <c r="BK59" i="6"/>
  <c r="BD28" i="6"/>
  <c r="BE24" i="6" s="1"/>
  <c r="BK34" i="6"/>
  <c r="CM80" i="6"/>
  <c r="CN17" i="6"/>
  <c r="BE37" i="6"/>
  <c r="BL74" i="6"/>
  <c r="BK41" i="6"/>
  <c r="BL61" i="6"/>
  <c r="BL60" i="6" s="1"/>
  <c r="BL46" i="6"/>
  <c r="BL51" i="6" s="1"/>
  <c r="BL54" i="6"/>
  <c r="BL53" i="6" s="1"/>
  <c r="BK82" i="6"/>
  <c r="BN86" i="6"/>
  <c r="BP40" i="5"/>
  <c r="BP31" i="5"/>
  <c r="BW74" i="5"/>
  <c r="BP14" i="5"/>
  <c r="BP82" i="5" s="1"/>
  <c r="BW75" i="5"/>
  <c r="BJ26" i="5"/>
  <c r="BJ27" i="5"/>
  <c r="BP38" i="5"/>
  <c r="BP90" i="5"/>
  <c r="BW64" i="5"/>
  <c r="BW63" i="5" s="1"/>
  <c r="BW57" i="5"/>
  <c r="BW56" i="5" s="1"/>
  <c r="BW49" i="5"/>
  <c r="CD71" i="5" s="1"/>
  <c r="BO81" i="5"/>
  <c r="BR85" i="5"/>
  <c r="BV61" i="5"/>
  <c r="BC17" i="5"/>
  <c r="BC25" i="5"/>
  <c r="BD19" i="5" s="1"/>
  <c r="CM79" i="5"/>
  <c r="CN16" i="5"/>
  <c r="CC70" i="5"/>
  <c r="BP51" i="5"/>
  <c r="BP91" i="5" s="1"/>
  <c r="BQ60" i="5"/>
  <c r="BQ59" i="5" s="1"/>
  <c r="BQ53" i="5"/>
  <c r="BQ52" i="5" s="1"/>
  <c r="BQ45" i="5"/>
  <c r="BJ29" i="5"/>
  <c r="BQ39" i="5"/>
  <c r="BQ32" i="5"/>
  <c r="BP86" i="5"/>
  <c r="BJ36" i="5"/>
  <c r="BQ73" i="5"/>
  <c r="BV84" i="5"/>
  <c r="BW67" i="5"/>
  <c r="BW93" i="5" s="1"/>
  <c r="BP33" i="5"/>
  <c r="BV48" i="5"/>
  <c r="BW62" i="5"/>
  <c r="CD69" i="5" s="1"/>
  <c r="BW55" i="5"/>
  <c r="BW54" i="5" s="1"/>
  <c r="BW47" i="5"/>
  <c r="BW46" i="5" s="1"/>
  <c r="BQ41" i="5"/>
  <c r="BQ34" i="5"/>
  <c r="AD65" i="2"/>
  <c r="AK72" i="2"/>
  <c r="AE77" i="2"/>
  <c r="X33" i="2"/>
  <c r="AB68" i="2"/>
  <c r="AB16" i="2" s="1"/>
  <c r="AB88" i="2" s="1"/>
  <c r="R28" i="2"/>
  <c r="S23" i="2" s="1"/>
  <c r="S22" i="2" s="1"/>
  <c r="R29" i="2"/>
  <c r="S25" i="2" s="1"/>
  <c r="S24" i="2" s="1"/>
  <c r="V37" i="2"/>
  <c r="R60" i="2"/>
  <c r="S61" i="2"/>
  <c r="AE51" i="2"/>
  <c r="AL73" i="2" s="1"/>
  <c r="AE66" i="2"/>
  <c r="AE49" i="2"/>
  <c r="AE48" i="2" s="1"/>
  <c r="AE64" i="2"/>
  <c r="AE63" i="2" s="1"/>
  <c r="T92" i="2"/>
  <c r="U30" i="2"/>
  <c r="V31" i="2"/>
  <c r="AB74" i="2"/>
  <c r="AC75" i="2"/>
  <c r="K83" i="2"/>
  <c r="N87" i="2"/>
  <c r="R69" i="2"/>
  <c r="S70" i="2"/>
  <c r="Y41" i="2"/>
  <c r="AF76" i="2" s="1"/>
  <c r="Y34" i="2"/>
  <c r="AF57" i="2" s="1"/>
  <c r="AF56" i="2" s="1"/>
  <c r="P19" i="2"/>
  <c r="P27" i="2"/>
  <c r="Q21" i="2" s="1"/>
  <c r="Q20" i="2" s="1"/>
  <c r="Y36" i="2"/>
  <c r="AF59" i="2" s="1"/>
  <c r="AF58" i="2" s="1"/>
  <c r="Y43" i="2"/>
  <c r="Q85" i="2"/>
  <c r="Q97" i="2"/>
  <c r="Q96" i="2"/>
  <c r="O90" i="2"/>
  <c r="O78" i="2"/>
  <c r="O79" i="2" s="1"/>
  <c r="X42" i="2"/>
  <c r="P86" i="2"/>
  <c r="C108" i="2"/>
  <c r="P93" i="2"/>
  <c r="C107" i="2"/>
  <c r="P67" i="2"/>
  <c r="C115" i="2" s="1"/>
  <c r="Q95" i="2"/>
  <c r="W39" i="2"/>
  <c r="W38" i="2" s="1"/>
  <c r="W32" i="2"/>
  <c r="AD55" i="2" s="1"/>
  <c r="AD54" i="2" s="1"/>
  <c r="T44" i="2"/>
  <c r="T91" i="2"/>
  <c r="T26" i="2"/>
  <c r="Q53" i="2"/>
  <c r="AC62" i="2"/>
  <c r="AC47" i="2"/>
  <c r="X40" i="2"/>
  <c r="X35" i="2"/>
  <c r="V50" i="2"/>
  <c r="U52" i="2"/>
  <c r="L82" i="2"/>
  <c r="L84" i="2"/>
  <c r="M15" i="2"/>
  <c r="U45" i="2"/>
  <c r="V46" i="2"/>
  <c r="T71" i="2"/>
  <c r="BY71" i="6" l="1"/>
  <c r="BL59" i="6"/>
  <c r="BL52" i="6"/>
  <c r="BL92" i="6" s="1"/>
  <c r="BF38" i="6"/>
  <c r="BM74" i="6" s="1"/>
  <c r="BF31" i="6"/>
  <c r="BL42" i="6"/>
  <c r="BS76" i="6" s="1"/>
  <c r="BL35" i="6"/>
  <c r="BL34" i="6" s="1"/>
  <c r="AX89" i="6"/>
  <c r="AX77" i="6"/>
  <c r="AX78" i="6" s="1"/>
  <c r="BL73" i="6"/>
  <c r="BE23" i="6"/>
  <c r="AY19" i="6"/>
  <c r="BK91" i="6"/>
  <c r="BK66" i="6"/>
  <c r="BE36" i="6"/>
  <c r="BE43" i="6" s="1"/>
  <c r="BR49" i="6"/>
  <c r="BE90" i="6"/>
  <c r="BR84" i="6"/>
  <c r="BR96" i="6"/>
  <c r="BR95" i="6"/>
  <c r="BL40" i="6"/>
  <c r="BL33" i="6"/>
  <c r="BE21" i="6"/>
  <c r="CN80" i="6"/>
  <c r="CO17" i="6"/>
  <c r="BS69" i="6"/>
  <c r="BL67" i="6"/>
  <c r="BL45" i="6"/>
  <c r="BR94" i="6"/>
  <c r="BQ40" i="5"/>
  <c r="BX74" i="5"/>
  <c r="BX68" i="5"/>
  <c r="BX67" i="5" s="1"/>
  <c r="BX93" i="5" s="1"/>
  <c r="BW48" i="5"/>
  <c r="BP80" i="5"/>
  <c r="BP81" i="5" s="1"/>
  <c r="BQ66" i="5"/>
  <c r="BQ15" i="5" s="1"/>
  <c r="BQ86" i="5" s="1"/>
  <c r="BW61" i="5"/>
  <c r="BP65" i="5"/>
  <c r="BQ33" i="5"/>
  <c r="BX62" i="5"/>
  <c r="BX55" i="5"/>
  <c r="BX54" i="5" s="1"/>
  <c r="BX47" i="5"/>
  <c r="BX46" i="5" s="1"/>
  <c r="CD70" i="5"/>
  <c r="BK23" i="5"/>
  <c r="CN79" i="5"/>
  <c r="CO16" i="5"/>
  <c r="BX75" i="5"/>
  <c r="BQ50" i="5"/>
  <c r="BQ44" i="5"/>
  <c r="BJ28" i="5"/>
  <c r="BK21" i="5" s="1"/>
  <c r="BQ72" i="5"/>
  <c r="BK37" i="5"/>
  <c r="BK36" i="5" s="1"/>
  <c r="BK30" i="5"/>
  <c r="BK29" i="5" s="1"/>
  <c r="BQ31" i="5"/>
  <c r="BQ51" i="5"/>
  <c r="BQ91" i="5" s="1"/>
  <c r="BW83" i="5"/>
  <c r="BW95" i="5"/>
  <c r="BW94" i="5"/>
  <c r="BJ35" i="5"/>
  <c r="BQ58" i="5"/>
  <c r="BC88" i="5"/>
  <c r="BC76" i="5"/>
  <c r="BC77" i="5" s="1"/>
  <c r="BQ38" i="5"/>
  <c r="BX64" i="5"/>
  <c r="BX63" i="5" s="1"/>
  <c r="BX57" i="5"/>
  <c r="BX56" i="5" s="1"/>
  <c r="BX49" i="5"/>
  <c r="CE71" i="5" s="1"/>
  <c r="BD18" i="5"/>
  <c r="AE65" i="2"/>
  <c r="AL72" i="2"/>
  <c r="AF77" i="2"/>
  <c r="Y33" i="2"/>
  <c r="Y42" i="2"/>
  <c r="Y40" i="2"/>
  <c r="AC68" i="2"/>
  <c r="AC16" i="2" s="1"/>
  <c r="AC88" i="2" s="1"/>
  <c r="Y35" i="2"/>
  <c r="S28" i="2"/>
  <c r="T23" i="2" s="1"/>
  <c r="T22" i="2" s="1"/>
  <c r="W37" i="2"/>
  <c r="S29" i="2"/>
  <c r="T25" i="2" s="1"/>
  <c r="T24" i="2" s="1"/>
  <c r="Q86" i="2"/>
  <c r="S69" i="2"/>
  <c r="S95" i="2" s="1"/>
  <c r="T70" i="2"/>
  <c r="U91" i="2"/>
  <c r="U44" i="2"/>
  <c r="U26" i="2"/>
  <c r="R85" i="2"/>
  <c r="R97" i="2"/>
  <c r="R96" i="2"/>
  <c r="U71" i="2"/>
  <c r="W50" i="2"/>
  <c r="V52" i="2"/>
  <c r="AF51" i="2"/>
  <c r="AM73" i="2" s="1"/>
  <c r="AF66" i="2"/>
  <c r="AF65" i="2" s="1"/>
  <c r="R95" i="2"/>
  <c r="Q19" i="2"/>
  <c r="Q27" i="2"/>
  <c r="R21" i="2" s="1"/>
  <c r="R20" i="2" s="1"/>
  <c r="S60" i="2"/>
  <c r="T61" i="2"/>
  <c r="Z36" i="2"/>
  <c r="AG59" i="2" s="1"/>
  <c r="AG58" i="2" s="1"/>
  <c r="Z43" i="2"/>
  <c r="R53" i="2"/>
  <c r="X32" i="2"/>
  <c r="AE55" i="2" s="1"/>
  <c r="AE54" i="2" s="1"/>
  <c r="X39" i="2"/>
  <c r="X38" i="2" s="1"/>
  <c r="L83" i="2"/>
  <c r="O87" i="2"/>
  <c r="P78" i="2"/>
  <c r="P79" i="2" s="1"/>
  <c r="P90" i="2"/>
  <c r="C134" i="2"/>
  <c r="AC74" i="2"/>
  <c r="AD75" i="2"/>
  <c r="Z41" i="2"/>
  <c r="AG76" i="2" s="1"/>
  <c r="Z34" i="2"/>
  <c r="AG57" i="2" s="1"/>
  <c r="AG56" i="2" s="1"/>
  <c r="V45" i="2"/>
  <c r="W46" i="2"/>
  <c r="U92" i="2"/>
  <c r="AD62" i="2"/>
  <c r="AD47" i="2"/>
  <c r="M84" i="2"/>
  <c r="M82" i="2"/>
  <c r="N15" i="2"/>
  <c r="AF49" i="2"/>
  <c r="AF48" i="2" s="1"/>
  <c r="AF64" i="2"/>
  <c r="AF63" i="2" s="1"/>
  <c r="Q93" i="2"/>
  <c r="Q67" i="2"/>
  <c r="V30" i="2"/>
  <c r="W31" i="2"/>
  <c r="BE25" i="6" l="1"/>
  <c r="BF37" i="6"/>
  <c r="BF36" i="6" s="1"/>
  <c r="BL41" i="6"/>
  <c r="BS68" i="6"/>
  <c r="CO80" i="6"/>
  <c r="CP17" i="6"/>
  <c r="BR85" i="6"/>
  <c r="BM61" i="6"/>
  <c r="BM60" i="6" s="1"/>
  <c r="BM54" i="6"/>
  <c r="BM46" i="6"/>
  <c r="BM51" i="6" s="1"/>
  <c r="BF30" i="6"/>
  <c r="BS75" i="6"/>
  <c r="BL39" i="6"/>
  <c r="AY18" i="6"/>
  <c r="AY26" i="6"/>
  <c r="AZ20" i="6" s="1"/>
  <c r="BS65" i="6"/>
  <c r="BS58" i="6"/>
  <c r="BS57" i="6" s="1"/>
  <c r="BS50" i="6"/>
  <c r="BZ72" i="6" s="1"/>
  <c r="BL44" i="6"/>
  <c r="BE27" i="6"/>
  <c r="BF22" i="6" s="1"/>
  <c r="BF21" i="6" s="1"/>
  <c r="BE28" i="6"/>
  <c r="BF24" i="6" s="1"/>
  <c r="BF23" i="6" s="1"/>
  <c r="BM73" i="6"/>
  <c r="I119" i="6" s="1"/>
  <c r="BL14" i="6"/>
  <c r="BL15" i="6"/>
  <c r="BS63" i="6"/>
  <c r="BS56" i="6"/>
  <c r="BS55" i="6" s="1"/>
  <c r="BS48" i="6"/>
  <c r="BS47" i="6" s="1"/>
  <c r="BL32" i="6"/>
  <c r="BS49" i="6"/>
  <c r="BS85" i="5"/>
  <c r="BX61" i="5"/>
  <c r="BX48" i="5"/>
  <c r="BR73" i="5"/>
  <c r="BR72" i="5" s="1"/>
  <c r="BQ14" i="5"/>
  <c r="BQ80" i="5" s="1"/>
  <c r="CE69" i="5"/>
  <c r="BK28" i="5"/>
  <c r="BK35" i="5"/>
  <c r="BR39" i="5"/>
  <c r="BY74" i="5" s="1"/>
  <c r="BR32" i="5"/>
  <c r="BK20" i="5"/>
  <c r="BD17" i="5"/>
  <c r="BD25" i="5"/>
  <c r="BE19" i="5" s="1"/>
  <c r="BE18" i="5" s="1"/>
  <c r="BW84" i="5"/>
  <c r="BQ43" i="5"/>
  <c r="CO79" i="5"/>
  <c r="CP16" i="5"/>
  <c r="BX83" i="5"/>
  <c r="BX95" i="5"/>
  <c r="BX94" i="5"/>
  <c r="BR60" i="5"/>
  <c r="BR53" i="5"/>
  <c r="BR45" i="5"/>
  <c r="BR50" i="5" s="1"/>
  <c r="BJ89" i="5"/>
  <c r="BJ42" i="5"/>
  <c r="BJ24" i="5"/>
  <c r="CE70" i="5"/>
  <c r="BR41" i="5"/>
  <c r="BR40" i="5" s="1"/>
  <c r="BR34" i="5"/>
  <c r="BK22" i="5"/>
  <c r="AM72" i="2"/>
  <c r="Z33" i="2"/>
  <c r="Z35" i="2"/>
  <c r="Z42" i="2"/>
  <c r="AD68" i="2"/>
  <c r="AD16" i="2" s="1"/>
  <c r="AD88" i="2" s="1"/>
  <c r="R19" i="2"/>
  <c r="R27" i="2"/>
  <c r="S21" i="2" s="1"/>
  <c r="Z40" i="2"/>
  <c r="AG66" i="2"/>
  <c r="AG65" i="2" s="1"/>
  <c r="AG51" i="2"/>
  <c r="AN73" i="2" s="1"/>
  <c r="T69" i="2"/>
  <c r="T95" i="2" s="1"/>
  <c r="U70" i="2"/>
  <c r="Q78" i="2"/>
  <c r="Q79" i="2" s="1"/>
  <c r="Q90" i="2"/>
  <c r="AD74" i="2"/>
  <c r="D138" i="2" s="1"/>
  <c r="AE75" i="2"/>
  <c r="X50" i="2"/>
  <c r="W52" i="2"/>
  <c r="T60" i="2"/>
  <c r="U61" i="2"/>
  <c r="W30" i="2"/>
  <c r="X31" i="2"/>
  <c r="V91" i="2"/>
  <c r="V44" i="2"/>
  <c r="V26" i="2"/>
  <c r="S85" i="2"/>
  <c r="S97" i="2"/>
  <c r="S96" i="2"/>
  <c r="N84" i="2"/>
  <c r="N82" i="2"/>
  <c r="O15" i="2"/>
  <c r="W45" i="2"/>
  <c r="X46" i="2"/>
  <c r="AE47" i="2"/>
  <c r="AE62" i="2"/>
  <c r="R86" i="2"/>
  <c r="AG77" i="2"/>
  <c r="R93" i="2"/>
  <c r="R67" i="2"/>
  <c r="X37" i="2"/>
  <c r="M83" i="2"/>
  <c r="P87" i="2"/>
  <c r="V92" i="2"/>
  <c r="S53" i="2"/>
  <c r="Y39" i="2"/>
  <c r="Y38" i="2" s="1"/>
  <c r="Y32" i="2"/>
  <c r="AF55" i="2" s="1"/>
  <c r="AF54" i="2" s="1"/>
  <c r="T29" i="2"/>
  <c r="U25" i="2" s="1"/>
  <c r="U24" i="2" s="1"/>
  <c r="T28" i="2"/>
  <c r="U23" i="2" s="1"/>
  <c r="U22" i="2" s="1"/>
  <c r="AG64" i="2"/>
  <c r="AG63" i="2" s="1"/>
  <c r="AG49" i="2"/>
  <c r="AG48" i="2" s="1"/>
  <c r="V71" i="2"/>
  <c r="AA36" i="2"/>
  <c r="AH59" i="2" s="1"/>
  <c r="AH58" i="2" s="1"/>
  <c r="AA43" i="2"/>
  <c r="AA34" i="2"/>
  <c r="AH57" i="2" s="1"/>
  <c r="AH56" i="2" s="1"/>
  <c r="AA41" i="2"/>
  <c r="AH76" i="2" s="1"/>
  <c r="BT69" i="6" l="1"/>
  <c r="BT68" i="6" s="1"/>
  <c r="BF28" i="6"/>
  <c r="BG24" i="6" s="1"/>
  <c r="BG23" i="6" s="1"/>
  <c r="BF27" i="6"/>
  <c r="BZ71" i="6"/>
  <c r="BS64" i="6"/>
  <c r="BF29" i="6"/>
  <c r="BF25" i="6" s="1"/>
  <c r="BS84" i="6"/>
  <c r="BS95" i="6"/>
  <c r="BS96" i="6"/>
  <c r="BG31" i="6"/>
  <c r="BG38" i="6"/>
  <c r="BM42" i="6"/>
  <c r="BM35" i="6"/>
  <c r="BS62" i="6"/>
  <c r="BZ70" i="6"/>
  <c r="G115" i="6"/>
  <c r="AY89" i="6"/>
  <c r="AY77" i="6"/>
  <c r="AY78" i="6" s="1"/>
  <c r="BM67" i="6"/>
  <c r="BM14" i="6" s="1"/>
  <c r="BM53" i="6"/>
  <c r="BS94" i="6"/>
  <c r="CP80" i="6"/>
  <c r="CQ17" i="6"/>
  <c r="BM40" i="6"/>
  <c r="BM39" i="6" s="1"/>
  <c r="BM33" i="6"/>
  <c r="BM32" i="6" s="1"/>
  <c r="AZ19" i="6"/>
  <c r="BM59" i="6"/>
  <c r="BL87" i="6"/>
  <c r="BL83" i="6"/>
  <c r="BL81" i="6"/>
  <c r="BL91" i="6"/>
  <c r="BL66" i="6"/>
  <c r="BM45" i="6"/>
  <c r="BQ82" i="5"/>
  <c r="BK26" i="5"/>
  <c r="BL21" i="5" s="1"/>
  <c r="BL20" i="5" s="1"/>
  <c r="BQ81" i="5"/>
  <c r="BT85" i="5"/>
  <c r="BK27" i="5"/>
  <c r="BL23" i="5" s="1"/>
  <c r="BL22" i="5" s="1"/>
  <c r="CP79" i="5"/>
  <c r="CQ16" i="5"/>
  <c r="BY75" i="5"/>
  <c r="BY62" i="5"/>
  <c r="BY55" i="5"/>
  <c r="BY54" i="5" s="1"/>
  <c r="BY47" i="5"/>
  <c r="BY46" i="5" s="1"/>
  <c r="BY64" i="5"/>
  <c r="BY63" i="5" s="1"/>
  <c r="BY57" i="5"/>
  <c r="BY56" i="5" s="1"/>
  <c r="BY49" i="5"/>
  <c r="CF71" i="5" s="1"/>
  <c r="BR33" i="5"/>
  <c r="BR66" i="5"/>
  <c r="BR52" i="5"/>
  <c r="BK89" i="5"/>
  <c r="BK42" i="5"/>
  <c r="BK24" i="5"/>
  <c r="BE17" i="5"/>
  <c r="BE25" i="5"/>
  <c r="BF19" i="5" s="1"/>
  <c r="BF18" i="5" s="1"/>
  <c r="BY68" i="5"/>
  <c r="BR59" i="5"/>
  <c r="BR31" i="5"/>
  <c r="BR38" i="5"/>
  <c r="BQ90" i="5"/>
  <c r="BQ65" i="5"/>
  <c r="BL37" i="5"/>
  <c r="BL30" i="5"/>
  <c r="BX84" i="5"/>
  <c r="BR44" i="5"/>
  <c r="BD88" i="5"/>
  <c r="BD76" i="5"/>
  <c r="BD77" i="5" s="1"/>
  <c r="AN72" i="2"/>
  <c r="AA42" i="2"/>
  <c r="AA35" i="2"/>
  <c r="AE68" i="2"/>
  <c r="AE16" i="2" s="1"/>
  <c r="AE88" i="2" s="1"/>
  <c r="AH77" i="2"/>
  <c r="U29" i="2"/>
  <c r="V25" i="2" s="1"/>
  <c r="V24" i="2" s="1"/>
  <c r="Y37" i="2"/>
  <c r="U28" i="2"/>
  <c r="V23" i="2" s="1"/>
  <c r="V22" i="2" s="1"/>
  <c r="S86" i="2"/>
  <c r="U69" i="2"/>
  <c r="U95" i="2" s="1"/>
  <c r="V70" i="2"/>
  <c r="Z39" i="2"/>
  <c r="Z38" i="2" s="1"/>
  <c r="Z32" i="2"/>
  <c r="AG55" i="2" s="1"/>
  <c r="AG54" i="2" s="1"/>
  <c r="X45" i="2"/>
  <c r="Y46" i="2"/>
  <c r="AE74" i="2"/>
  <c r="AF75" i="2"/>
  <c r="R78" i="2"/>
  <c r="R79" i="2" s="1"/>
  <c r="R90" i="2"/>
  <c r="O82" i="2"/>
  <c r="O84" i="2"/>
  <c r="P15" i="2"/>
  <c r="Y50" i="2"/>
  <c r="X52" i="2"/>
  <c r="X30" i="2"/>
  <c r="Y31" i="2"/>
  <c r="AB34" i="2"/>
  <c r="AI57" i="2" s="1"/>
  <c r="AI56" i="2" s="1"/>
  <c r="AB41" i="2"/>
  <c r="AI76" i="2" s="1"/>
  <c r="N83" i="2"/>
  <c r="Q87" i="2"/>
  <c r="AH49" i="2"/>
  <c r="AH48" i="2" s="1"/>
  <c r="AH64" i="2"/>
  <c r="AH63" i="2" s="1"/>
  <c r="AF47" i="2"/>
  <c r="AF62" i="2"/>
  <c r="W91" i="2"/>
  <c r="W26" i="2"/>
  <c r="W44" i="2"/>
  <c r="D114" i="2" s="1"/>
  <c r="W71" i="2"/>
  <c r="T85" i="2"/>
  <c r="T96" i="2"/>
  <c r="T97" i="2"/>
  <c r="W92" i="2"/>
  <c r="AA40" i="2"/>
  <c r="AA33" i="2"/>
  <c r="S93" i="2"/>
  <c r="S67" i="2"/>
  <c r="AB36" i="2"/>
  <c r="AI59" i="2" s="1"/>
  <c r="AI58" i="2" s="1"/>
  <c r="AB43" i="2"/>
  <c r="U60" i="2"/>
  <c r="V61" i="2"/>
  <c r="AH51" i="2"/>
  <c r="AO73" i="2" s="1"/>
  <c r="AH66" i="2"/>
  <c r="AH65" i="2" s="1"/>
  <c r="T53" i="2"/>
  <c r="S20" i="2"/>
  <c r="BT75" i="6" l="1"/>
  <c r="BG22" i="6"/>
  <c r="BN40" i="6" s="1"/>
  <c r="BM15" i="6"/>
  <c r="BM87" i="6" s="1"/>
  <c r="J106" i="6" s="1"/>
  <c r="I117" i="6" s="1"/>
  <c r="BM83" i="6"/>
  <c r="BM81" i="6"/>
  <c r="BG28" i="6"/>
  <c r="BM44" i="6"/>
  <c r="BN61" i="6"/>
  <c r="BN54" i="6"/>
  <c r="BN53" i="6" s="1"/>
  <c r="BN46" i="6"/>
  <c r="BN51" i="6" s="1"/>
  <c r="BT65" i="6"/>
  <c r="BT64" i="6" s="1"/>
  <c r="BT58" i="6"/>
  <c r="BT57" i="6" s="1"/>
  <c r="BT50" i="6"/>
  <c r="CA72" i="6" s="1"/>
  <c r="BM34" i="6"/>
  <c r="BM52" i="6"/>
  <c r="BM92" i="6" s="1"/>
  <c r="BM41" i="6"/>
  <c r="BT76" i="6"/>
  <c r="CQ80" i="6"/>
  <c r="CR17" i="6"/>
  <c r="BS85" i="6"/>
  <c r="BG37" i="6"/>
  <c r="BN74" i="6"/>
  <c r="AZ18" i="6"/>
  <c r="AZ26" i="6"/>
  <c r="BA20" i="6" s="1"/>
  <c r="BA19" i="6" s="1"/>
  <c r="BT84" i="6"/>
  <c r="BT95" i="6"/>
  <c r="BT96" i="6"/>
  <c r="BG30" i="6"/>
  <c r="BL82" i="6"/>
  <c r="BO86" i="6"/>
  <c r="BT63" i="6"/>
  <c r="CA70" i="6" s="1"/>
  <c r="BT56" i="6"/>
  <c r="BT55" i="6" s="1"/>
  <c r="BT48" i="6"/>
  <c r="BT47" i="6" s="1"/>
  <c r="BF90" i="6"/>
  <c r="BF43" i="6"/>
  <c r="BT94" i="6"/>
  <c r="BN42" i="6"/>
  <c r="BN35" i="6"/>
  <c r="BL27" i="5"/>
  <c r="CF70" i="5"/>
  <c r="CQ79" i="5"/>
  <c r="CR16" i="5"/>
  <c r="BS41" i="5"/>
  <c r="BS40" i="5" s="1"/>
  <c r="BS34" i="5"/>
  <c r="BS33" i="5" s="1"/>
  <c r="BE88" i="5"/>
  <c r="BE76" i="5"/>
  <c r="BE77" i="5" s="1"/>
  <c r="BR43" i="5"/>
  <c r="BS60" i="5"/>
  <c r="BS59" i="5" s="1"/>
  <c r="BS53" i="5"/>
  <c r="BS45" i="5"/>
  <c r="BS50" i="5" s="1"/>
  <c r="BL29" i="5"/>
  <c r="BR58" i="5"/>
  <c r="BF17" i="5"/>
  <c r="BF25" i="5"/>
  <c r="BG19" i="5" s="1"/>
  <c r="BG18" i="5" s="1"/>
  <c r="BL36" i="5"/>
  <c r="BS73" i="5"/>
  <c r="BY67" i="5"/>
  <c r="BY48" i="5"/>
  <c r="BR51" i="5"/>
  <c r="BR91" i="5" s="1"/>
  <c r="BY61" i="5"/>
  <c r="CF69" i="5"/>
  <c r="BL26" i="5"/>
  <c r="BM37" i="5"/>
  <c r="BM30" i="5"/>
  <c r="BR15" i="5"/>
  <c r="BR14" i="5"/>
  <c r="BZ75" i="5"/>
  <c r="BS39" i="5"/>
  <c r="BZ74" i="5" s="1"/>
  <c r="BS32" i="5"/>
  <c r="BS31" i="5" s="1"/>
  <c r="AO72" i="2"/>
  <c r="AI77" i="2"/>
  <c r="AB35" i="2"/>
  <c r="AB33" i="2"/>
  <c r="V28" i="2"/>
  <c r="W23" i="2" s="1"/>
  <c r="W22" i="2" s="1"/>
  <c r="V29" i="2"/>
  <c r="W25" i="2" s="1"/>
  <c r="W24" i="2" s="1"/>
  <c r="AI66" i="2"/>
  <c r="AI65" i="2" s="1"/>
  <c r="AI51" i="2"/>
  <c r="AP73" i="2" s="1"/>
  <c r="U85" i="2"/>
  <c r="U97" i="2"/>
  <c r="U96" i="2"/>
  <c r="Z50" i="2"/>
  <c r="Y52" i="2"/>
  <c r="AF68" i="2"/>
  <c r="AF16" i="2" s="1"/>
  <c r="AF88" i="2" s="1"/>
  <c r="AB42" i="2"/>
  <c r="T93" i="2"/>
  <c r="T67" i="2"/>
  <c r="AF74" i="2"/>
  <c r="AG75" i="2"/>
  <c r="P82" i="2"/>
  <c r="P84" i="2"/>
  <c r="Q15" i="2"/>
  <c r="AI64" i="2"/>
  <c r="AI63" i="2" s="1"/>
  <c r="AI49" i="2"/>
  <c r="AI48" i="2" s="1"/>
  <c r="X92" i="2"/>
  <c r="Z37" i="2"/>
  <c r="U53" i="2"/>
  <c r="T86" i="2"/>
  <c r="O83" i="2"/>
  <c r="R87" i="2"/>
  <c r="AG47" i="2"/>
  <c r="AG62" i="2"/>
  <c r="AC34" i="2"/>
  <c r="AJ57" i="2" s="1"/>
  <c r="AJ56" i="2" s="1"/>
  <c r="AC41" i="2"/>
  <c r="AJ76" i="2" s="1"/>
  <c r="V69" i="2"/>
  <c r="V95" i="2" s="1"/>
  <c r="W70" i="2"/>
  <c r="Y45" i="2"/>
  <c r="Z46" i="2"/>
  <c r="X71" i="2"/>
  <c r="V60" i="2"/>
  <c r="W61" i="2"/>
  <c r="Y30" i="2"/>
  <c r="Z31" i="2"/>
  <c r="S19" i="2"/>
  <c r="S27" i="2"/>
  <c r="T21" i="2" s="1"/>
  <c r="AB40" i="2"/>
  <c r="X44" i="2"/>
  <c r="X91" i="2"/>
  <c r="X26" i="2"/>
  <c r="AC43" i="2"/>
  <c r="AC36" i="2"/>
  <c r="AJ59" i="2" s="1"/>
  <c r="AJ58" i="2" s="1"/>
  <c r="BN33" i="6" l="1"/>
  <c r="BN32" i="6" s="1"/>
  <c r="BU75" i="6"/>
  <c r="BN39" i="6"/>
  <c r="BG21" i="6"/>
  <c r="BG27" i="6" s="1"/>
  <c r="BT62" i="6"/>
  <c r="BN45" i="6"/>
  <c r="BN44" i="6" s="1"/>
  <c r="CA71" i="6"/>
  <c r="BN67" i="6"/>
  <c r="BN15" i="6" s="1"/>
  <c r="BN87" i="6" s="1"/>
  <c r="BU65" i="6"/>
  <c r="BU64" i="6" s="1"/>
  <c r="BU58" i="6"/>
  <c r="BU57" i="6" s="1"/>
  <c r="BU50" i="6"/>
  <c r="CB72" i="6" s="1"/>
  <c r="BN73" i="6"/>
  <c r="BM91" i="6"/>
  <c r="BM66" i="6"/>
  <c r="BG29" i="6"/>
  <c r="BG36" i="6"/>
  <c r="BU76" i="6"/>
  <c r="BN34" i="6"/>
  <c r="BT49" i="6"/>
  <c r="BN41" i="6"/>
  <c r="BN52" i="6"/>
  <c r="BN92" i="6" s="1"/>
  <c r="BH24" i="6"/>
  <c r="BT85" i="6"/>
  <c r="BA18" i="6"/>
  <c r="BA26" i="6"/>
  <c r="BB20" i="6" s="1"/>
  <c r="BH31" i="6"/>
  <c r="BH30" i="6" s="1"/>
  <c r="BH38" i="6"/>
  <c r="BH37" i="6" s="1"/>
  <c r="J105" i="6"/>
  <c r="BM82" i="6"/>
  <c r="BP86" i="6"/>
  <c r="AZ89" i="6"/>
  <c r="AZ77" i="6"/>
  <c r="AZ78" i="6" s="1"/>
  <c r="CR80" i="6"/>
  <c r="CS17" i="6"/>
  <c r="BU69" i="6"/>
  <c r="BN60" i="6"/>
  <c r="BS66" i="5"/>
  <c r="BS14" i="5" s="1"/>
  <c r="BS44" i="5"/>
  <c r="BS43" i="5" s="1"/>
  <c r="BS58" i="5"/>
  <c r="BZ62" i="5"/>
  <c r="CG69" i="5" s="1"/>
  <c r="BZ55" i="5"/>
  <c r="BZ54" i="5" s="1"/>
  <c r="BZ47" i="5"/>
  <c r="BZ46" i="5" s="1"/>
  <c r="BG17" i="5"/>
  <c r="BG25" i="5"/>
  <c r="BH19" i="5" s="1"/>
  <c r="CR79" i="5"/>
  <c r="CS16" i="5"/>
  <c r="I114" i="5"/>
  <c r="H114" i="5"/>
  <c r="BF88" i="5"/>
  <c r="BF76" i="5"/>
  <c r="BF77" i="5" s="1"/>
  <c r="BY83" i="5"/>
  <c r="BY95" i="5"/>
  <c r="BY94" i="5"/>
  <c r="BS38" i="5"/>
  <c r="BR90" i="5"/>
  <c r="BR65" i="5"/>
  <c r="BZ68" i="5"/>
  <c r="BR82" i="5"/>
  <c r="BR80" i="5"/>
  <c r="BY93" i="5"/>
  <c r="BR86" i="5"/>
  <c r="BT73" i="5"/>
  <c r="BS72" i="5"/>
  <c r="BT60" i="5"/>
  <c r="BT59" i="5" s="1"/>
  <c r="BT53" i="5"/>
  <c r="BT45" i="5"/>
  <c r="BT50" i="5" s="1"/>
  <c r="BS52" i="5"/>
  <c r="BL35" i="5"/>
  <c r="BM36" i="5"/>
  <c r="BM29" i="5"/>
  <c r="BL28" i="5"/>
  <c r="BM21" i="5" s="1"/>
  <c r="BZ64" i="5"/>
  <c r="BZ63" i="5" s="1"/>
  <c r="BZ57" i="5"/>
  <c r="BZ56" i="5" s="1"/>
  <c r="BZ49" i="5"/>
  <c r="CG71" i="5" s="1"/>
  <c r="BZ48" i="5"/>
  <c r="BN37" i="5"/>
  <c r="BN30" i="5"/>
  <c r="BM23" i="5"/>
  <c r="AP72" i="2"/>
  <c r="AJ77" i="2"/>
  <c r="AC35" i="2"/>
  <c r="AG68" i="2"/>
  <c r="AG16" i="2" s="1"/>
  <c r="AG88" i="2" s="1"/>
  <c r="AC40" i="2"/>
  <c r="AJ64" i="2"/>
  <c r="AJ63" i="2" s="1"/>
  <c r="AJ49" i="2"/>
  <c r="AJ48" i="2" s="1"/>
  <c r="Y92" i="2"/>
  <c r="AD43" i="2"/>
  <c r="AD36" i="2"/>
  <c r="AK59" i="2" s="1"/>
  <c r="AK58" i="2" s="1"/>
  <c r="S90" i="2"/>
  <c r="S78" i="2"/>
  <c r="S79" i="2" s="1"/>
  <c r="U93" i="2"/>
  <c r="U67" i="2"/>
  <c r="Q84" i="2"/>
  <c r="Q82" i="2"/>
  <c r="R15" i="2"/>
  <c r="AJ66" i="2"/>
  <c r="AJ65" i="2" s="1"/>
  <c r="AJ51" i="2"/>
  <c r="AQ73" i="2" s="1"/>
  <c r="Z30" i="2"/>
  <c r="Y26" i="2"/>
  <c r="Y44" i="2"/>
  <c r="Y91" i="2"/>
  <c r="AA39" i="2"/>
  <c r="AA38" i="2" s="1"/>
  <c r="AA32" i="2"/>
  <c r="AH55" i="2" s="1"/>
  <c r="AH54" i="2" s="1"/>
  <c r="V53" i="2"/>
  <c r="W60" i="2"/>
  <c r="X61" i="2"/>
  <c r="W69" i="2"/>
  <c r="X70" i="2"/>
  <c r="P83" i="2"/>
  <c r="C106" i="2"/>
  <c r="C135" i="2" s="1"/>
  <c r="S87" i="2"/>
  <c r="AC42" i="2"/>
  <c r="U86" i="2"/>
  <c r="Z45" i="2"/>
  <c r="AA46" i="2"/>
  <c r="AG74" i="2"/>
  <c r="AC33" i="2"/>
  <c r="W28" i="2"/>
  <c r="X23" i="2" s="1"/>
  <c r="V85" i="2"/>
  <c r="V96" i="2"/>
  <c r="V97" i="2"/>
  <c r="Y71" i="2"/>
  <c r="T20" i="2"/>
  <c r="AD34" i="2"/>
  <c r="AK57" i="2" s="1"/>
  <c r="AK56" i="2" s="1"/>
  <c r="AD41" i="2"/>
  <c r="AK76" i="2" s="1"/>
  <c r="AA50" i="2"/>
  <c r="Z52" i="2"/>
  <c r="W29" i="2"/>
  <c r="X25" i="2" s="1"/>
  <c r="X24" i="2" s="1"/>
  <c r="BG25" i="6" l="1"/>
  <c r="BU56" i="6"/>
  <c r="BU55" i="6" s="1"/>
  <c r="BU63" i="6"/>
  <c r="CB70" i="6" s="1"/>
  <c r="BU48" i="6"/>
  <c r="BU47" i="6" s="1"/>
  <c r="CB71" i="6"/>
  <c r="BU49" i="6"/>
  <c r="BN14" i="6"/>
  <c r="BO74" i="6"/>
  <c r="BO73" i="6" s="1"/>
  <c r="BA89" i="6"/>
  <c r="BA77" i="6"/>
  <c r="BA78" i="6" s="1"/>
  <c r="BO42" i="6"/>
  <c r="BV76" i="6" s="1"/>
  <c r="BO35" i="6"/>
  <c r="BO34" i="6" s="1"/>
  <c r="BH23" i="6"/>
  <c r="BH36" i="6"/>
  <c r="BI31" i="6"/>
  <c r="BI38" i="6"/>
  <c r="BB19" i="6"/>
  <c r="BH29" i="6"/>
  <c r="BG90" i="6"/>
  <c r="BG43" i="6"/>
  <c r="BH22" i="6"/>
  <c r="BN59" i="6"/>
  <c r="BN66" i="6" s="1"/>
  <c r="BN91" i="6"/>
  <c r="BU68" i="6"/>
  <c r="CS80" i="6"/>
  <c r="CT17" i="6"/>
  <c r="BO61" i="6"/>
  <c r="BO60" i="6" s="1"/>
  <c r="BO54" i="6"/>
  <c r="BO46" i="6"/>
  <c r="BS15" i="5"/>
  <c r="BS86" i="5" s="1"/>
  <c r="BZ61" i="5"/>
  <c r="BT66" i="5"/>
  <c r="BT14" i="5" s="1"/>
  <c r="BT58" i="5"/>
  <c r="BT39" i="5"/>
  <c r="CA74" i="5" s="1"/>
  <c r="BT32" i="5"/>
  <c r="BM20" i="5"/>
  <c r="BY84" i="5"/>
  <c r="BU60" i="5"/>
  <c r="BU59" i="5" s="1"/>
  <c r="BU53" i="5"/>
  <c r="BU45" i="5"/>
  <c r="BU50" i="5" s="1"/>
  <c r="BN29" i="5"/>
  <c r="BM28" i="5"/>
  <c r="BU73" i="5"/>
  <c r="BT72" i="5"/>
  <c r="BS82" i="5"/>
  <c r="BS80" i="5"/>
  <c r="BG88" i="5"/>
  <c r="BG76" i="5"/>
  <c r="BG77" i="5" s="1"/>
  <c r="BO37" i="5"/>
  <c r="BO30" i="5"/>
  <c r="BM35" i="5"/>
  <c r="BN36" i="5"/>
  <c r="BR81" i="5"/>
  <c r="BU85" i="5"/>
  <c r="BH18" i="5"/>
  <c r="BL89" i="5"/>
  <c r="BL42" i="5"/>
  <c r="BL24" i="5"/>
  <c r="BT52" i="5"/>
  <c r="BS51" i="5"/>
  <c r="BS91" i="5" s="1"/>
  <c r="BS90" i="5"/>
  <c r="CG70" i="5"/>
  <c r="BT44" i="5"/>
  <c r="CA68" i="5"/>
  <c r="BZ67" i="5"/>
  <c r="BZ93" i="5" s="1"/>
  <c r="CS79" i="5"/>
  <c r="CT16" i="5"/>
  <c r="BT41" i="5"/>
  <c r="BT34" i="5"/>
  <c r="BM22" i="5"/>
  <c r="AK77" i="2"/>
  <c r="AQ72" i="2"/>
  <c r="AA31" i="2"/>
  <c r="AA30" i="2" s="1"/>
  <c r="AH75" i="2"/>
  <c r="AH74" i="2" s="1"/>
  <c r="AD42" i="2"/>
  <c r="AD33" i="2"/>
  <c r="T19" i="2"/>
  <c r="T27" i="2"/>
  <c r="U21" i="2" s="1"/>
  <c r="AE41" i="2"/>
  <c r="AL76" i="2" s="1"/>
  <c r="AE34" i="2"/>
  <c r="AL57" i="2" s="1"/>
  <c r="AL56" i="2" s="1"/>
  <c r="X60" i="2"/>
  <c r="Y61" i="2"/>
  <c r="R82" i="2"/>
  <c r="R84" i="2"/>
  <c r="S15" i="2"/>
  <c r="X29" i="2"/>
  <c r="Y25" i="2" s="1"/>
  <c r="Y24" i="2" s="1"/>
  <c r="W53" i="2"/>
  <c r="Q83" i="2"/>
  <c r="T87" i="2"/>
  <c r="AE43" i="2"/>
  <c r="AE36" i="2"/>
  <c r="AL59" i="2" s="1"/>
  <c r="AL58" i="2" s="1"/>
  <c r="AD40" i="2"/>
  <c r="V93" i="2"/>
  <c r="V67" i="2"/>
  <c r="Z26" i="2"/>
  <c r="Z91" i="2"/>
  <c r="Z44" i="2"/>
  <c r="AK66" i="2"/>
  <c r="AK65" i="2" s="1"/>
  <c r="AK51" i="2"/>
  <c r="AR73" i="2" s="1"/>
  <c r="AA45" i="2"/>
  <c r="AB46" i="2"/>
  <c r="AH47" i="2"/>
  <c r="AH62" i="2"/>
  <c r="AB50" i="2"/>
  <c r="AA52" i="2"/>
  <c r="Z92" i="2"/>
  <c r="X69" i="2"/>
  <c r="X95" i="2" s="1"/>
  <c r="Y70" i="2"/>
  <c r="AA37" i="2"/>
  <c r="AD35" i="2"/>
  <c r="Z71" i="2"/>
  <c r="V86" i="2"/>
  <c r="W85" i="2"/>
  <c r="W96" i="2"/>
  <c r="W97" i="2"/>
  <c r="AK64" i="2"/>
  <c r="AK63" i="2" s="1"/>
  <c r="AK49" i="2"/>
  <c r="AK48" i="2" s="1"/>
  <c r="X22" i="2"/>
  <c r="W95" i="2"/>
  <c r="BH25" i="6" l="1"/>
  <c r="BV69" i="6"/>
  <c r="BV68" i="6" s="1"/>
  <c r="BU62" i="6"/>
  <c r="BV49" i="6"/>
  <c r="BP74" i="6"/>
  <c r="BP73" i="6" s="1"/>
  <c r="BN83" i="6"/>
  <c r="BN81" i="6"/>
  <c r="BO41" i="6"/>
  <c r="BP61" i="6"/>
  <c r="BP60" i="6" s="1"/>
  <c r="BP54" i="6"/>
  <c r="BP46" i="6"/>
  <c r="BP51" i="6" s="1"/>
  <c r="BU84" i="6"/>
  <c r="BU96" i="6"/>
  <c r="BU95" i="6"/>
  <c r="BO59" i="6"/>
  <c r="BH90" i="6"/>
  <c r="BH43" i="6"/>
  <c r="BO51" i="6"/>
  <c r="BO45" i="6"/>
  <c r="BO40" i="6"/>
  <c r="BO33" i="6"/>
  <c r="BH21" i="6"/>
  <c r="BI30" i="6"/>
  <c r="BO67" i="6"/>
  <c r="BO53" i="6"/>
  <c r="BU94" i="6"/>
  <c r="BI37" i="6"/>
  <c r="CT80" i="6"/>
  <c r="CU17" i="6"/>
  <c r="BH28" i="6"/>
  <c r="BI24" i="6" s="1"/>
  <c r="BB18" i="6"/>
  <c r="BB26" i="6"/>
  <c r="BC20" i="6" s="1"/>
  <c r="BV65" i="6"/>
  <c r="BV58" i="6"/>
  <c r="BV57" i="6" s="1"/>
  <c r="BV50" i="6"/>
  <c r="CC72" i="6" s="1"/>
  <c r="BT38" i="5"/>
  <c r="BT15" i="5"/>
  <c r="BT86" i="5" s="1"/>
  <c r="BU66" i="5"/>
  <c r="BU58" i="5"/>
  <c r="CA67" i="5"/>
  <c r="CB68" i="5"/>
  <c r="BS65" i="5"/>
  <c r="BV60" i="5"/>
  <c r="BV59" i="5" s="1"/>
  <c r="BV53" i="5"/>
  <c r="BV45" i="5"/>
  <c r="BV50" i="5" s="1"/>
  <c r="BV73" i="5"/>
  <c r="BU72" i="5"/>
  <c r="BM27" i="5"/>
  <c r="BN23" i="5" s="1"/>
  <c r="BN22" i="5" s="1"/>
  <c r="BH17" i="5"/>
  <c r="BH25" i="5"/>
  <c r="BI19" i="5" s="1"/>
  <c r="BI18" i="5" s="1"/>
  <c r="BM89" i="5"/>
  <c r="BM42" i="5"/>
  <c r="BM24" i="5"/>
  <c r="BZ83" i="5"/>
  <c r="BZ95" i="5"/>
  <c r="BZ94" i="5"/>
  <c r="CA64" i="5"/>
  <c r="CA63" i="5" s="1"/>
  <c r="CA57" i="5"/>
  <c r="CA56" i="5" s="1"/>
  <c r="CA49" i="5"/>
  <c r="CH71" i="5" s="1"/>
  <c r="BT33" i="5"/>
  <c r="CA75" i="5"/>
  <c r="BT40" i="5"/>
  <c r="BU52" i="5"/>
  <c r="BT51" i="5"/>
  <c r="BT91" i="5" s="1"/>
  <c r="CA62" i="5"/>
  <c r="CA55" i="5"/>
  <c r="CA54" i="5" s="1"/>
  <c r="CA47" i="5"/>
  <c r="CA46" i="5" s="1"/>
  <c r="BT31" i="5"/>
  <c r="BM26" i="5"/>
  <c r="BN21" i="5" s="1"/>
  <c r="BN20" i="5" s="1"/>
  <c r="CT79" i="5"/>
  <c r="CU16" i="5"/>
  <c r="BS81" i="5"/>
  <c r="BV85" i="5"/>
  <c r="BO29" i="5"/>
  <c r="BN28" i="5"/>
  <c r="BU44" i="5"/>
  <c r="BT43" i="5"/>
  <c r="BT80" i="5"/>
  <c r="BT82" i="5"/>
  <c r="BU14" i="5"/>
  <c r="BO36" i="5"/>
  <c r="BN35" i="5"/>
  <c r="AL77" i="2"/>
  <c r="AR72" i="2"/>
  <c r="AE33" i="2"/>
  <c r="AE35" i="2"/>
  <c r="AE40" i="2"/>
  <c r="AE42" i="2"/>
  <c r="T78" i="2"/>
  <c r="T79" i="2" s="1"/>
  <c r="T90" i="2"/>
  <c r="AB39" i="2"/>
  <c r="AB32" i="2"/>
  <c r="AI55" i="2" s="1"/>
  <c r="AI54" i="2" s="1"/>
  <c r="X53" i="2"/>
  <c r="R83" i="2"/>
  <c r="U87" i="2"/>
  <c r="S82" i="2"/>
  <c r="S84" i="2"/>
  <c r="T15" i="2"/>
  <c r="AC50" i="2"/>
  <c r="AB52" i="2"/>
  <c r="W86" i="2"/>
  <c r="D108" i="2"/>
  <c r="D107" i="2"/>
  <c r="C136" i="2" s="1"/>
  <c r="W93" i="2"/>
  <c r="W67" i="2"/>
  <c r="D115" i="2" s="1"/>
  <c r="Y60" i="2"/>
  <c r="Z61" i="2"/>
  <c r="AA92" i="2"/>
  <c r="Y69" i="2"/>
  <c r="Z70" i="2"/>
  <c r="X28" i="2"/>
  <c r="Y23" i="2" s="1"/>
  <c r="X85" i="2"/>
  <c r="X96" i="2"/>
  <c r="X97" i="2"/>
  <c r="AH68" i="2"/>
  <c r="AH16" i="2" s="1"/>
  <c r="AH88" i="2" s="1"/>
  <c r="AL51" i="2"/>
  <c r="AS73" i="2" s="1"/>
  <c r="AL66" i="2"/>
  <c r="AL65" i="2" s="1"/>
  <c r="AL49" i="2"/>
  <c r="AL48" i="2" s="1"/>
  <c r="AL64" i="2"/>
  <c r="AL63" i="2" s="1"/>
  <c r="AA26" i="2"/>
  <c r="AA91" i="2"/>
  <c r="AA44" i="2"/>
  <c r="Y29" i="2"/>
  <c r="Z25" i="2" s="1"/>
  <c r="Z24" i="2" s="1"/>
  <c r="AA71" i="2"/>
  <c r="AB45" i="2"/>
  <c r="AC46" i="2"/>
  <c r="AF43" i="2"/>
  <c r="AM77" i="2" s="1"/>
  <c r="AF36" i="2"/>
  <c r="AM59" i="2" s="1"/>
  <c r="AM58" i="2" s="1"/>
  <c r="U20" i="2"/>
  <c r="BP67" i="6" l="1"/>
  <c r="BN82" i="6"/>
  <c r="BQ86" i="6"/>
  <c r="BP59" i="6"/>
  <c r="CU80" i="6"/>
  <c r="CV17" i="6"/>
  <c r="BH27" i="6"/>
  <c r="BI22" i="6" s="1"/>
  <c r="BI21" i="6" s="1"/>
  <c r="BV63" i="6"/>
  <c r="BV56" i="6"/>
  <c r="BV55" i="6" s="1"/>
  <c r="BV48" i="6"/>
  <c r="BV47" i="6" s="1"/>
  <c r="BO32" i="6"/>
  <c r="BJ31" i="6"/>
  <c r="BJ30" i="6" s="1"/>
  <c r="BJ38" i="6"/>
  <c r="BQ74" i="6" s="1"/>
  <c r="BI36" i="6"/>
  <c r="BV75" i="6"/>
  <c r="BO39" i="6"/>
  <c r="BC19" i="6"/>
  <c r="BV84" i="6"/>
  <c r="BV95" i="6"/>
  <c r="BV96" i="6"/>
  <c r="BI29" i="6"/>
  <c r="BB89" i="6"/>
  <c r="BB77" i="6"/>
  <c r="BB78" i="6" s="1"/>
  <c r="BW69" i="6"/>
  <c r="BP42" i="6"/>
  <c r="BW76" i="6" s="1"/>
  <c r="BP35" i="6"/>
  <c r="BP53" i="6"/>
  <c r="BO52" i="6"/>
  <c r="BO92" i="6" s="1"/>
  <c r="BV94" i="6"/>
  <c r="BU85" i="6"/>
  <c r="CC71" i="6"/>
  <c r="BV64" i="6"/>
  <c r="BI23" i="6"/>
  <c r="BO15" i="6"/>
  <c r="BO14" i="6"/>
  <c r="BP45" i="6"/>
  <c r="BO44" i="6"/>
  <c r="BU15" i="5"/>
  <c r="BU86" i="5" s="1"/>
  <c r="CH70" i="5"/>
  <c r="BV66" i="5"/>
  <c r="BV14" i="5" s="1"/>
  <c r="BI17" i="5"/>
  <c r="BI25" i="5"/>
  <c r="BJ19" i="5" s="1"/>
  <c r="BV58" i="5"/>
  <c r="BO28" i="5"/>
  <c r="BN89" i="5"/>
  <c r="BN42" i="5"/>
  <c r="BN24" i="5"/>
  <c r="BU39" i="5"/>
  <c r="BU32" i="5"/>
  <c r="BU51" i="5"/>
  <c r="BU91" i="5" s="1"/>
  <c r="BV52" i="5"/>
  <c r="BH88" i="5"/>
  <c r="BH76" i="5"/>
  <c r="BH77" i="5" s="1"/>
  <c r="BZ84" i="5"/>
  <c r="BU41" i="5"/>
  <c r="BU40" i="5" s="1"/>
  <c r="BU34" i="5"/>
  <c r="BU33" i="5" s="1"/>
  <c r="CA83" i="5"/>
  <c r="CA95" i="5"/>
  <c r="CA94" i="5"/>
  <c r="CA61" i="5"/>
  <c r="CH69" i="5"/>
  <c r="BO35" i="5"/>
  <c r="BT81" i="5"/>
  <c r="BW85" i="5"/>
  <c r="CA93" i="5"/>
  <c r="BP37" i="5"/>
  <c r="BP36" i="5" s="1"/>
  <c r="BP30" i="5"/>
  <c r="BP29" i="5" s="1"/>
  <c r="BN26" i="5"/>
  <c r="BO21" i="5" s="1"/>
  <c r="BO20" i="5" s="1"/>
  <c r="CB67" i="5"/>
  <c r="CB93" i="5" s="1"/>
  <c r="CC68" i="5"/>
  <c r="BT90" i="5"/>
  <c r="BT65" i="5"/>
  <c r="CU79" i="5"/>
  <c r="CV16" i="5"/>
  <c r="CA48" i="5"/>
  <c r="BV72" i="5"/>
  <c r="BU80" i="5"/>
  <c r="BU82" i="5"/>
  <c r="BN27" i="5"/>
  <c r="BO23" i="5" s="1"/>
  <c r="BV44" i="5"/>
  <c r="BU43" i="5"/>
  <c r="AS72" i="2"/>
  <c r="AF41" i="2"/>
  <c r="AF34" i="2"/>
  <c r="AM57" i="2" s="1"/>
  <c r="AM56" i="2" s="1"/>
  <c r="AF42" i="2"/>
  <c r="AM51" i="2"/>
  <c r="AT73" i="2" s="1"/>
  <c r="AM66" i="2"/>
  <c r="AM65" i="2" s="1"/>
  <c r="AC45" i="2"/>
  <c r="AD46" i="2"/>
  <c r="AB92" i="2"/>
  <c r="Z69" i="2"/>
  <c r="Z95" i="2" s="1"/>
  <c r="AA70" i="2"/>
  <c r="AD50" i="2"/>
  <c r="AC52" i="2"/>
  <c r="Y53" i="2"/>
  <c r="AF35" i="2"/>
  <c r="Z60" i="2"/>
  <c r="AA61" i="2"/>
  <c r="AB71" i="2"/>
  <c r="Y85" i="2"/>
  <c r="Y96" i="2"/>
  <c r="Y97" i="2"/>
  <c r="X93" i="2"/>
  <c r="X67" i="2"/>
  <c r="Y95" i="2"/>
  <c r="AI62" i="2"/>
  <c r="AI47" i="2"/>
  <c r="AB31" i="2"/>
  <c r="Y22" i="2"/>
  <c r="AI75" i="2"/>
  <c r="AB38" i="2"/>
  <c r="S83" i="2"/>
  <c r="V87" i="2"/>
  <c r="Z29" i="2"/>
  <c r="AA25" i="2" s="1"/>
  <c r="T82" i="2"/>
  <c r="T84" i="2"/>
  <c r="U15" i="2"/>
  <c r="U19" i="2"/>
  <c r="U27" i="2"/>
  <c r="V21" i="2" s="1"/>
  <c r="AG43" i="2"/>
  <c r="AN77" i="2" s="1"/>
  <c r="AG36" i="2"/>
  <c r="AN59" i="2" s="1"/>
  <c r="AN58" i="2" s="1"/>
  <c r="X86" i="2"/>
  <c r="BI25" i="6" l="1"/>
  <c r="BP41" i="6"/>
  <c r="BI27" i="6"/>
  <c r="BJ22" i="6" s="1"/>
  <c r="BJ21" i="6" s="1"/>
  <c r="BO87" i="6"/>
  <c r="BP15" i="6"/>
  <c r="BP52" i="6"/>
  <c r="BP92" i="6" s="1"/>
  <c r="BJ37" i="6"/>
  <c r="BQ73" i="6"/>
  <c r="BP40" i="6"/>
  <c r="BP39" i="6" s="1"/>
  <c r="BP33" i="6"/>
  <c r="BQ61" i="6"/>
  <c r="BQ60" i="6" s="1"/>
  <c r="BQ54" i="6"/>
  <c r="BQ46" i="6"/>
  <c r="BQ51" i="6" s="1"/>
  <c r="CV80" i="6"/>
  <c r="CW17" i="6"/>
  <c r="BV62" i="6"/>
  <c r="CC70" i="6"/>
  <c r="BW68" i="6"/>
  <c r="BW94" i="6" s="1"/>
  <c r="BV85" i="6"/>
  <c r="BJ29" i="6"/>
  <c r="BC18" i="6"/>
  <c r="BC26" i="6"/>
  <c r="BD20" i="6" s="1"/>
  <c r="BD19" i="6" s="1"/>
  <c r="BO83" i="6"/>
  <c r="BO81" i="6"/>
  <c r="BP14" i="6"/>
  <c r="BW65" i="6"/>
  <c r="BW64" i="6" s="1"/>
  <c r="BW58" i="6"/>
  <c r="BW57" i="6" s="1"/>
  <c r="BW50" i="6"/>
  <c r="CD72" i="6" s="1"/>
  <c r="BP34" i="6"/>
  <c r="BO91" i="6"/>
  <c r="BO66" i="6"/>
  <c r="BI28" i="6"/>
  <c r="BJ24" i="6" s="1"/>
  <c r="BP44" i="6"/>
  <c r="BI90" i="6"/>
  <c r="BI43" i="6"/>
  <c r="CB75" i="5"/>
  <c r="BV15" i="5"/>
  <c r="BV86" i="5" s="1"/>
  <c r="BW73" i="5"/>
  <c r="BW72" i="5" s="1"/>
  <c r="CB48" i="5"/>
  <c r="BP28" i="5"/>
  <c r="CB62" i="5"/>
  <c r="CI69" i="5" s="1"/>
  <c r="CB55" i="5"/>
  <c r="CB54" i="5" s="1"/>
  <c r="CB47" i="5"/>
  <c r="CB46" i="5" s="1"/>
  <c r="BU90" i="5"/>
  <c r="BU65" i="5"/>
  <c r="BU38" i="5"/>
  <c r="CB74" i="5"/>
  <c r="BP35" i="5"/>
  <c r="CC67" i="5"/>
  <c r="BU81" i="5"/>
  <c r="BX85" i="5"/>
  <c r="CB83" i="5"/>
  <c r="CB95" i="5"/>
  <c r="CB94" i="5"/>
  <c r="BU31" i="5"/>
  <c r="BV34" i="5"/>
  <c r="BV41" i="5"/>
  <c r="BV40" i="5" s="1"/>
  <c r="BQ37" i="5"/>
  <c r="BQ36" i="5" s="1"/>
  <c r="BQ30" i="5"/>
  <c r="BO22" i="5"/>
  <c r="BV82" i="5"/>
  <c r="BV80" i="5"/>
  <c r="BO26" i="5"/>
  <c r="BP21" i="5" s="1"/>
  <c r="BP20" i="5" s="1"/>
  <c r="CB64" i="5"/>
  <c r="CB57" i="5"/>
  <c r="CB56" i="5" s="1"/>
  <c r="CB49" i="5"/>
  <c r="CI71" i="5" s="1"/>
  <c r="BJ18" i="5"/>
  <c r="BW60" i="5"/>
  <c r="BW59" i="5" s="1"/>
  <c r="BW53" i="5"/>
  <c r="BW45" i="5"/>
  <c r="BW50" i="5" s="1"/>
  <c r="BV43" i="5"/>
  <c r="CA84" i="5"/>
  <c r="CV79" i="5"/>
  <c r="CW16" i="5"/>
  <c r="BV39" i="5"/>
  <c r="BV32" i="5"/>
  <c r="BV51" i="5"/>
  <c r="BV91" i="5" s="1"/>
  <c r="BO89" i="5"/>
  <c r="BO42" i="5"/>
  <c r="BO24" i="5"/>
  <c r="BI88" i="5"/>
  <c r="BI76" i="5"/>
  <c r="BI77" i="5" s="1"/>
  <c r="AT72" i="2"/>
  <c r="AI68" i="2"/>
  <c r="AI16" i="2" s="1"/>
  <c r="AI88" i="2" s="1"/>
  <c r="AN66" i="2"/>
  <c r="AN65" i="2" s="1"/>
  <c r="AN51" i="2"/>
  <c r="AU73" i="2" s="1"/>
  <c r="AA60" i="2"/>
  <c r="AB61" i="2"/>
  <c r="AG35" i="2"/>
  <c r="AG42" i="2"/>
  <c r="AB30" i="2"/>
  <c r="Z85" i="2"/>
  <c r="Z97" i="2"/>
  <c r="Z96" i="2"/>
  <c r="AC39" i="2"/>
  <c r="AC38" i="2" s="1"/>
  <c r="AC32" i="2"/>
  <c r="AJ55" i="2" s="1"/>
  <c r="AJ54" i="2" s="1"/>
  <c r="Y86" i="2"/>
  <c r="Z53" i="2"/>
  <c r="AM49" i="2"/>
  <c r="AM48" i="2" s="1"/>
  <c r="AM64" i="2"/>
  <c r="AM63" i="2" s="1"/>
  <c r="AF33" i="2"/>
  <c r="AH36" i="2"/>
  <c r="AO59" i="2" s="1"/>
  <c r="AO58" i="2" s="1"/>
  <c r="AH43" i="2"/>
  <c r="AO77" i="2" s="1"/>
  <c r="U78" i="2"/>
  <c r="U79" i="2" s="1"/>
  <c r="U90" i="2"/>
  <c r="Y93" i="2"/>
  <c r="Y67" i="2"/>
  <c r="AD45" i="2"/>
  <c r="AE46" i="2"/>
  <c r="AM76" i="2"/>
  <c r="AF40" i="2"/>
  <c r="V20" i="2"/>
  <c r="AB37" i="2"/>
  <c r="AC92" i="2"/>
  <c r="AI74" i="2"/>
  <c r="AC71" i="2"/>
  <c r="AE50" i="2"/>
  <c r="AD52" i="2"/>
  <c r="T83" i="2"/>
  <c r="W87" i="2"/>
  <c r="AA24" i="2"/>
  <c r="U84" i="2"/>
  <c r="U82" i="2"/>
  <c r="V15" i="2"/>
  <c r="Y28" i="2"/>
  <c r="Z23" i="2" s="1"/>
  <c r="Z22" i="2" s="1"/>
  <c r="AA69" i="2"/>
  <c r="AA95" i="2" s="1"/>
  <c r="AB70" i="2"/>
  <c r="BQ45" i="6" l="1"/>
  <c r="BQ44" i="6" s="1"/>
  <c r="BW75" i="6"/>
  <c r="BQ67" i="6"/>
  <c r="BQ14" i="6" s="1"/>
  <c r="BJ27" i="6"/>
  <c r="BK22" i="6" s="1"/>
  <c r="BK21" i="6" s="1"/>
  <c r="BQ42" i="6"/>
  <c r="BQ35" i="6"/>
  <c r="BQ34" i="6" s="1"/>
  <c r="BD18" i="6"/>
  <c r="BD26" i="6"/>
  <c r="BE20" i="6" s="1"/>
  <c r="BE19" i="6" s="1"/>
  <c r="CD71" i="6"/>
  <c r="BQ59" i="6"/>
  <c r="BJ23" i="6"/>
  <c r="BJ90" i="6"/>
  <c r="BP83" i="6"/>
  <c r="BP81" i="6"/>
  <c r="BQ53" i="6"/>
  <c r="BO82" i="6"/>
  <c r="BR86" i="6"/>
  <c r="BW63" i="6"/>
  <c r="BW62" i="6" s="1"/>
  <c r="BW56" i="6"/>
  <c r="BW55" i="6" s="1"/>
  <c r="BW48" i="6"/>
  <c r="BW47" i="6" s="1"/>
  <c r="BP87" i="6"/>
  <c r="BC89" i="6"/>
  <c r="BC77" i="6"/>
  <c r="BC78" i="6" s="1"/>
  <c r="CW80" i="6"/>
  <c r="CX17" i="6"/>
  <c r="BJ36" i="6"/>
  <c r="BJ43" i="6" s="1"/>
  <c r="BP32" i="6"/>
  <c r="BW84" i="6"/>
  <c r="BW95" i="6"/>
  <c r="BW96" i="6"/>
  <c r="BP91" i="6"/>
  <c r="BP66" i="6"/>
  <c r="BW49" i="6"/>
  <c r="BK31" i="6"/>
  <c r="BK38" i="6"/>
  <c r="BR74" i="6" s="1"/>
  <c r="BX69" i="6"/>
  <c r="BQ40" i="6"/>
  <c r="BQ39" i="6" s="1"/>
  <c r="BQ33" i="6"/>
  <c r="BW66" i="5"/>
  <c r="BW15" i="5" s="1"/>
  <c r="BW86" i="5" s="1"/>
  <c r="BX73" i="5"/>
  <c r="BX72" i="5" s="1"/>
  <c r="BP26" i="5"/>
  <c r="BQ21" i="5" s="1"/>
  <c r="BQ20" i="5" s="1"/>
  <c r="CC64" i="5"/>
  <c r="CC57" i="5"/>
  <c r="CC56" i="5" s="1"/>
  <c r="CC49" i="5"/>
  <c r="CJ71" i="5" s="1"/>
  <c r="CC75" i="5"/>
  <c r="CC74" i="5"/>
  <c r="BW14" i="5"/>
  <c r="BV31" i="5"/>
  <c r="CC83" i="5"/>
  <c r="CC94" i="5"/>
  <c r="CC95" i="5"/>
  <c r="BV38" i="5"/>
  <c r="BW58" i="5"/>
  <c r="BV81" i="5"/>
  <c r="BY85" i="5"/>
  <c r="CD68" i="5"/>
  <c r="BV90" i="5"/>
  <c r="BV65" i="5"/>
  <c r="CW79" i="5"/>
  <c r="CX16" i="5"/>
  <c r="BJ17" i="5"/>
  <c r="BJ25" i="5"/>
  <c r="BK19" i="5" s="1"/>
  <c r="CC93" i="5"/>
  <c r="CB61" i="5"/>
  <c r="CC62" i="5"/>
  <c r="CJ69" i="5" s="1"/>
  <c r="CC55" i="5"/>
  <c r="CC54" i="5" s="1"/>
  <c r="CC47" i="5"/>
  <c r="CC46" i="5" s="1"/>
  <c r="BQ35" i="5"/>
  <c r="BO27" i="5"/>
  <c r="BP23" i="5" s="1"/>
  <c r="BP22" i="5" s="1"/>
  <c r="CB84" i="5"/>
  <c r="BW52" i="5"/>
  <c r="BV33" i="5"/>
  <c r="BX60" i="5"/>
  <c r="BX59" i="5" s="1"/>
  <c r="BX53" i="5"/>
  <c r="BX45" i="5"/>
  <c r="BX50" i="5" s="1"/>
  <c r="BP89" i="5"/>
  <c r="BP42" i="5"/>
  <c r="BP24" i="5"/>
  <c r="BW39" i="5"/>
  <c r="BW32" i="5"/>
  <c r="BW44" i="5"/>
  <c r="CB63" i="5"/>
  <c r="CI70" i="5"/>
  <c r="BQ29" i="5"/>
  <c r="AU72" i="2"/>
  <c r="AJ75" i="2"/>
  <c r="AJ74" i="2" s="1"/>
  <c r="AH42" i="2"/>
  <c r="AH35" i="2"/>
  <c r="AC37" i="2"/>
  <c r="Z28" i="2"/>
  <c r="AA23" i="2" s="1"/>
  <c r="AA22" i="2" s="1"/>
  <c r="AB60" i="2"/>
  <c r="AC61" i="2"/>
  <c r="AJ62" i="2"/>
  <c r="AJ47" i="2"/>
  <c r="AB69" i="2"/>
  <c r="AC70" i="2"/>
  <c r="AA29" i="2"/>
  <c r="AB25" i="2" s="1"/>
  <c r="AB24" i="2" s="1"/>
  <c r="AD71" i="2"/>
  <c r="U83" i="2"/>
  <c r="X87" i="2"/>
  <c r="AA85" i="2"/>
  <c r="AA96" i="2"/>
  <c r="AA97" i="2"/>
  <c r="AE45" i="2"/>
  <c r="AF46" i="2"/>
  <c r="AA53" i="2"/>
  <c r="Z86" i="2"/>
  <c r="V19" i="2"/>
  <c r="V27" i="2"/>
  <c r="W21" i="2" s="1"/>
  <c r="W20" i="2" s="1"/>
  <c r="AD92" i="2"/>
  <c r="Z93" i="2"/>
  <c r="Z67" i="2"/>
  <c r="AC31" i="2"/>
  <c r="AB26" i="2"/>
  <c r="AB44" i="2"/>
  <c r="AB91" i="2"/>
  <c r="AG34" i="2"/>
  <c r="AN57" i="2" s="1"/>
  <c r="AN56" i="2" s="1"/>
  <c r="AG41" i="2"/>
  <c r="AG40" i="2" s="1"/>
  <c r="AF50" i="2"/>
  <c r="AE52" i="2"/>
  <c r="AO51" i="2"/>
  <c r="AV73" i="2" s="1"/>
  <c r="AO66" i="2"/>
  <c r="AO65" i="2" s="1"/>
  <c r="V84" i="2"/>
  <c r="V82" i="2"/>
  <c r="W15" i="2"/>
  <c r="BJ25" i="6" l="1"/>
  <c r="BQ15" i="6"/>
  <c r="BQ87" i="6" s="1"/>
  <c r="CD70" i="6"/>
  <c r="BQ32" i="6"/>
  <c r="BK37" i="6"/>
  <c r="BK36" i="6" s="1"/>
  <c r="BK27" i="6"/>
  <c r="BD89" i="6"/>
  <c r="BD77" i="6"/>
  <c r="BD78" i="6" s="1"/>
  <c r="BX63" i="6"/>
  <c r="BX62" i="6" s="1"/>
  <c r="BX56" i="6"/>
  <c r="BX55" i="6" s="1"/>
  <c r="BX48" i="6"/>
  <c r="BX47" i="6" s="1"/>
  <c r="BQ91" i="6"/>
  <c r="CX80" i="6"/>
  <c r="CY17" i="6"/>
  <c r="BQ83" i="6"/>
  <c r="BQ81" i="6"/>
  <c r="BJ28" i="6"/>
  <c r="BK24" i="6" s="1"/>
  <c r="BK23" i="6" s="1"/>
  <c r="BX65" i="6"/>
  <c r="BX64" i="6" s="1"/>
  <c r="BX58" i="6"/>
  <c r="BX57" i="6" s="1"/>
  <c r="BX50" i="6"/>
  <c r="CE72" i="6" s="1"/>
  <c r="BQ52" i="6"/>
  <c r="BQ92" i="6" s="1"/>
  <c r="BX68" i="6"/>
  <c r="BX94" i="6" s="1"/>
  <c r="BP82" i="6"/>
  <c r="BS86" i="6"/>
  <c r="BX76" i="6"/>
  <c r="BQ41" i="6"/>
  <c r="BE18" i="6"/>
  <c r="BE26" i="6"/>
  <c r="BF20" i="6" s="1"/>
  <c r="BF19" i="6" s="1"/>
  <c r="BR73" i="6"/>
  <c r="BR61" i="6"/>
  <c r="BR60" i="6" s="1"/>
  <c r="BR54" i="6"/>
  <c r="BR46" i="6"/>
  <c r="BK30" i="6"/>
  <c r="BX75" i="6"/>
  <c r="BR40" i="6"/>
  <c r="BR39" i="6" s="1"/>
  <c r="BR33" i="6"/>
  <c r="BR32" i="6" s="1"/>
  <c r="BX49" i="6"/>
  <c r="BW85" i="6"/>
  <c r="BL31" i="6"/>
  <c r="BL38" i="6"/>
  <c r="CC61" i="5"/>
  <c r="CD74" i="5"/>
  <c r="BX58" i="5"/>
  <c r="BQ26" i="5"/>
  <c r="CC48" i="5"/>
  <c r="BX52" i="5"/>
  <c r="BW51" i="5"/>
  <c r="BW91" i="5" s="1"/>
  <c r="BJ88" i="5"/>
  <c r="BJ76" i="5"/>
  <c r="BJ77" i="5" s="1"/>
  <c r="BW31" i="5"/>
  <c r="BR37" i="5"/>
  <c r="BR30" i="5"/>
  <c r="BR29" i="5" s="1"/>
  <c r="BK18" i="5"/>
  <c r="BW82" i="5"/>
  <c r="BW80" i="5"/>
  <c r="CC84" i="5"/>
  <c r="BQ28" i="5"/>
  <c r="CX79" i="5"/>
  <c r="CY16" i="5"/>
  <c r="CC63" i="5"/>
  <c r="BX66" i="5"/>
  <c r="BX15" i="5" s="1"/>
  <c r="BW38" i="5"/>
  <c r="BP27" i="5"/>
  <c r="BQ23" i="5" s="1"/>
  <c r="BQ22" i="5" s="1"/>
  <c r="BX39" i="5"/>
  <c r="BX32" i="5"/>
  <c r="CJ70" i="5"/>
  <c r="BX44" i="5"/>
  <c r="BW43" i="5"/>
  <c r="CD62" i="5"/>
  <c r="CK69" i="5" s="1"/>
  <c r="CD55" i="5"/>
  <c r="CD54" i="5" s="1"/>
  <c r="CD47" i="5"/>
  <c r="CD46" i="5" s="1"/>
  <c r="BW41" i="5"/>
  <c r="BW40" i="5" s="1"/>
  <c r="BW34" i="5"/>
  <c r="CE68" i="5"/>
  <c r="CD67" i="5"/>
  <c r="AV72" i="2"/>
  <c r="AG33" i="2"/>
  <c r="AJ68" i="2"/>
  <c r="AJ16" i="2" s="1"/>
  <c r="AJ88" i="2" s="1"/>
  <c r="AB29" i="2"/>
  <c r="AC25" i="2" s="1"/>
  <c r="AC24" i="2" s="1"/>
  <c r="AA28" i="2"/>
  <c r="AB23" i="2" s="1"/>
  <c r="AB22" i="2" s="1"/>
  <c r="AG50" i="2"/>
  <c r="AF52" i="2"/>
  <c r="AA86" i="2"/>
  <c r="AN76" i="2"/>
  <c r="AB53" i="2"/>
  <c r="AI36" i="2"/>
  <c r="AP59" i="2" s="1"/>
  <c r="AP58" i="2" s="1"/>
  <c r="AI43" i="2"/>
  <c r="V83" i="2"/>
  <c r="Y87" i="2"/>
  <c r="AF45" i="2"/>
  <c r="AG46" i="2"/>
  <c r="AC69" i="2"/>
  <c r="AC95" i="2" s="1"/>
  <c r="AD70" i="2"/>
  <c r="AA93" i="2"/>
  <c r="AA67" i="2"/>
  <c r="AE92" i="2"/>
  <c r="AE71" i="2"/>
  <c r="AB85" i="2"/>
  <c r="AB97" i="2"/>
  <c r="AB96" i="2"/>
  <c r="AH41" i="2"/>
  <c r="AH40" i="2" s="1"/>
  <c r="AH34" i="2"/>
  <c r="AO57" i="2" s="1"/>
  <c r="AO56" i="2" s="1"/>
  <c r="AN64" i="2"/>
  <c r="AN63" i="2" s="1"/>
  <c r="AN49" i="2"/>
  <c r="AN48" i="2" s="1"/>
  <c r="W27" i="2"/>
  <c r="X21" i="2" s="1"/>
  <c r="X20" i="2" s="1"/>
  <c r="W19" i="2"/>
  <c r="AC30" i="2"/>
  <c r="AD39" i="2"/>
  <c r="AD32" i="2"/>
  <c r="AK55" i="2" s="1"/>
  <c r="AK54" i="2" s="1"/>
  <c r="AB95" i="2"/>
  <c r="W84" i="2"/>
  <c r="W82" i="2"/>
  <c r="X15" i="2"/>
  <c r="V90" i="2"/>
  <c r="V78" i="2"/>
  <c r="V79" i="2" s="1"/>
  <c r="AC60" i="2"/>
  <c r="AD61" i="2"/>
  <c r="BL37" i="6" l="1"/>
  <c r="BL36" i="6" s="1"/>
  <c r="CE71" i="6"/>
  <c r="BS74" i="6"/>
  <c r="BS73" i="6" s="1"/>
  <c r="CE70" i="6"/>
  <c r="BY75" i="6"/>
  <c r="BM31" i="6"/>
  <c r="BM38" i="6"/>
  <c r="BY69" i="6"/>
  <c r="BK28" i="6"/>
  <c r="BL24" i="6" s="1"/>
  <c r="BF18" i="6"/>
  <c r="BF26" i="6"/>
  <c r="BG20" i="6" s="1"/>
  <c r="BE89" i="6"/>
  <c r="BE77" i="6"/>
  <c r="BE78" i="6" s="1"/>
  <c r="BR67" i="6"/>
  <c r="BR53" i="6"/>
  <c r="BL30" i="6"/>
  <c r="BK29" i="6"/>
  <c r="BK25" i="6" s="1"/>
  <c r="BR51" i="6"/>
  <c r="BR45" i="6"/>
  <c r="BR59" i="6"/>
  <c r="CY80" i="6"/>
  <c r="CZ17" i="6"/>
  <c r="BQ82" i="6"/>
  <c r="BT86" i="6"/>
  <c r="BY63" i="6"/>
  <c r="BY62" i="6" s="1"/>
  <c r="BY56" i="6"/>
  <c r="BY55" i="6" s="1"/>
  <c r="BY48" i="6"/>
  <c r="BY47" i="6" s="1"/>
  <c r="BS61" i="6"/>
  <c r="BS60" i="6" s="1"/>
  <c r="BS54" i="6"/>
  <c r="BS46" i="6"/>
  <c r="BS51" i="6" s="1"/>
  <c r="BQ66" i="6"/>
  <c r="BX84" i="6"/>
  <c r="BX95" i="6"/>
  <c r="BX96" i="6"/>
  <c r="BR42" i="6"/>
  <c r="BR41" i="6" s="1"/>
  <c r="BR35" i="6"/>
  <c r="CD61" i="5"/>
  <c r="CE74" i="5"/>
  <c r="BX31" i="5"/>
  <c r="BX38" i="5"/>
  <c r="BR21" i="5"/>
  <c r="BR20" i="5" s="1"/>
  <c r="BR26" i="5" s="1"/>
  <c r="BQ27" i="5"/>
  <c r="BR23" i="5" s="1"/>
  <c r="BR22" i="5" s="1"/>
  <c r="CE62" i="5"/>
  <c r="CL69" i="5" s="1"/>
  <c r="CE55" i="5"/>
  <c r="CE54" i="5" s="1"/>
  <c r="CE47" i="5"/>
  <c r="CE46" i="5" s="1"/>
  <c r="BY73" i="5"/>
  <c r="BR36" i="5"/>
  <c r="BX14" i="5"/>
  <c r="CD64" i="5"/>
  <c r="CD57" i="5"/>
  <c r="CD56" i="5" s="1"/>
  <c r="CD49" i="5"/>
  <c r="CK71" i="5" s="1"/>
  <c r="CY79" i="5"/>
  <c r="CZ16" i="5"/>
  <c r="BW81" i="5"/>
  <c r="BZ85" i="5"/>
  <c r="CD83" i="5"/>
  <c r="CD94" i="5"/>
  <c r="CD95" i="5"/>
  <c r="BX51" i="5"/>
  <c r="BX91" i="5" s="1"/>
  <c r="CE67" i="5"/>
  <c r="CE93" i="5" s="1"/>
  <c r="BX41" i="5"/>
  <c r="BX40" i="5" s="1"/>
  <c r="BX34" i="5"/>
  <c r="BR28" i="5"/>
  <c r="BK17" i="5"/>
  <c r="BK25" i="5"/>
  <c r="BL19" i="5" s="1"/>
  <c r="BX86" i="5"/>
  <c r="BW90" i="5"/>
  <c r="BW65" i="5"/>
  <c r="CD93" i="5"/>
  <c r="BX43" i="5"/>
  <c r="CD75" i="5"/>
  <c r="BQ89" i="5"/>
  <c r="BQ42" i="5"/>
  <c r="BQ24" i="5"/>
  <c r="BY60" i="5"/>
  <c r="BY59" i="5" s="1"/>
  <c r="BY53" i="5"/>
  <c r="BY45" i="5"/>
  <c r="BY50" i="5" s="1"/>
  <c r="BW33" i="5"/>
  <c r="AD31" i="2"/>
  <c r="AD30" i="2" s="1"/>
  <c r="AO76" i="2"/>
  <c r="AB28" i="2"/>
  <c r="AC23" i="2" s="1"/>
  <c r="AC22" i="2" s="1"/>
  <c r="AC29" i="2"/>
  <c r="AD25" i="2" s="1"/>
  <c r="AD24" i="2" s="1"/>
  <c r="AP51" i="2"/>
  <c r="AW73" i="2" s="1"/>
  <c r="AP66" i="2"/>
  <c r="AP65" i="2" s="1"/>
  <c r="AI35" i="2"/>
  <c r="AG45" i="2"/>
  <c r="AH46" i="2"/>
  <c r="AC53" i="2"/>
  <c r="AC91" i="2"/>
  <c r="AC44" i="2"/>
  <c r="AC26" i="2"/>
  <c r="AF92" i="2"/>
  <c r="AB93" i="2"/>
  <c r="AB67" i="2"/>
  <c r="AI34" i="2"/>
  <c r="AP57" i="2" s="1"/>
  <c r="AP56" i="2" s="1"/>
  <c r="AI41" i="2"/>
  <c r="AI40" i="2" s="1"/>
  <c r="AD38" i="2"/>
  <c r="AK75" i="2"/>
  <c r="D106" i="2"/>
  <c r="D135" i="2" s="1"/>
  <c r="W83" i="2"/>
  <c r="Z87" i="2"/>
  <c r="D134" i="2"/>
  <c r="W90" i="2"/>
  <c r="W78" i="2"/>
  <c r="W79" i="2" s="1"/>
  <c r="AE32" i="2"/>
  <c r="AL55" i="2" s="1"/>
  <c r="AL54" i="2" s="1"/>
  <c r="AE39" i="2"/>
  <c r="AB86" i="2"/>
  <c r="AO64" i="2"/>
  <c r="AO63" i="2" s="1"/>
  <c r="AO49" i="2"/>
  <c r="AO48" i="2" s="1"/>
  <c r="X19" i="2"/>
  <c r="X27" i="2"/>
  <c r="Y21" i="2" s="1"/>
  <c r="Y20" i="2" s="1"/>
  <c r="AF71" i="2"/>
  <c r="AD69" i="2"/>
  <c r="AD95" i="2" s="1"/>
  <c r="AE70" i="2"/>
  <c r="AJ43" i="2"/>
  <c r="AJ36" i="2"/>
  <c r="AQ59" i="2" s="1"/>
  <c r="AQ58" i="2" s="1"/>
  <c r="X82" i="2"/>
  <c r="X84" i="2"/>
  <c r="Y15" i="2"/>
  <c r="AD60" i="2"/>
  <c r="AE61" i="2"/>
  <c r="AK62" i="2"/>
  <c r="AK47" i="2"/>
  <c r="AC85" i="2"/>
  <c r="AC96" i="2"/>
  <c r="AC97" i="2"/>
  <c r="AI42" i="2"/>
  <c r="AP77" i="2"/>
  <c r="AH50" i="2"/>
  <c r="AG52" i="2"/>
  <c r="AH33" i="2"/>
  <c r="BL22" i="6" l="1"/>
  <c r="BS33" i="6" s="1"/>
  <c r="BM37" i="6"/>
  <c r="BM36" i="6" s="1"/>
  <c r="BT74" i="6"/>
  <c r="BT73" i="6" s="1"/>
  <c r="CF70" i="6"/>
  <c r="BS67" i="6"/>
  <c r="BS59" i="6"/>
  <c r="BZ69" i="6"/>
  <c r="BY68" i="6"/>
  <c r="BY65" i="6"/>
  <c r="BY58" i="6"/>
  <c r="BY57" i="6" s="1"/>
  <c r="BY50" i="6"/>
  <c r="CF72" i="6" s="1"/>
  <c r="BR34" i="6"/>
  <c r="BR44" i="6"/>
  <c r="BS45" i="6"/>
  <c r="BT61" i="6"/>
  <c r="BT60" i="6" s="1"/>
  <c r="BT54" i="6"/>
  <c r="BT46" i="6"/>
  <c r="BT51" i="6" s="1"/>
  <c r="CZ80" i="6"/>
  <c r="DA17" i="6"/>
  <c r="BK90" i="6"/>
  <c r="BK43" i="6"/>
  <c r="BN38" i="6"/>
  <c r="BN31" i="6"/>
  <c r="BM30" i="6"/>
  <c r="BL29" i="6"/>
  <c r="BL25" i="6" s="1"/>
  <c r="I115" i="6"/>
  <c r="H115" i="6"/>
  <c r="BF89" i="6"/>
  <c r="BF77" i="6"/>
  <c r="BF78" i="6" s="1"/>
  <c r="BX85" i="6"/>
  <c r="BS53" i="6"/>
  <c r="BR52" i="6"/>
  <c r="BR92" i="6" s="1"/>
  <c r="BG19" i="6"/>
  <c r="BY76" i="6"/>
  <c r="BS42" i="6"/>
  <c r="BS41" i="6" s="1"/>
  <c r="BS35" i="6"/>
  <c r="BR15" i="6"/>
  <c r="BR14" i="6"/>
  <c r="BL23" i="6"/>
  <c r="BX33" i="5"/>
  <c r="BS21" i="5"/>
  <c r="BS20" i="5" s="1"/>
  <c r="BS26" i="5" s="1"/>
  <c r="CK70" i="5"/>
  <c r="BY32" i="5"/>
  <c r="BY31" i="5" s="1"/>
  <c r="CE61" i="5"/>
  <c r="BY39" i="5"/>
  <c r="BR27" i="5"/>
  <c r="BS23" i="5" s="1"/>
  <c r="BS22" i="5" s="1"/>
  <c r="CE75" i="5"/>
  <c r="CD48" i="5"/>
  <c r="CE48" i="5" s="1"/>
  <c r="CE83" i="5"/>
  <c r="CE94" i="5"/>
  <c r="CE95" i="5"/>
  <c r="CD63" i="5"/>
  <c r="BX90" i="5"/>
  <c r="BX65" i="5"/>
  <c r="BS37" i="5"/>
  <c r="BS36" i="5" s="1"/>
  <c r="BS30" i="5"/>
  <c r="CF68" i="5"/>
  <c r="CD84" i="5"/>
  <c r="BY41" i="5"/>
  <c r="BY40" i="5" s="1"/>
  <c r="BY34" i="5"/>
  <c r="BY66" i="5"/>
  <c r="BY15" i="5" s="1"/>
  <c r="BL18" i="5"/>
  <c r="BX82" i="5"/>
  <c r="BX80" i="5"/>
  <c r="BK88" i="5"/>
  <c r="BK76" i="5"/>
  <c r="BK77" i="5" s="1"/>
  <c r="BR35" i="5"/>
  <c r="BR42" i="5" s="1"/>
  <c r="BY44" i="5"/>
  <c r="BY58" i="5"/>
  <c r="BR89" i="5"/>
  <c r="CZ79" i="5"/>
  <c r="DA16" i="5"/>
  <c r="BY72" i="5"/>
  <c r="CE64" i="5"/>
  <c r="CE57" i="5"/>
  <c r="CE56" i="5" s="1"/>
  <c r="CE49" i="5"/>
  <c r="CL71" i="5" s="1"/>
  <c r="BY52" i="5"/>
  <c r="AW72" i="2"/>
  <c r="AE31" i="2"/>
  <c r="AE30" i="2" s="1"/>
  <c r="AI33" i="2"/>
  <c r="AK68" i="2"/>
  <c r="AK16" i="2" s="1"/>
  <c r="AK88" i="2" s="1"/>
  <c r="AP76" i="2"/>
  <c r="AQ77" i="2"/>
  <c r="AJ42" i="2"/>
  <c r="AD29" i="2"/>
  <c r="AE25" i="2" s="1"/>
  <c r="AE24" i="2" s="1"/>
  <c r="AC28" i="2"/>
  <c r="AD23" i="2" s="1"/>
  <c r="AD22" i="2" s="1"/>
  <c r="AD91" i="2"/>
  <c r="AQ51" i="2"/>
  <c r="AX73" i="2" s="1"/>
  <c r="AQ66" i="2"/>
  <c r="AQ65" i="2" s="1"/>
  <c r="AF39" i="2"/>
  <c r="AF32" i="2"/>
  <c r="AM55" i="2" s="1"/>
  <c r="AM54" i="2" s="1"/>
  <c r="AE69" i="2"/>
  <c r="AE95" i="2" s="1"/>
  <c r="AF70" i="2"/>
  <c r="X90" i="2"/>
  <c r="X78" i="2"/>
  <c r="X79" i="2" s="1"/>
  <c r="AD53" i="2"/>
  <c r="AL62" i="2"/>
  <c r="AL47" i="2"/>
  <c r="AK74" i="2"/>
  <c r="E138" i="2" s="1"/>
  <c r="AL75" i="2"/>
  <c r="AC93" i="2"/>
  <c r="AC67" i="2"/>
  <c r="AK36" i="2"/>
  <c r="AR59" i="2" s="1"/>
  <c r="AR58" i="2" s="1"/>
  <c r="AK43" i="2"/>
  <c r="AE60" i="2"/>
  <c r="AF61" i="2"/>
  <c r="AD37" i="2"/>
  <c r="AD44" i="2" s="1"/>
  <c r="E114" i="2" s="1"/>
  <c r="AE38" i="2"/>
  <c r="AH45" i="2"/>
  <c r="AI46" i="2"/>
  <c r="Y19" i="2"/>
  <c r="Y27" i="2"/>
  <c r="Z21" i="2" s="1"/>
  <c r="Z20" i="2" s="1"/>
  <c r="Y84" i="2"/>
  <c r="Y82" i="2"/>
  <c r="Z15" i="2"/>
  <c r="AC86" i="2"/>
  <c r="AG71" i="2"/>
  <c r="AG92" i="2"/>
  <c r="AI50" i="2"/>
  <c r="AH52" i="2"/>
  <c r="AD85" i="2"/>
  <c r="AD96" i="2"/>
  <c r="AD97" i="2"/>
  <c r="X83" i="2"/>
  <c r="AA87" i="2"/>
  <c r="AP49" i="2"/>
  <c r="AP48" i="2" s="1"/>
  <c r="AP64" i="2"/>
  <c r="AP63" i="2" s="1"/>
  <c r="AJ35" i="2"/>
  <c r="AJ34" i="2"/>
  <c r="AQ57" i="2" s="1"/>
  <c r="AQ56" i="2" s="1"/>
  <c r="AJ41" i="2"/>
  <c r="AJ40" i="2" s="1"/>
  <c r="BL21" i="6" l="1"/>
  <c r="BS40" i="6"/>
  <c r="BS39" i="6" s="1"/>
  <c r="BN37" i="6"/>
  <c r="BN36" i="6" s="1"/>
  <c r="BT67" i="6"/>
  <c r="BU74" i="6"/>
  <c r="BU73" i="6" s="1"/>
  <c r="BT59" i="6"/>
  <c r="BZ65" i="6"/>
  <c r="BZ58" i="6"/>
  <c r="BZ57" i="6" s="1"/>
  <c r="BZ50" i="6"/>
  <c r="CG72" i="6" s="1"/>
  <c r="BU61" i="6"/>
  <c r="BU60" i="6" s="1"/>
  <c r="BU54" i="6"/>
  <c r="BU46" i="6"/>
  <c r="BU51" i="6" s="1"/>
  <c r="BZ75" i="6"/>
  <c r="BZ63" i="6"/>
  <c r="BZ56" i="6"/>
  <c r="BZ55" i="6" s="1"/>
  <c r="BZ48" i="6"/>
  <c r="BZ47" i="6" s="1"/>
  <c r="BS32" i="6"/>
  <c r="BS34" i="6"/>
  <c r="BY49" i="6"/>
  <c r="BZ76" i="6"/>
  <c r="BY64" i="6"/>
  <c r="CF71" i="6"/>
  <c r="BL28" i="6"/>
  <c r="BM24" i="6" s="1"/>
  <c r="BG18" i="6"/>
  <c r="BG26" i="6"/>
  <c r="BH20" i="6" s="1"/>
  <c r="BH19" i="6" s="1"/>
  <c r="DA80" i="6"/>
  <c r="DB17" i="6"/>
  <c r="BS44" i="6"/>
  <c r="BT45" i="6"/>
  <c r="BY84" i="6"/>
  <c r="BY96" i="6"/>
  <c r="BY95" i="6"/>
  <c r="BL90" i="6"/>
  <c r="BL43" i="6"/>
  <c r="CA69" i="6"/>
  <c r="BZ68" i="6"/>
  <c r="BZ94" i="6" s="1"/>
  <c r="BR81" i="6"/>
  <c r="BR83" i="6"/>
  <c r="BS14" i="6"/>
  <c r="BR91" i="6"/>
  <c r="BR66" i="6"/>
  <c r="BR87" i="6"/>
  <c r="BS15" i="6"/>
  <c r="BT53" i="6"/>
  <c r="BS52" i="6"/>
  <c r="BS92" i="6" s="1"/>
  <c r="BN30" i="6"/>
  <c r="BM29" i="6"/>
  <c r="BM25" i="6" s="1"/>
  <c r="BL27" i="6"/>
  <c r="BM22" i="6" s="1"/>
  <c r="BM21" i="6" s="1"/>
  <c r="BY94" i="6"/>
  <c r="CF55" i="5"/>
  <c r="CF54" i="5" s="1"/>
  <c r="CF47" i="5"/>
  <c r="CF46" i="5" s="1"/>
  <c r="CF62" i="5"/>
  <c r="CM69" i="5" s="1"/>
  <c r="BZ39" i="5"/>
  <c r="CL70" i="5"/>
  <c r="BZ32" i="5"/>
  <c r="BZ31" i="5" s="1"/>
  <c r="CF74" i="5"/>
  <c r="BY38" i="5"/>
  <c r="BR24" i="5"/>
  <c r="BY14" i="5"/>
  <c r="BY80" i="5" s="1"/>
  <c r="BS35" i="5"/>
  <c r="BS27" i="5"/>
  <c r="BZ60" i="5"/>
  <c r="BZ59" i="5" s="1"/>
  <c r="BZ53" i="5"/>
  <c r="BZ52" i="5" s="1"/>
  <c r="BZ45" i="5"/>
  <c r="BZ50" i="5" s="1"/>
  <c r="BS29" i="5"/>
  <c r="CE84" i="5"/>
  <c r="BY51" i="5"/>
  <c r="BY91" i="5" s="1"/>
  <c r="BY43" i="5"/>
  <c r="CF64" i="5"/>
  <c r="CF57" i="5"/>
  <c r="CF56" i="5" s="1"/>
  <c r="CF49" i="5"/>
  <c r="CM71" i="5" s="1"/>
  <c r="BZ73" i="5"/>
  <c r="DA79" i="5"/>
  <c r="DB16" i="5"/>
  <c r="BX81" i="5"/>
  <c r="CA85" i="5"/>
  <c r="BY33" i="5"/>
  <c r="CF48" i="5" s="1"/>
  <c r="CF75" i="5"/>
  <c r="BL17" i="5"/>
  <c r="BL25" i="5"/>
  <c r="BM19" i="5" s="1"/>
  <c r="CE63" i="5"/>
  <c r="BZ41" i="5"/>
  <c r="BZ40" i="5" s="1"/>
  <c r="BZ34" i="5"/>
  <c r="BY86" i="5"/>
  <c r="CF67" i="5"/>
  <c r="AX72" i="2"/>
  <c r="AK42" i="2"/>
  <c r="AF31" i="2"/>
  <c r="AF30" i="2" s="1"/>
  <c r="AK35" i="2"/>
  <c r="AL68" i="2"/>
  <c r="AL16" i="2" s="1"/>
  <c r="AL88" i="2" s="1"/>
  <c r="Z19" i="2"/>
  <c r="Z27" i="2"/>
  <c r="AA21" i="2" s="1"/>
  <c r="AD28" i="2"/>
  <c r="AE23" i="2" s="1"/>
  <c r="AE22" i="2" s="1"/>
  <c r="AE29" i="2"/>
  <c r="AF25" i="2" s="1"/>
  <c r="AF24" i="2" s="1"/>
  <c r="AF69" i="2"/>
  <c r="AF95" i="2" s="1"/>
  <c r="AG70" i="2"/>
  <c r="AE91" i="2"/>
  <c r="Z84" i="2"/>
  <c r="Z82" i="2"/>
  <c r="AA15" i="2"/>
  <c r="AH92" i="2"/>
  <c r="AR51" i="2"/>
  <c r="AY73" i="2" s="1"/>
  <c r="AR66" i="2"/>
  <c r="AR65" i="2" s="1"/>
  <c r="AE85" i="2"/>
  <c r="AE96" i="2"/>
  <c r="AE97" i="2"/>
  <c r="Y83" i="2"/>
  <c r="AB87" i="2"/>
  <c r="AK34" i="2"/>
  <c r="AR57" i="2" s="1"/>
  <c r="AR56" i="2" s="1"/>
  <c r="AK41" i="2"/>
  <c r="AK40" i="2" s="1"/>
  <c r="AR77" i="2"/>
  <c r="AD26" i="2"/>
  <c r="AD86" i="2"/>
  <c r="E108" i="2"/>
  <c r="AJ50" i="2"/>
  <c r="AI52" i="2"/>
  <c r="AQ49" i="2"/>
  <c r="AQ48" i="2" s="1"/>
  <c r="AQ64" i="2"/>
  <c r="AQ63" i="2" s="1"/>
  <c r="AQ76" i="2"/>
  <c r="AE53" i="2"/>
  <c r="AM47" i="2"/>
  <c r="AM62" i="2"/>
  <c r="AI45" i="2"/>
  <c r="AJ46" i="2"/>
  <c r="AJ33" i="2"/>
  <c r="AH71" i="2"/>
  <c r="AF60" i="2"/>
  <c r="AG61" i="2"/>
  <c r="AD93" i="2"/>
  <c r="E107" i="2"/>
  <c r="D136" i="2" s="1"/>
  <c r="AD67" i="2"/>
  <c r="E115" i="2" s="1"/>
  <c r="AL43" i="2"/>
  <c r="AL42" i="2" s="1"/>
  <c r="AL36" i="2"/>
  <c r="AS59" i="2" s="1"/>
  <c r="AS58" i="2" s="1"/>
  <c r="AE37" i="2"/>
  <c r="AE26" i="2" s="1"/>
  <c r="AF38" i="2"/>
  <c r="AG32" i="2"/>
  <c r="AN55" i="2" s="1"/>
  <c r="AN54" i="2" s="1"/>
  <c r="AG39" i="2"/>
  <c r="Y90" i="2"/>
  <c r="Y78" i="2"/>
  <c r="Y79" i="2" s="1"/>
  <c r="AL74" i="2"/>
  <c r="AM75" i="2"/>
  <c r="BU67" i="6" l="1"/>
  <c r="BS91" i="6"/>
  <c r="BS66" i="6"/>
  <c r="BM27" i="6"/>
  <c r="BN22" i="6" s="1"/>
  <c r="BN21" i="6" s="1"/>
  <c r="BM90" i="6"/>
  <c r="BM43" i="6"/>
  <c r="BS81" i="6"/>
  <c r="BS83" i="6"/>
  <c r="BT14" i="6"/>
  <c r="BO31" i="6"/>
  <c r="BO30" i="6" s="1"/>
  <c r="BO38" i="6"/>
  <c r="BH18" i="6"/>
  <c r="BH26" i="6"/>
  <c r="BI20" i="6" s="1"/>
  <c r="BZ62" i="6"/>
  <c r="CG70" i="6"/>
  <c r="BN29" i="6"/>
  <c r="BN25" i="6" s="1"/>
  <c r="BR82" i="6"/>
  <c r="BU86" i="6"/>
  <c r="BG89" i="6"/>
  <c r="BG77" i="6"/>
  <c r="BG78" i="6" s="1"/>
  <c r="BT52" i="6"/>
  <c r="BT92" i="6" s="1"/>
  <c r="BU53" i="6"/>
  <c r="BZ84" i="6"/>
  <c r="BZ95" i="6"/>
  <c r="BZ96" i="6"/>
  <c r="BY85" i="6"/>
  <c r="BT42" i="6"/>
  <c r="BT41" i="6" s="1"/>
  <c r="BT35" i="6"/>
  <c r="BT34" i="6" s="1"/>
  <c r="BU59" i="6"/>
  <c r="BS87" i="6"/>
  <c r="BT15" i="6"/>
  <c r="CB69" i="6"/>
  <c r="CA68" i="6"/>
  <c r="BU45" i="6"/>
  <c r="BT44" i="6"/>
  <c r="BM23" i="6"/>
  <c r="BZ49" i="6"/>
  <c r="CG71" i="6"/>
  <c r="BT40" i="6"/>
  <c r="BT39" i="6" s="1"/>
  <c r="BT33" i="6"/>
  <c r="BT32" i="6" s="1"/>
  <c r="DB80" i="6"/>
  <c r="DC17" i="6"/>
  <c r="BZ64" i="6"/>
  <c r="CG74" i="5"/>
  <c r="CG47" i="5"/>
  <c r="CG46" i="5" s="1"/>
  <c r="CG55" i="5"/>
  <c r="CG54" i="5" s="1"/>
  <c r="CF61" i="5"/>
  <c r="BY82" i="5"/>
  <c r="BZ38" i="5"/>
  <c r="CG62" i="5"/>
  <c r="CN69" i="5" s="1"/>
  <c r="CM70" i="5"/>
  <c r="BZ44" i="5"/>
  <c r="BZ43" i="5" s="1"/>
  <c r="CG68" i="5"/>
  <c r="CG67" i="5" s="1"/>
  <c r="CG93" i="5" s="1"/>
  <c r="CF83" i="5"/>
  <c r="CF95" i="5"/>
  <c r="CF94" i="5"/>
  <c r="CG64" i="5"/>
  <c r="CG57" i="5"/>
  <c r="CG56" i="5" s="1"/>
  <c r="CG49" i="5"/>
  <c r="CN71" i="5" s="1"/>
  <c r="BZ58" i="5"/>
  <c r="BT37" i="5"/>
  <c r="BT36" i="5" s="1"/>
  <c r="BT30" i="5"/>
  <c r="BT29" i="5" s="1"/>
  <c r="DB79" i="5"/>
  <c r="DC16" i="5"/>
  <c r="CF93" i="5"/>
  <c r="BL88" i="5"/>
  <c r="BL76" i="5"/>
  <c r="BL77" i="5" s="1"/>
  <c r="BY81" i="5"/>
  <c r="CB85" i="5"/>
  <c r="BZ51" i="5"/>
  <c r="BZ91" i="5" s="1"/>
  <c r="CF63" i="5"/>
  <c r="BM18" i="5"/>
  <c r="BZ72" i="5"/>
  <c r="BS28" i="5"/>
  <c r="CG75" i="5"/>
  <c r="BY90" i="5"/>
  <c r="BY65" i="5"/>
  <c r="BZ33" i="5"/>
  <c r="BZ66" i="5"/>
  <c r="BT23" i="5"/>
  <c r="AY72" i="2"/>
  <c r="AG31" i="2"/>
  <c r="AG30" i="2" s="1"/>
  <c r="AM68" i="2"/>
  <c r="AM16" i="2" s="1"/>
  <c r="AM88" i="2" s="1"/>
  <c r="AE28" i="2"/>
  <c r="AF23" i="2" s="1"/>
  <c r="AF22" i="2" s="1"/>
  <c r="AF29" i="2"/>
  <c r="AG25" i="2" s="1"/>
  <c r="AG24" i="2" s="1"/>
  <c r="AG60" i="2"/>
  <c r="AH61" i="2"/>
  <c r="AH32" i="2"/>
  <c r="AO55" i="2" s="1"/>
  <c r="AO54" i="2" s="1"/>
  <c r="AH39" i="2"/>
  <c r="AR49" i="2"/>
  <c r="AR48" i="2" s="1"/>
  <c r="AR64" i="2"/>
  <c r="AR63" i="2" s="1"/>
  <c r="AE44" i="2"/>
  <c r="AF91" i="2"/>
  <c r="Z90" i="2"/>
  <c r="Z78" i="2"/>
  <c r="Z79" i="2" s="1"/>
  <c r="AS51" i="2"/>
  <c r="AZ73" i="2" s="1"/>
  <c r="AS66" i="2"/>
  <c r="AS65" i="2" s="1"/>
  <c r="AI71" i="2"/>
  <c r="AK50" i="2"/>
  <c r="AJ52" i="2"/>
  <c r="AM36" i="2"/>
  <c r="AT59" i="2" s="1"/>
  <c r="AT58" i="2" s="1"/>
  <c r="AM43" i="2"/>
  <c r="AM42" i="2" s="1"/>
  <c r="AF37" i="2"/>
  <c r="AF44" i="2" s="1"/>
  <c r="AG38" i="2"/>
  <c r="AK33" i="2"/>
  <c r="AE93" i="2"/>
  <c r="AE67" i="2"/>
  <c r="AA84" i="2"/>
  <c r="AA82" i="2"/>
  <c r="AB15" i="2"/>
  <c r="AG69" i="2"/>
  <c r="AG95" i="2" s="1"/>
  <c r="AH70" i="2"/>
  <c r="AF53" i="2"/>
  <c r="AL35" i="2"/>
  <c r="AR76" i="2"/>
  <c r="Z83" i="2"/>
  <c r="AC87" i="2"/>
  <c r="AF85" i="2"/>
  <c r="AF96" i="2"/>
  <c r="AF97" i="2"/>
  <c r="AM74" i="2"/>
  <c r="AN75" i="2"/>
  <c r="AJ45" i="2"/>
  <c r="AK46" i="2"/>
  <c r="AE86" i="2"/>
  <c r="AL34" i="2"/>
  <c r="AS57" i="2" s="1"/>
  <c r="AS56" i="2" s="1"/>
  <c r="AL41" i="2"/>
  <c r="AL40" i="2" s="1"/>
  <c r="AN62" i="2"/>
  <c r="AN47" i="2"/>
  <c r="AI92" i="2"/>
  <c r="AS77" i="2"/>
  <c r="AA20" i="2"/>
  <c r="CA75" i="6" l="1"/>
  <c r="CA49" i="6"/>
  <c r="BT91" i="6"/>
  <c r="BT66" i="6"/>
  <c r="BZ85" i="6"/>
  <c r="CA63" i="6"/>
  <c r="CH70" i="6" s="1"/>
  <c r="CA56" i="6"/>
  <c r="CA55" i="6" s="1"/>
  <c r="CA48" i="6"/>
  <c r="CA47" i="6" s="1"/>
  <c r="BU44" i="6"/>
  <c r="BU52" i="6"/>
  <c r="BU92" i="6" s="1"/>
  <c r="BO29" i="6"/>
  <c r="BO37" i="6"/>
  <c r="BV74" i="6"/>
  <c r="CA84" i="6"/>
  <c r="CA95" i="6"/>
  <c r="CA96" i="6"/>
  <c r="CA65" i="6"/>
  <c r="CA64" i="6" s="1"/>
  <c r="CA58" i="6"/>
  <c r="CA57" i="6" s="1"/>
  <c r="CA50" i="6"/>
  <c r="CH72" i="6" s="1"/>
  <c r="BN90" i="6"/>
  <c r="BN43" i="6"/>
  <c r="BV61" i="6"/>
  <c r="BV60" i="6" s="1"/>
  <c r="BV54" i="6"/>
  <c r="BV53" i="6" s="1"/>
  <c r="BV46" i="6"/>
  <c r="BV51" i="6" s="1"/>
  <c r="CA76" i="6"/>
  <c r="CB68" i="6"/>
  <c r="CB94" i="6" s="1"/>
  <c r="BT83" i="6"/>
  <c r="BT81" i="6"/>
  <c r="BU14" i="6"/>
  <c r="BN27" i="6"/>
  <c r="BO22" i="6" s="1"/>
  <c r="CA94" i="6"/>
  <c r="BU40" i="6"/>
  <c r="BU39" i="6" s="1"/>
  <c r="BU33" i="6"/>
  <c r="BU32" i="6" s="1"/>
  <c r="BT87" i="6"/>
  <c r="BU15" i="6"/>
  <c r="BP31" i="6"/>
  <c r="BP30" i="6" s="1"/>
  <c r="BP38" i="6"/>
  <c r="BS82" i="6"/>
  <c r="BV86" i="6"/>
  <c r="BH89" i="6"/>
  <c r="BH77" i="6"/>
  <c r="BH78" i="6" s="1"/>
  <c r="DC80" i="6"/>
  <c r="DD17" i="6"/>
  <c r="BM28" i="6"/>
  <c r="BN24" i="6" s="1"/>
  <c r="BN23" i="6" s="1"/>
  <c r="BI19" i="6"/>
  <c r="CG61" i="5"/>
  <c r="CA73" i="5"/>
  <c r="CA72" i="5" s="1"/>
  <c r="CN70" i="5"/>
  <c r="BT28" i="5"/>
  <c r="BZ15" i="5"/>
  <c r="BZ14" i="5"/>
  <c r="BS89" i="5"/>
  <c r="BS42" i="5"/>
  <c r="BS24" i="5"/>
  <c r="BT21" i="5"/>
  <c r="DC79" i="5"/>
  <c r="DD16" i="5"/>
  <c r="BZ90" i="5"/>
  <c r="BZ65" i="5"/>
  <c r="CA41" i="5"/>
  <c r="CA40" i="5" s="1"/>
  <c r="CA34" i="5"/>
  <c r="CA33" i="5" s="1"/>
  <c r="BT22" i="5"/>
  <c r="CA60" i="5"/>
  <c r="CA53" i="5"/>
  <c r="CA45" i="5"/>
  <c r="BT35" i="5"/>
  <c r="BM17" i="5"/>
  <c r="BM25" i="5"/>
  <c r="BN19" i="5" s="1"/>
  <c r="CG63" i="5"/>
  <c r="CG83" i="5"/>
  <c r="CG94" i="5"/>
  <c r="CG95" i="5"/>
  <c r="CG48" i="5"/>
  <c r="CF84" i="5"/>
  <c r="AZ72" i="2"/>
  <c r="AT77" i="2"/>
  <c r="AF26" i="2"/>
  <c r="AS76" i="2"/>
  <c r="AL33" i="2"/>
  <c r="AM35" i="2"/>
  <c r="AF28" i="2"/>
  <c r="AG23" i="2" s="1"/>
  <c r="AG22" i="2" s="1"/>
  <c r="AG29" i="2"/>
  <c r="AH25" i="2" s="1"/>
  <c r="AH24" i="2" s="1"/>
  <c r="AL50" i="2"/>
  <c r="AK52" i="2"/>
  <c r="AO62" i="2"/>
  <c r="AO47" i="2"/>
  <c r="AN43" i="2"/>
  <c r="AN42" i="2" s="1"/>
  <c r="AN36" i="2"/>
  <c r="AU59" i="2" s="1"/>
  <c r="AU58" i="2" s="1"/>
  <c r="AK45" i="2"/>
  <c r="AL46" i="2"/>
  <c r="AB84" i="2"/>
  <c r="AB82" i="2"/>
  <c r="AC15" i="2"/>
  <c r="AG37" i="2"/>
  <c r="AG44" i="2" s="1"/>
  <c r="AH38" i="2"/>
  <c r="AJ71" i="2"/>
  <c r="AH31" i="2"/>
  <c r="AA83" i="2"/>
  <c r="AD87" i="2"/>
  <c r="AG91" i="2"/>
  <c r="AG85" i="2"/>
  <c r="AG96" i="2"/>
  <c r="AG97" i="2"/>
  <c r="AH60" i="2"/>
  <c r="AI61" i="2"/>
  <c r="AN74" i="2"/>
  <c r="AO75" i="2"/>
  <c r="AN68" i="2"/>
  <c r="AN16" i="2" s="1"/>
  <c r="AN88" i="2" s="1"/>
  <c r="AG53" i="2"/>
  <c r="AJ92" i="2"/>
  <c r="AT51" i="2"/>
  <c r="BA73" i="2" s="1"/>
  <c r="AT66" i="2"/>
  <c r="AT65" i="2" s="1"/>
  <c r="AM41" i="2"/>
  <c r="AM34" i="2"/>
  <c r="AT57" i="2" s="1"/>
  <c r="AT56" i="2" s="1"/>
  <c r="AF86" i="2"/>
  <c r="AA19" i="2"/>
  <c r="AA27" i="2"/>
  <c r="AB21" i="2" s="1"/>
  <c r="AB20" i="2" s="1"/>
  <c r="AF93" i="2"/>
  <c r="AF67" i="2"/>
  <c r="AS49" i="2"/>
  <c r="AS48" i="2" s="1"/>
  <c r="AS64" i="2"/>
  <c r="AS63" i="2" s="1"/>
  <c r="AH69" i="2"/>
  <c r="AH95" i="2" s="1"/>
  <c r="AI70" i="2"/>
  <c r="BV52" i="6" l="1"/>
  <c r="BV92" i="6" s="1"/>
  <c r="BN28" i="6"/>
  <c r="BO24" i="6" s="1"/>
  <c r="BO23" i="6" s="1"/>
  <c r="BI18" i="6"/>
  <c r="BI26" i="6"/>
  <c r="BJ20" i="6" s="1"/>
  <c r="BJ19" i="6" s="1"/>
  <c r="CH71" i="6"/>
  <c r="CB84" i="6"/>
  <c r="CB95" i="6"/>
  <c r="CB96" i="6"/>
  <c r="BV73" i="6"/>
  <c r="BW74" i="6"/>
  <c r="CB63" i="6"/>
  <c r="CI70" i="6" s="1"/>
  <c r="CB56" i="6"/>
  <c r="CB55" i="6" s="1"/>
  <c r="CB48" i="6"/>
  <c r="CB47" i="6" s="1"/>
  <c r="CC69" i="6"/>
  <c r="BO36" i="6"/>
  <c r="BO43" i="6" s="1"/>
  <c r="BP37" i="6"/>
  <c r="BV40" i="6"/>
  <c r="BV39" i="6" s="1"/>
  <c r="BV33" i="6"/>
  <c r="BV32" i="6" s="1"/>
  <c r="BP29" i="6"/>
  <c r="BU42" i="6"/>
  <c r="BU41" i="6" s="1"/>
  <c r="BU35" i="6"/>
  <c r="DD80" i="6"/>
  <c r="DE17" i="6"/>
  <c r="CA62" i="6"/>
  <c r="BO21" i="6"/>
  <c r="BO90" i="6"/>
  <c r="BW61" i="6"/>
  <c r="BW60" i="6" s="1"/>
  <c r="BW54" i="6"/>
  <c r="BW53" i="6" s="1"/>
  <c r="BW46" i="6"/>
  <c r="BW51" i="6" s="1"/>
  <c r="BU83" i="6"/>
  <c r="BU81" i="6"/>
  <c r="BU87" i="6"/>
  <c r="BT82" i="6"/>
  <c r="BW86" i="6"/>
  <c r="BV67" i="6"/>
  <c r="BV15" i="6" s="1"/>
  <c r="BV59" i="6"/>
  <c r="BU91" i="6"/>
  <c r="BU66" i="6"/>
  <c r="CB75" i="6"/>
  <c r="CA85" i="6"/>
  <c r="BV45" i="6"/>
  <c r="CH75" i="5"/>
  <c r="BZ86" i="5"/>
  <c r="BU37" i="5"/>
  <c r="BU30" i="5"/>
  <c r="CA50" i="5"/>
  <c r="CA44" i="5"/>
  <c r="DD79" i="5"/>
  <c r="DE16" i="5"/>
  <c r="BT89" i="5"/>
  <c r="BT42" i="5"/>
  <c r="BT24" i="5"/>
  <c r="CG84" i="5"/>
  <c r="CA39" i="5"/>
  <c r="CA32" i="5"/>
  <c r="BT20" i="5"/>
  <c r="CH48" i="5"/>
  <c r="BT27" i="5"/>
  <c r="BU23" i="5" s="1"/>
  <c r="BU22" i="5" s="1"/>
  <c r="BZ82" i="5"/>
  <c r="BZ80" i="5"/>
  <c r="CA66" i="5"/>
  <c r="CA52" i="5"/>
  <c r="CA59" i="5"/>
  <c r="CH68" i="5"/>
  <c r="CH64" i="5"/>
  <c r="CH57" i="5"/>
  <c r="CH56" i="5" s="1"/>
  <c r="CH49" i="5"/>
  <c r="CO71" i="5" s="1"/>
  <c r="BM88" i="5"/>
  <c r="BM76" i="5"/>
  <c r="BM77" i="5" s="1"/>
  <c r="BN18" i="5"/>
  <c r="BA72" i="2"/>
  <c r="AN35" i="2"/>
  <c r="AT76" i="2"/>
  <c r="AU77" i="2"/>
  <c r="AG26" i="2"/>
  <c r="AO68" i="2"/>
  <c r="AO16" i="2" s="1"/>
  <c r="AO88" i="2" s="1"/>
  <c r="AI69" i="2"/>
  <c r="AI95" i="2" s="1"/>
  <c r="AJ70" i="2"/>
  <c r="AT49" i="2"/>
  <c r="AT48" i="2" s="1"/>
  <c r="AT64" i="2"/>
  <c r="AT63" i="2" s="1"/>
  <c r="AH37" i="2"/>
  <c r="AU51" i="2"/>
  <c r="BB73" i="2" s="1"/>
  <c r="AU66" i="2"/>
  <c r="AU65" i="2" s="1"/>
  <c r="AB27" i="2"/>
  <c r="AC21" i="2" s="1"/>
  <c r="AC20" i="2" s="1"/>
  <c r="AB19" i="2"/>
  <c r="AM40" i="2"/>
  <c r="AH29" i="2"/>
  <c r="AI25" i="2" s="1"/>
  <c r="AI24" i="2" s="1"/>
  <c r="AH53" i="2"/>
  <c r="AC84" i="2"/>
  <c r="AC82" i="2"/>
  <c r="AD15" i="2"/>
  <c r="AG93" i="2"/>
  <c r="AG67" i="2"/>
  <c r="AB83" i="2"/>
  <c r="AE87" i="2"/>
  <c r="AO43" i="2"/>
  <c r="AO36" i="2"/>
  <c r="AV59" i="2" s="1"/>
  <c r="AV58" i="2" s="1"/>
  <c r="AH85" i="2"/>
  <c r="AH97" i="2"/>
  <c r="AH96" i="2"/>
  <c r="AI39" i="2"/>
  <c r="AP75" i="2" s="1"/>
  <c r="AI32" i="2"/>
  <c r="AP55" i="2" s="1"/>
  <c r="AP54" i="2" s="1"/>
  <c r="AA90" i="2"/>
  <c r="AA78" i="2"/>
  <c r="AA79" i="2" s="1"/>
  <c r="AO74" i="2"/>
  <c r="AG86" i="2"/>
  <c r="AH30" i="2"/>
  <c r="AL45" i="2"/>
  <c r="AM46" i="2"/>
  <c r="AK71" i="2"/>
  <c r="AK92" i="2"/>
  <c r="AM50" i="2"/>
  <c r="AL52" i="2"/>
  <c r="AG28" i="2"/>
  <c r="AH23" i="2" s="1"/>
  <c r="AI60" i="2"/>
  <c r="AJ61" i="2"/>
  <c r="AM33" i="2"/>
  <c r="AN41" i="2"/>
  <c r="AN34" i="2"/>
  <c r="AU57" i="2" s="1"/>
  <c r="AU56" i="2" s="1"/>
  <c r="BO25" i="6" l="1"/>
  <c r="CB62" i="6"/>
  <c r="BO28" i="6"/>
  <c r="BP24" i="6" s="1"/>
  <c r="BP23" i="6" s="1"/>
  <c r="BV87" i="6"/>
  <c r="BV14" i="6"/>
  <c r="CB65" i="6"/>
  <c r="CB64" i="6" s="1"/>
  <c r="CB58" i="6"/>
  <c r="CB57" i="6" s="1"/>
  <c r="CB50" i="6"/>
  <c r="CI72" i="6" s="1"/>
  <c r="BU34" i="6"/>
  <c r="BU82" i="6"/>
  <c r="BX86" i="6"/>
  <c r="CD69" i="6"/>
  <c r="CC68" i="6"/>
  <c r="CC94" i="6" s="1"/>
  <c r="CB85" i="6"/>
  <c r="CB76" i="6"/>
  <c r="BP90" i="6"/>
  <c r="BW45" i="6"/>
  <c r="BV44" i="6"/>
  <c r="BW67" i="6"/>
  <c r="BW15" i="6" s="1"/>
  <c r="BO27" i="6"/>
  <c r="BP22" i="6" s="1"/>
  <c r="BP21" i="6" s="1"/>
  <c r="CC63" i="6"/>
  <c r="CJ70" i="6" s="1"/>
  <c r="CC56" i="6"/>
  <c r="CC55" i="6" s="1"/>
  <c r="CC48" i="6"/>
  <c r="CC47" i="6" s="1"/>
  <c r="BQ31" i="6"/>
  <c r="BQ38" i="6"/>
  <c r="BX74" i="6" s="1"/>
  <c r="BV42" i="6"/>
  <c r="BV41" i="6" s="1"/>
  <c r="BV35" i="6"/>
  <c r="BW59" i="6"/>
  <c r="CC75" i="6"/>
  <c r="DE80" i="6"/>
  <c r="DF17" i="6"/>
  <c r="BW73" i="6"/>
  <c r="BI89" i="6"/>
  <c r="BI77" i="6"/>
  <c r="BI78" i="6" s="1"/>
  <c r="BP36" i="6"/>
  <c r="BP43" i="6" s="1"/>
  <c r="BJ18" i="6"/>
  <c r="BJ26" i="6"/>
  <c r="BK20" i="6" s="1"/>
  <c r="BW52" i="6"/>
  <c r="BW92" i="6" s="1"/>
  <c r="CA14" i="5"/>
  <c r="CA82" i="5" s="1"/>
  <c r="CA15" i="5"/>
  <c r="CA86" i="5" s="1"/>
  <c r="BU27" i="5"/>
  <c r="CO70" i="5"/>
  <c r="CB60" i="5"/>
  <c r="CB59" i="5" s="1"/>
  <c r="CB53" i="5"/>
  <c r="CB45" i="5"/>
  <c r="CB50" i="5" s="1"/>
  <c r="BU29" i="5"/>
  <c r="BZ81" i="5"/>
  <c r="CC85" i="5"/>
  <c r="CB41" i="5"/>
  <c r="CB34" i="5"/>
  <c r="CB73" i="5"/>
  <c r="BU36" i="5"/>
  <c r="CA58" i="5"/>
  <c r="BN17" i="5"/>
  <c r="BN25" i="5"/>
  <c r="BO19" i="5" s="1"/>
  <c r="BO18" i="5" s="1"/>
  <c r="CA51" i="5"/>
  <c r="CA91" i="5" s="1"/>
  <c r="BT26" i="5"/>
  <c r="BU21" i="5" s="1"/>
  <c r="BU20" i="5" s="1"/>
  <c r="CH62" i="5"/>
  <c r="CH55" i="5"/>
  <c r="CH54" i="5" s="1"/>
  <c r="CH47" i="5"/>
  <c r="CH46" i="5" s="1"/>
  <c r="CA31" i="5"/>
  <c r="DE79" i="5"/>
  <c r="DF16" i="5"/>
  <c r="CA43" i="5"/>
  <c r="CH67" i="5"/>
  <c r="CH74" i="5"/>
  <c r="CA38" i="5"/>
  <c r="CH63" i="5"/>
  <c r="BB72" i="2"/>
  <c r="AI31" i="2"/>
  <c r="AV77" i="2"/>
  <c r="AU76" i="2"/>
  <c r="AN40" i="2"/>
  <c r="AI38" i="2"/>
  <c r="AI37" i="2" s="1"/>
  <c r="AI29" i="2"/>
  <c r="AP74" i="2"/>
  <c r="AP43" i="2"/>
  <c r="AP36" i="2"/>
  <c r="AW59" i="2" s="1"/>
  <c r="AW58" i="2" s="1"/>
  <c r="AI85" i="2"/>
  <c r="AI96" i="2"/>
  <c r="AI97" i="2"/>
  <c r="AO42" i="2"/>
  <c r="AO34" i="2"/>
  <c r="AV57" i="2" s="1"/>
  <c r="AV56" i="2" s="1"/>
  <c r="AO41" i="2"/>
  <c r="AV66" i="2"/>
  <c r="AV65" i="2" s="1"/>
  <c r="AV51" i="2"/>
  <c r="BC73" i="2" s="1"/>
  <c r="AD84" i="2"/>
  <c r="AD82" i="2"/>
  <c r="AE15" i="2"/>
  <c r="AL92" i="2"/>
  <c r="AN33" i="2"/>
  <c r="AH91" i="2"/>
  <c r="AH26" i="2"/>
  <c r="AH44" i="2"/>
  <c r="AC83" i="2"/>
  <c r="AF87" i="2"/>
  <c r="AC19" i="2"/>
  <c r="AC27" i="2"/>
  <c r="AD21" i="2" s="1"/>
  <c r="AD20" i="2" s="1"/>
  <c r="AH86" i="2"/>
  <c r="AL71" i="2"/>
  <c r="AB90" i="2"/>
  <c r="AB78" i="2"/>
  <c r="AB79" i="2" s="1"/>
  <c r="AM45" i="2"/>
  <c r="AN46" i="2"/>
  <c r="AN50" i="2"/>
  <c r="AM52" i="2"/>
  <c r="AP62" i="2"/>
  <c r="AP47" i="2"/>
  <c r="AI53" i="2"/>
  <c r="AJ32" i="2"/>
  <c r="AQ55" i="2" s="1"/>
  <c r="AQ54" i="2" s="1"/>
  <c r="AJ39" i="2"/>
  <c r="AQ75" i="2" s="1"/>
  <c r="AU49" i="2"/>
  <c r="AU48" i="2" s="1"/>
  <c r="AU64" i="2"/>
  <c r="AU63" i="2" s="1"/>
  <c r="AI30" i="2"/>
  <c r="AJ60" i="2"/>
  <c r="AK61" i="2"/>
  <c r="AH22" i="2"/>
  <c r="AO35" i="2"/>
  <c r="AH93" i="2"/>
  <c r="AH67" i="2"/>
  <c r="AJ69" i="2"/>
  <c r="AJ95" i="2" s="1"/>
  <c r="AK70" i="2"/>
  <c r="BP25" i="6" l="1"/>
  <c r="BQ37" i="6"/>
  <c r="BQ36" i="6" s="1"/>
  <c r="CI71" i="6"/>
  <c r="CC76" i="6"/>
  <c r="CC62" i="6"/>
  <c r="BW87" i="6"/>
  <c r="BX73" i="6"/>
  <c r="BP28" i="6"/>
  <c r="BQ24" i="6" s="1"/>
  <c r="BQ23" i="6" s="1"/>
  <c r="BR31" i="6"/>
  <c r="BR38" i="6"/>
  <c r="BY74" i="6" s="1"/>
  <c r="BV83" i="6"/>
  <c r="BV81" i="6"/>
  <c r="BW14" i="6"/>
  <c r="BJ89" i="6"/>
  <c r="BJ77" i="6"/>
  <c r="BJ78" i="6" s="1"/>
  <c r="DF80" i="6"/>
  <c r="DG17" i="6"/>
  <c r="BX61" i="6"/>
  <c r="BX60" i="6" s="1"/>
  <c r="BX54" i="6"/>
  <c r="BX46" i="6"/>
  <c r="BX51" i="6" s="1"/>
  <c r="BQ30" i="6"/>
  <c r="BV91" i="6"/>
  <c r="BV66" i="6"/>
  <c r="BK19" i="6"/>
  <c r="BW44" i="6"/>
  <c r="BV34" i="6"/>
  <c r="CB49" i="6"/>
  <c r="BW42" i="6"/>
  <c r="BW41" i="6" s="1"/>
  <c r="BW35" i="6"/>
  <c r="BP27" i="6"/>
  <c r="BQ22" i="6" s="1"/>
  <c r="CC84" i="6"/>
  <c r="CC96" i="6"/>
  <c r="CC95" i="6"/>
  <c r="CC65" i="6"/>
  <c r="CC58" i="6"/>
  <c r="CC57" i="6" s="1"/>
  <c r="CC50" i="6"/>
  <c r="CJ72" i="6" s="1"/>
  <c r="BW40" i="6"/>
  <c r="BW39" i="6" s="1"/>
  <c r="BW33" i="6"/>
  <c r="CD68" i="6"/>
  <c r="CB66" i="5"/>
  <c r="CB14" i="5" s="1"/>
  <c r="CB80" i="5" s="1"/>
  <c r="CA80" i="5"/>
  <c r="CA81" i="5" s="1"/>
  <c r="CI68" i="5"/>
  <c r="CB52" i="5"/>
  <c r="CB51" i="5" s="1"/>
  <c r="CB91" i="5" s="1"/>
  <c r="CB44" i="5"/>
  <c r="CB43" i="5" s="1"/>
  <c r="CI64" i="5"/>
  <c r="CI63" i="5" s="1"/>
  <c r="CI57" i="5"/>
  <c r="CI56" i="5" s="1"/>
  <c r="CI49" i="5"/>
  <c r="CP71" i="5" s="1"/>
  <c r="CB33" i="5"/>
  <c r="BO17" i="5"/>
  <c r="BO25" i="5"/>
  <c r="BP19" i="5" s="1"/>
  <c r="CI75" i="5"/>
  <c r="CB40" i="5"/>
  <c r="CI67" i="5"/>
  <c r="BN88" i="5"/>
  <c r="BN76" i="5"/>
  <c r="BN77" i="5" s="1"/>
  <c r="CH83" i="5"/>
  <c r="CH95" i="5"/>
  <c r="CH94" i="5"/>
  <c r="CH93" i="5"/>
  <c r="CH61" i="5"/>
  <c r="CO69" i="5"/>
  <c r="CB39" i="5"/>
  <c r="CI74" i="5" s="1"/>
  <c r="CB32" i="5"/>
  <c r="BU28" i="5"/>
  <c r="BV23" i="5"/>
  <c r="BU26" i="5"/>
  <c r="DF79" i="5"/>
  <c r="DG16" i="5"/>
  <c r="CB58" i="5"/>
  <c r="CA90" i="5"/>
  <c r="CA65" i="5"/>
  <c r="BU35" i="5"/>
  <c r="BV37" i="5"/>
  <c r="BV36" i="5" s="1"/>
  <c r="BV30" i="5"/>
  <c r="CB72" i="5"/>
  <c r="BC72" i="2"/>
  <c r="AJ25" i="2"/>
  <c r="AJ24" i="2" s="1"/>
  <c r="AJ29" i="2" s="1"/>
  <c r="AJ31" i="2"/>
  <c r="AJ30" i="2" s="1"/>
  <c r="AW77" i="2"/>
  <c r="AV76" i="2"/>
  <c r="AP68" i="2"/>
  <c r="AP16" i="2" s="1"/>
  <c r="AP88" i="2" s="1"/>
  <c r="AO33" i="2"/>
  <c r="AP35" i="2"/>
  <c r="AP42" i="2"/>
  <c r="AO40" i="2"/>
  <c r="AQ74" i="2"/>
  <c r="AM92" i="2"/>
  <c r="AK39" i="2"/>
  <c r="AR75" i="2" s="1"/>
  <c r="AK32" i="2"/>
  <c r="AR55" i="2" s="1"/>
  <c r="AR54" i="2" s="1"/>
  <c r="AJ53" i="2"/>
  <c r="AC90" i="2"/>
  <c r="AC78" i="2"/>
  <c r="AC79" i="2" s="1"/>
  <c r="AE84" i="2"/>
  <c r="AE82" i="2"/>
  <c r="AF15" i="2"/>
  <c r="AI86" i="2"/>
  <c r="AD83" i="2"/>
  <c r="E106" i="2"/>
  <c r="E135" i="2" s="1"/>
  <c r="AG87" i="2"/>
  <c r="AV49" i="2"/>
  <c r="AV48" i="2" s="1"/>
  <c r="AV64" i="2"/>
  <c r="AV63" i="2" s="1"/>
  <c r="AW51" i="2"/>
  <c r="BD73" i="2" s="1"/>
  <c r="AW66" i="2"/>
  <c r="AW65" i="2" s="1"/>
  <c r="AD19" i="2"/>
  <c r="AD27" i="2"/>
  <c r="AE21" i="2" s="1"/>
  <c r="AE20" i="2" s="1"/>
  <c r="AI44" i="2"/>
  <c r="AI91" i="2"/>
  <c r="AI26" i="2"/>
  <c r="AK69" i="2"/>
  <c r="AL70" i="2"/>
  <c r="AH28" i="2"/>
  <c r="AI23" i="2" s="1"/>
  <c r="AI22" i="2" s="1"/>
  <c r="AO50" i="2"/>
  <c r="AN52" i="2"/>
  <c r="AJ38" i="2"/>
  <c r="AI93" i="2"/>
  <c r="AI67" i="2"/>
  <c r="AM71" i="2"/>
  <c r="AJ85" i="2"/>
  <c r="AJ96" i="2"/>
  <c r="AJ97" i="2"/>
  <c r="AK60" i="2"/>
  <c r="AL61" i="2"/>
  <c r="AQ62" i="2"/>
  <c r="AQ47" i="2"/>
  <c r="AN45" i="2"/>
  <c r="AO46" i="2"/>
  <c r="CC49" i="6" l="1"/>
  <c r="BR37" i="6"/>
  <c r="BR36" i="6" s="1"/>
  <c r="CJ71" i="6"/>
  <c r="CD76" i="6"/>
  <c r="CD75" i="6"/>
  <c r="CC64" i="6"/>
  <c r="BX40" i="6"/>
  <c r="BX39" i="6" s="1"/>
  <c r="BX33" i="6"/>
  <c r="BR30" i="6"/>
  <c r="BQ29" i="6"/>
  <c r="BQ25" i="6" s="1"/>
  <c r="BW83" i="6"/>
  <c r="BW81" i="6"/>
  <c r="CD84" i="6"/>
  <c r="CD96" i="6"/>
  <c r="CD95" i="6"/>
  <c r="BW91" i="6"/>
  <c r="BW66" i="6"/>
  <c r="BV82" i="6"/>
  <c r="BY86" i="6"/>
  <c r="CE69" i="6"/>
  <c r="BX45" i="6"/>
  <c r="BX67" i="6"/>
  <c r="BX15" i="6" s="1"/>
  <c r="BX53" i="6"/>
  <c r="BY73" i="6"/>
  <c r="CD94" i="6"/>
  <c r="BX59" i="6"/>
  <c r="CC85" i="6"/>
  <c r="BK18" i="6"/>
  <c r="BK26" i="6"/>
  <c r="BL20" i="6" s="1"/>
  <c r="BL19" i="6" s="1"/>
  <c r="DG80" i="6"/>
  <c r="DH17" i="6"/>
  <c r="CD65" i="6"/>
  <c r="CD58" i="6"/>
  <c r="CD57" i="6" s="1"/>
  <c r="CD50" i="6"/>
  <c r="CK72" i="6" s="1"/>
  <c r="CD63" i="6"/>
  <c r="CD56" i="6"/>
  <c r="CD55" i="6" s="1"/>
  <c r="CD48" i="6"/>
  <c r="CD47" i="6" s="1"/>
  <c r="BW32" i="6"/>
  <c r="BW34" i="6"/>
  <c r="BY61" i="6"/>
  <c r="BY60" i="6" s="1"/>
  <c r="BY54" i="6"/>
  <c r="BY46" i="6"/>
  <c r="BY51" i="6" s="1"/>
  <c r="BQ28" i="6"/>
  <c r="BR24" i="6" s="1"/>
  <c r="BQ21" i="6"/>
  <c r="BX42" i="6"/>
  <c r="BX41" i="6" s="1"/>
  <c r="BX35" i="6"/>
  <c r="CB15" i="5"/>
  <c r="CB86" i="5" s="1"/>
  <c r="CD85" i="5"/>
  <c r="CB82" i="5"/>
  <c r="BV21" i="5"/>
  <c r="CC32" i="5" s="1"/>
  <c r="BV35" i="5"/>
  <c r="CC60" i="5"/>
  <c r="CC53" i="5"/>
  <c r="CC45" i="5"/>
  <c r="CI83" i="5"/>
  <c r="CI94" i="5"/>
  <c r="CI95" i="5"/>
  <c r="CI62" i="5"/>
  <c r="CP69" i="5" s="1"/>
  <c r="CI55" i="5"/>
  <c r="CI54" i="5" s="1"/>
  <c r="CI47" i="5"/>
  <c r="CI46" i="5" s="1"/>
  <c r="CI93" i="5"/>
  <c r="CI48" i="5"/>
  <c r="DG79" i="5"/>
  <c r="DH16" i="5"/>
  <c r="CH84" i="5"/>
  <c r="BV29" i="5"/>
  <c r="CB31" i="5"/>
  <c r="CB38" i="5"/>
  <c r="CP70" i="5"/>
  <c r="BW37" i="5"/>
  <c r="BW36" i="5" s="1"/>
  <c r="BW30" i="5"/>
  <c r="BO88" i="5"/>
  <c r="BO76" i="5"/>
  <c r="BO77" i="5" s="1"/>
  <c r="CC41" i="5"/>
  <c r="CJ75" i="5" s="1"/>
  <c r="CC34" i="5"/>
  <c r="CC33" i="5" s="1"/>
  <c r="BV22" i="5"/>
  <c r="BP18" i="5"/>
  <c r="CB90" i="5"/>
  <c r="CB65" i="5"/>
  <c r="CC73" i="5"/>
  <c r="BU89" i="5"/>
  <c r="BU42" i="5"/>
  <c r="BU24" i="5"/>
  <c r="CB81" i="5"/>
  <c r="CE85" i="5"/>
  <c r="BD72" i="2"/>
  <c r="AQ43" i="2"/>
  <c r="AQ42" i="2" s="1"/>
  <c r="AQ36" i="2"/>
  <c r="AX59" i="2" s="1"/>
  <c r="AX58" i="2" s="1"/>
  <c r="AK25" i="2"/>
  <c r="AK24" i="2" s="1"/>
  <c r="AK29" i="2" s="1"/>
  <c r="AQ68" i="2"/>
  <c r="AQ16" i="2" s="1"/>
  <c r="AQ88" i="2" s="1"/>
  <c r="AE19" i="2"/>
  <c r="AE27" i="2"/>
  <c r="AF21" i="2" s="1"/>
  <c r="AF20" i="2" s="1"/>
  <c r="AI28" i="2"/>
  <c r="AJ23" i="2" s="1"/>
  <c r="AJ22" i="2" s="1"/>
  <c r="AR74" i="2"/>
  <c r="F138" i="2" s="1"/>
  <c r="AJ37" i="2"/>
  <c r="AJ44" i="2" s="1"/>
  <c r="AK38" i="2"/>
  <c r="AN92" i="2"/>
  <c r="AJ86" i="2"/>
  <c r="AF82" i="2"/>
  <c r="AF84" i="2"/>
  <c r="AG15" i="2"/>
  <c r="AR47" i="2"/>
  <c r="AR62" i="2"/>
  <c r="AP41" i="2"/>
  <c r="AP34" i="2"/>
  <c r="AW57" i="2" s="1"/>
  <c r="AW56" i="2" s="1"/>
  <c r="AP50" i="2"/>
  <c r="AO52" i="2"/>
  <c r="AE83" i="2"/>
  <c r="AH87" i="2"/>
  <c r="AL69" i="2"/>
  <c r="AM70" i="2"/>
  <c r="AK31" i="2"/>
  <c r="AN71" i="2"/>
  <c r="AJ91" i="2"/>
  <c r="AL32" i="2"/>
  <c r="AS55" i="2" s="1"/>
  <c r="AS54" i="2" s="1"/>
  <c r="AL39" i="2"/>
  <c r="AS75" i="2" s="1"/>
  <c r="AL60" i="2"/>
  <c r="AM61" i="2"/>
  <c r="AD78" i="2"/>
  <c r="AD79" i="2" s="1"/>
  <c r="AD90" i="2"/>
  <c r="E134" i="2"/>
  <c r="AK85" i="2"/>
  <c r="AK96" i="2"/>
  <c r="AK97" i="2"/>
  <c r="AK95" i="2"/>
  <c r="AK53" i="2"/>
  <c r="AO45" i="2"/>
  <c r="AP46" i="2"/>
  <c r="AJ93" i="2"/>
  <c r="AJ67" i="2"/>
  <c r="BX32" i="6" l="1"/>
  <c r="CE75" i="6"/>
  <c r="CK71" i="6"/>
  <c r="BY67" i="6"/>
  <c r="BY15" i="6" s="1"/>
  <c r="CE76" i="6"/>
  <c r="BX34" i="6"/>
  <c r="BY53" i="6"/>
  <c r="BX52" i="6"/>
  <c r="BX92" i="6" s="1"/>
  <c r="BX87" i="6"/>
  <c r="CE63" i="6"/>
  <c r="CE56" i="6"/>
  <c r="CE55" i="6" s="1"/>
  <c r="CE48" i="6"/>
  <c r="CE47" i="6" s="1"/>
  <c r="BQ27" i="6"/>
  <c r="BR22" i="6" s="1"/>
  <c r="BR21" i="6" s="1"/>
  <c r="BY45" i="6"/>
  <c r="BX44" i="6"/>
  <c r="CD85" i="6"/>
  <c r="BY42" i="6"/>
  <c r="BY35" i="6"/>
  <c r="CE68" i="6"/>
  <c r="CF69" i="6"/>
  <c r="BX14" i="6"/>
  <c r="CD64" i="6"/>
  <c r="BS31" i="6"/>
  <c r="BS30" i="6" s="1"/>
  <c r="BS38" i="6"/>
  <c r="BY59" i="6"/>
  <c r="BW82" i="6"/>
  <c r="BZ86" i="6"/>
  <c r="DH80" i="6"/>
  <c r="DI17" i="6"/>
  <c r="BR23" i="6"/>
  <c r="CK70" i="6"/>
  <c r="CD62" i="6"/>
  <c r="BK89" i="6"/>
  <c r="BK77" i="6"/>
  <c r="BK78" i="6" s="1"/>
  <c r="BQ90" i="6"/>
  <c r="BQ43" i="6"/>
  <c r="CE65" i="6"/>
  <c r="CE58" i="6"/>
  <c r="CE57" i="6" s="1"/>
  <c r="CE50" i="6"/>
  <c r="CL72" i="6" s="1"/>
  <c r="BL18" i="6"/>
  <c r="BL26" i="6"/>
  <c r="BM20" i="6" s="1"/>
  <c r="CD49" i="6"/>
  <c r="BR29" i="6"/>
  <c r="BR25" i="6" s="1"/>
  <c r="CC39" i="5"/>
  <c r="CJ74" i="5" s="1"/>
  <c r="BV20" i="5"/>
  <c r="BV26" i="5" s="1"/>
  <c r="CI61" i="5"/>
  <c r="CC31" i="5"/>
  <c r="BW35" i="5"/>
  <c r="BV27" i="5"/>
  <c r="BW23" i="5" s="1"/>
  <c r="CD60" i="5"/>
  <c r="CD53" i="5"/>
  <c r="CD45" i="5"/>
  <c r="CD50" i="5" s="1"/>
  <c r="BW29" i="5"/>
  <c r="BV28" i="5"/>
  <c r="CI84" i="5"/>
  <c r="CJ64" i="5"/>
  <c r="CJ63" i="5" s="1"/>
  <c r="CJ57" i="5"/>
  <c r="CJ56" i="5" s="1"/>
  <c r="CJ49" i="5"/>
  <c r="CQ71" i="5" s="1"/>
  <c r="CC50" i="5"/>
  <c r="CC44" i="5"/>
  <c r="CJ62" i="5"/>
  <c r="CQ69" i="5" s="1"/>
  <c r="CJ55" i="5"/>
  <c r="CJ54" i="5" s="1"/>
  <c r="CJ47" i="5"/>
  <c r="CJ46" i="5" s="1"/>
  <c r="CC40" i="5"/>
  <c r="CC66" i="5"/>
  <c r="CC52" i="5"/>
  <c r="CJ48" i="5"/>
  <c r="CJ68" i="5"/>
  <c r="CC59" i="5"/>
  <c r="CD73" i="5"/>
  <c r="CC72" i="5"/>
  <c r="DH79" i="5"/>
  <c r="DI16" i="5"/>
  <c r="BP17" i="5"/>
  <c r="BP25" i="5"/>
  <c r="BQ19" i="5" s="1"/>
  <c r="CC38" i="5"/>
  <c r="AX51" i="2"/>
  <c r="BE73" i="2" s="1"/>
  <c r="AX66" i="2"/>
  <c r="AX65" i="2" s="1"/>
  <c r="AQ35" i="2"/>
  <c r="AX77" i="2"/>
  <c r="AR36" i="2"/>
  <c r="AY59" i="2" s="1"/>
  <c r="AY58" i="2" s="1"/>
  <c r="AR43" i="2"/>
  <c r="AR42" i="2" s="1"/>
  <c r="AJ26" i="2"/>
  <c r="AJ28" i="2"/>
  <c r="AK23" i="2" s="1"/>
  <c r="AK22" i="2" s="1"/>
  <c r="AS74" i="2"/>
  <c r="AF19" i="2"/>
  <c r="AF27" i="2"/>
  <c r="AG21" i="2" s="1"/>
  <c r="AG20" i="2" s="1"/>
  <c r="AL85" i="2"/>
  <c r="AL97" i="2"/>
  <c r="AL96" i="2"/>
  <c r="AP40" i="2"/>
  <c r="AW76" i="2"/>
  <c r="AG84" i="2"/>
  <c r="AG82" i="2"/>
  <c r="AH15" i="2"/>
  <c r="AL53" i="2"/>
  <c r="AL95" i="2"/>
  <c r="AW64" i="2"/>
  <c r="AW63" i="2" s="1"/>
  <c r="AW49" i="2"/>
  <c r="AW48" i="2" s="1"/>
  <c r="AP33" i="2"/>
  <c r="AO71" i="2"/>
  <c r="AR68" i="2"/>
  <c r="AR16" i="2" s="1"/>
  <c r="AR88" i="2" s="1"/>
  <c r="AF83" i="2"/>
  <c r="AI87" i="2"/>
  <c r="AK37" i="2"/>
  <c r="AL38" i="2"/>
  <c r="F107" i="2"/>
  <c r="E136" i="2" s="1"/>
  <c r="AK93" i="2"/>
  <c r="AK67" i="2"/>
  <c r="F115" i="2" s="1"/>
  <c r="AQ34" i="2"/>
  <c r="AX57" i="2" s="1"/>
  <c r="AX56" i="2" s="1"/>
  <c r="AQ41" i="2"/>
  <c r="AM60" i="2"/>
  <c r="AN61" i="2"/>
  <c r="AS62" i="2"/>
  <c r="AS47" i="2"/>
  <c r="AK30" i="2"/>
  <c r="AL31" i="2"/>
  <c r="AM69" i="2"/>
  <c r="AM95" i="2" s="1"/>
  <c r="AN70" i="2"/>
  <c r="AP45" i="2"/>
  <c r="AQ46" i="2"/>
  <c r="AK86" i="2"/>
  <c r="F108" i="2"/>
  <c r="AQ50" i="2"/>
  <c r="AP52" i="2"/>
  <c r="AM39" i="2"/>
  <c r="AT75" i="2" s="1"/>
  <c r="AM32" i="2"/>
  <c r="AT55" i="2" s="1"/>
  <c r="AT54" i="2" s="1"/>
  <c r="AO92" i="2"/>
  <c r="AL25" i="2"/>
  <c r="AE78" i="2"/>
  <c r="AE79" i="2" s="1"/>
  <c r="AE90" i="2"/>
  <c r="CE49" i="6" l="1"/>
  <c r="CF76" i="6"/>
  <c r="CE62" i="6"/>
  <c r="CL71" i="6"/>
  <c r="BR27" i="6"/>
  <c r="BS22" i="6" s="1"/>
  <c r="BS21" i="6" s="1"/>
  <c r="BS29" i="6"/>
  <c r="BR28" i="6"/>
  <c r="BS24" i="6" s="1"/>
  <c r="BZ61" i="6"/>
  <c r="BZ60" i="6" s="1"/>
  <c r="BZ54" i="6"/>
  <c r="BZ46" i="6"/>
  <c r="BZ51" i="6" s="1"/>
  <c r="DI80" i="6"/>
  <c r="DJ17" i="6"/>
  <c r="CF65" i="6"/>
  <c r="CF50" i="6"/>
  <c r="CM72" i="6" s="1"/>
  <c r="CF58" i="6"/>
  <c r="CF57" i="6" s="1"/>
  <c r="BY40" i="6"/>
  <c r="BY33" i="6"/>
  <c r="BY52" i="6"/>
  <c r="BY92" i="6" s="1"/>
  <c r="BT31" i="6"/>
  <c r="BT38" i="6"/>
  <c r="BY34" i="6"/>
  <c r="BL89" i="6"/>
  <c r="BL77" i="6"/>
  <c r="BL78" i="6" s="1"/>
  <c r="CE64" i="6"/>
  <c r="BM19" i="6"/>
  <c r="BX83" i="6"/>
  <c r="BX81" i="6"/>
  <c r="BY14" i="6"/>
  <c r="BY41" i="6"/>
  <c r="CF68" i="6"/>
  <c r="BX91" i="6"/>
  <c r="BX66" i="6"/>
  <c r="BY87" i="6"/>
  <c r="CE84" i="6"/>
  <c r="CE96" i="6"/>
  <c r="CE95" i="6"/>
  <c r="BY44" i="6"/>
  <c r="BR90" i="6"/>
  <c r="BR43" i="6"/>
  <c r="CL70" i="6"/>
  <c r="BZ74" i="6"/>
  <c r="BS37" i="6"/>
  <c r="CE94" i="6"/>
  <c r="BW21" i="5"/>
  <c r="BW20" i="5" s="1"/>
  <c r="BW26" i="5" s="1"/>
  <c r="CQ70" i="5"/>
  <c r="CD66" i="5"/>
  <c r="CJ61" i="5"/>
  <c r="CD34" i="5"/>
  <c r="CD41" i="5"/>
  <c r="CK75" i="5" s="1"/>
  <c r="BV89" i="5"/>
  <c r="BV42" i="5"/>
  <c r="BV24" i="5"/>
  <c r="CD44" i="5"/>
  <c r="CC43" i="5"/>
  <c r="BW28" i="5"/>
  <c r="BX37" i="5"/>
  <c r="BX36" i="5" s="1"/>
  <c r="BX30" i="5"/>
  <c r="BP88" i="5"/>
  <c r="BP76" i="5"/>
  <c r="BP77" i="5" s="1"/>
  <c r="CC51" i="5"/>
  <c r="CC91" i="5" s="1"/>
  <c r="CD52" i="5"/>
  <c r="DI79" i="5"/>
  <c r="DJ16" i="5"/>
  <c r="CC14" i="5"/>
  <c r="CC15" i="5"/>
  <c r="CJ67" i="5"/>
  <c r="CK68" i="5"/>
  <c r="CD72" i="5"/>
  <c r="BQ18" i="5"/>
  <c r="CD59" i="5"/>
  <c r="CC58" i="5"/>
  <c r="BW22" i="5"/>
  <c r="AY77" i="2"/>
  <c r="BE72" i="2"/>
  <c r="AY66" i="2"/>
  <c r="AY65" i="2" s="1"/>
  <c r="AR35" i="2"/>
  <c r="AY51" i="2"/>
  <c r="BF73" i="2" s="1"/>
  <c r="AS68" i="2"/>
  <c r="AS16" i="2" s="1"/>
  <c r="AS88" i="2" s="1"/>
  <c r="AK28" i="2"/>
  <c r="AL23" i="2" s="1"/>
  <c r="AL22" i="2" s="1"/>
  <c r="AG19" i="2"/>
  <c r="AG27" i="2"/>
  <c r="AH21" i="2" s="1"/>
  <c r="AH20" i="2" s="1"/>
  <c r="AT74" i="2"/>
  <c r="AM85" i="2"/>
  <c r="AM97" i="2"/>
  <c r="AM96" i="2"/>
  <c r="AN60" i="2"/>
  <c r="AO61" i="2"/>
  <c r="AL37" i="2"/>
  <c r="AM38" i="2"/>
  <c r="AQ33" i="2"/>
  <c r="AG83" i="2"/>
  <c r="AJ87" i="2"/>
  <c r="AR50" i="2"/>
  <c r="AQ52" i="2"/>
  <c r="AX76" i="2"/>
  <c r="AN39" i="2"/>
  <c r="AU75" i="2" s="1"/>
  <c r="AN32" i="2"/>
  <c r="AU55" i="2" s="1"/>
  <c r="AU54" i="2" s="1"/>
  <c r="AQ40" i="2"/>
  <c r="AF78" i="2"/>
  <c r="AF79" i="2" s="1"/>
  <c r="AF90" i="2"/>
  <c r="AX49" i="2"/>
  <c r="AX48" i="2" s="1"/>
  <c r="AX64" i="2"/>
  <c r="AX63" i="2" s="1"/>
  <c r="AK91" i="2"/>
  <c r="AK26" i="2"/>
  <c r="AK44" i="2"/>
  <c r="F114" i="2" s="1"/>
  <c r="AL30" i="2"/>
  <c r="AM31" i="2"/>
  <c r="AQ45" i="2"/>
  <c r="AR46" i="2"/>
  <c r="AP71" i="2"/>
  <c r="AM53" i="2"/>
  <c r="AT47" i="2"/>
  <c r="AT62" i="2"/>
  <c r="AP92" i="2"/>
  <c r="AL93" i="2"/>
  <c r="AL67" i="2"/>
  <c r="AL86" i="2"/>
  <c r="AS43" i="2"/>
  <c r="AS42" i="2" s="1"/>
  <c r="AS36" i="2"/>
  <c r="AZ59" i="2" s="1"/>
  <c r="AZ58" i="2" s="1"/>
  <c r="AL24" i="2"/>
  <c r="AN69" i="2"/>
  <c r="AN95" i="2" s="1"/>
  <c r="AO70" i="2"/>
  <c r="AH84" i="2"/>
  <c r="AH82" i="2"/>
  <c r="AI15" i="2"/>
  <c r="AR34" i="2"/>
  <c r="AY57" i="2" s="1"/>
  <c r="AY56" i="2" s="1"/>
  <c r="AR41" i="2"/>
  <c r="CF49" i="6" l="1"/>
  <c r="BZ67" i="6"/>
  <c r="BZ15" i="6" s="1"/>
  <c r="BZ87" i="6" s="1"/>
  <c r="CG69" i="6"/>
  <c r="CG68" i="6" s="1"/>
  <c r="CM71" i="6"/>
  <c r="CF64" i="6"/>
  <c r="BS27" i="6"/>
  <c r="BT22" i="6" s="1"/>
  <c r="BT21" i="6" s="1"/>
  <c r="CA74" i="6"/>
  <c r="BZ73" i="6"/>
  <c r="CF63" i="6"/>
  <c r="CF62" i="6" s="1"/>
  <c r="CF56" i="6"/>
  <c r="CF55" i="6" s="1"/>
  <c r="CF48" i="6"/>
  <c r="CF47" i="6" s="1"/>
  <c r="BY32" i="6"/>
  <c r="CF84" i="6"/>
  <c r="CF95" i="6"/>
  <c r="CF96" i="6"/>
  <c r="BY39" i="6"/>
  <c r="CF75" i="6"/>
  <c r="BZ40" i="6"/>
  <c r="BZ33" i="6"/>
  <c r="CE85" i="6"/>
  <c r="BZ59" i="6"/>
  <c r="CF94" i="6"/>
  <c r="BY83" i="6"/>
  <c r="BY81" i="6"/>
  <c r="BZ42" i="6"/>
  <c r="CG76" i="6" s="1"/>
  <c r="BZ35" i="6"/>
  <c r="BX82" i="6"/>
  <c r="CA86" i="6"/>
  <c r="CA61" i="6"/>
  <c r="CA60" i="6" s="1"/>
  <c r="CA54" i="6"/>
  <c r="CA46" i="6"/>
  <c r="CA51" i="6" s="1"/>
  <c r="BS23" i="6"/>
  <c r="BS90" i="6"/>
  <c r="BY91" i="6"/>
  <c r="BY66" i="6"/>
  <c r="DJ80" i="6"/>
  <c r="DK17" i="6"/>
  <c r="BT37" i="6"/>
  <c r="BS36" i="6"/>
  <c r="BS43" i="6" s="1"/>
  <c r="BZ45" i="6"/>
  <c r="BM18" i="6"/>
  <c r="BM26" i="6"/>
  <c r="BN20" i="6" s="1"/>
  <c r="BN19" i="6" s="1"/>
  <c r="BZ53" i="6"/>
  <c r="BT30" i="6"/>
  <c r="CD40" i="5"/>
  <c r="CD32" i="5"/>
  <c r="CK62" i="5" s="1"/>
  <c r="CD39" i="5"/>
  <c r="CK74" i="5" s="1"/>
  <c r="CE73" i="5"/>
  <c r="CE72" i="5" s="1"/>
  <c r="CE60" i="5"/>
  <c r="CE59" i="5" s="1"/>
  <c r="CE53" i="5"/>
  <c r="CE52" i="5" s="1"/>
  <c r="CE45" i="5"/>
  <c r="CE50" i="5" s="1"/>
  <c r="CC80" i="5"/>
  <c r="CC82" i="5"/>
  <c r="CD14" i="5"/>
  <c r="BX35" i="5"/>
  <c r="BQ17" i="5"/>
  <c r="BQ25" i="5"/>
  <c r="BR19" i="5" s="1"/>
  <c r="BR18" i="5" s="1"/>
  <c r="BW27" i="5"/>
  <c r="BX23" i="5" s="1"/>
  <c r="BX22" i="5" s="1"/>
  <c r="CK67" i="5"/>
  <c r="DJ79" i="5"/>
  <c r="DK16" i="5"/>
  <c r="CJ83" i="5"/>
  <c r="CJ94" i="5"/>
  <c r="CJ95" i="5"/>
  <c r="BW89" i="5"/>
  <c r="BW42" i="5"/>
  <c r="BW24" i="5"/>
  <c r="CJ93" i="5"/>
  <c r="CD51" i="5"/>
  <c r="CD91" i="5" s="1"/>
  <c r="BX29" i="5"/>
  <c r="CD38" i="5"/>
  <c r="BX21" i="5"/>
  <c r="CK47" i="5"/>
  <c r="CK46" i="5" s="1"/>
  <c r="CC90" i="5"/>
  <c r="CC65" i="5"/>
  <c r="CD58" i="5"/>
  <c r="CC86" i="5"/>
  <c r="CD15" i="5"/>
  <c r="CD43" i="5"/>
  <c r="CK64" i="5"/>
  <c r="CK57" i="5"/>
  <c r="CK56" i="5" s="1"/>
  <c r="CK49" i="5"/>
  <c r="CR71" i="5" s="1"/>
  <c r="CD33" i="5"/>
  <c r="BF72" i="2"/>
  <c r="AZ77" i="2"/>
  <c r="AT68" i="2"/>
  <c r="AT16" i="2" s="1"/>
  <c r="AT88" i="2" s="1"/>
  <c r="AU74" i="2"/>
  <c r="AH19" i="2"/>
  <c r="AH27" i="2"/>
  <c r="AI21" i="2" s="1"/>
  <c r="AI20" i="2" s="1"/>
  <c r="AM37" i="2"/>
  <c r="AN38" i="2"/>
  <c r="AN53" i="2"/>
  <c r="AY76" i="2"/>
  <c r="AM93" i="2"/>
  <c r="AM67" i="2"/>
  <c r="AM30" i="2"/>
  <c r="AN31" i="2"/>
  <c r="AO60" i="2"/>
  <c r="AP61" i="2"/>
  <c r="AQ71" i="2"/>
  <c r="AS50" i="2"/>
  <c r="AR52" i="2"/>
  <c r="AO39" i="2"/>
  <c r="AV75" i="2" s="1"/>
  <c r="AO32" i="2"/>
  <c r="AV55" i="2" s="1"/>
  <c r="AV54" i="2" s="1"/>
  <c r="AG90" i="2"/>
  <c r="AG78" i="2"/>
  <c r="AG79" i="2" s="1"/>
  <c r="AN85" i="2"/>
  <c r="AN96" i="2"/>
  <c r="AN97" i="2"/>
  <c r="AL29" i="2"/>
  <c r="AM25" i="2" s="1"/>
  <c r="AM24" i="2" s="1"/>
  <c r="AL91" i="2"/>
  <c r="AL26" i="2"/>
  <c r="AL44" i="2"/>
  <c r="AH83" i="2"/>
  <c r="AK87" i="2"/>
  <c r="AR40" i="2"/>
  <c r="AY49" i="2"/>
  <c r="AY48" i="2" s="1"/>
  <c r="AY64" i="2"/>
  <c r="AY63" i="2" s="1"/>
  <c r="AI84" i="2"/>
  <c r="AI82" i="2"/>
  <c r="AJ15" i="2"/>
  <c r="AR45" i="2"/>
  <c r="AS46" i="2"/>
  <c r="AM86" i="2"/>
  <c r="AL28" i="2"/>
  <c r="AM23" i="2" s="1"/>
  <c r="AM22" i="2" s="1"/>
  <c r="AZ66" i="2"/>
  <c r="AZ65" i="2" s="1"/>
  <c r="AZ51" i="2"/>
  <c r="BG73" i="2" s="1"/>
  <c r="AS35" i="2"/>
  <c r="AO69" i="2"/>
  <c r="AP70" i="2"/>
  <c r="AQ92" i="2"/>
  <c r="AU62" i="2"/>
  <c r="AU47" i="2"/>
  <c r="AR33" i="2"/>
  <c r="AS41" i="2"/>
  <c r="AS34" i="2"/>
  <c r="AZ57" i="2" s="1"/>
  <c r="AZ56" i="2" s="1"/>
  <c r="BS25" i="6" l="1"/>
  <c r="CA67" i="6"/>
  <c r="CA15" i="6" s="1"/>
  <c r="CA87" i="6" s="1"/>
  <c r="BZ14" i="6"/>
  <c r="BZ83" i="6" s="1"/>
  <c r="BZ32" i="6"/>
  <c r="CA59" i="6"/>
  <c r="BZ44" i="6"/>
  <c r="CA45" i="6"/>
  <c r="CG65" i="6"/>
  <c r="CG58" i="6"/>
  <c r="CG57" i="6" s="1"/>
  <c r="CG50" i="6"/>
  <c r="CN72" i="6" s="1"/>
  <c r="BZ34" i="6"/>
  <c r="CG75" i="6"/>
  <c r="CA73" i="6"/>
  <c r="BZ41" i="6"/>
  <c r="BZ39" i="6"/>
  <c r="CA40" i="6"/>
  <c r="CA33" i="6"/>
  <c r="BT27" i="6"/>
  <c r="BS28" i="6"/>
  <c r="BT24" i="6" s="1"/>
  <c r="BT23" i="6" s="1"/>
  <c r="BT29" i="6"/>
  <c r="DK80" i="6"/>
  <c r="DL17" i="6"/>
  <c r="BY82" i="6"/>
  <c r="CB86" i="6"/>
  <c r="BT36" i="6"/>
  <c r="CA53" i="6"/>
  <c r="BZ52" i="6"/>
  <c r="BZ92" i="6" s="1"/>
  <c r="CF85" i="6"/>
  <c r="CH69" i="6"/>
  <c r="BU31" i="6"/>
  <c r="BU38" i="6"/>
  <c r="BU37" i="6" s="1"/>
  <c r="CM70" i="6"/>
  <c r="CG84" i="6"/>
  <c r="CG95" i="6"/>
  <c r="CG96" i="6"/>
  <c r="BM89" i="6"/>
  <c r="BM77" i="6"/>
  <c r="BM78" i="6" s="1"/>
  <c r="CG63" i="6"/>
  <c r="CG62" i="6" s="1"/>
  <c r="CG56" i="6"/>
  <c r="CG55" i="6" s="1"/>
  <c r="CG48" i="6"/>
  <c r="CG47" i="6" s="1"/>
  <c r="CG94" i="6"/>
  <c r="BN18" i="6"/>
  <c r="BN26" i="6"/>
  <c r="BO20" i="6" s="1"/>
  <c r="CE44" i="5"/>
  <c r="CE43" i="5" s="1"/>
  <c r="CD31" i="5"/>
  <c r="CK55" i="5"/>
  <c r="CK54" i="5" s="1"/>
  <c r="CL68" i="5"/>
  <c r="CL67" i="5" s="1"/>
  <c r="CE66" i="5"/>
  <c r="CE14" i="5" s="1"/>
  <c r="CR70" i="5"/>
  <c r="CK63" i="5"/>
  <c r="CE51" i="5"/>
  <c r="CE91" i="5" s="1"/>
  <c r="CE41" i="5"/>
  <c r="CE34" i="5"/>
  <c r="CD82" i="5"/>
  <c r="CD80" i="5"/>
  <c r="CJ84" i="5"/>
  <c r="BY37" i="5"/>
  <c r="BY30" i="5"/>
  <c r="CC81" i="5"/>
  <c r="CF85" i="5"/>
  <c r="BQ88" i="5"/>
  <c r="BQ76" i="5"/>
  <c r="BQ77" i="5" s="1"/>
  <c r="BX28" i="5"/>
  <c r="CK48" i="5"/>
  <c r="CR69" i="5"/>
  <c r="CK61" i="5"/>
  <c r="CK83" i="5"/>
  <c r="CK94" i="5"/>
  <c r="CK95" i="5"/>
  <c r="CD90" i="5"/>
  <c r="CD65" i="5"/>
  <c r="DK79" i="5"/>
  <c r="DL16" i="5"/>
  <c r="CE58" i="5"/>
  <c r="CE39" i="5"/>
  <c r="CL74" i="5" s="1"/>
  <c r="CE32" i="5"/>
  <c r="BX20" i="5"/>
  <c r="BX27" i="5"/>
  <c r="BY23" i="5" s="1"/>
  <c r="BY22" i="5" s="1"/>
  <c r="CD86" i="5"/>
  <c r="BR17" i="5"/>
  <c r="BR25" i="5"/>
  <c r="BS19" i="5" s="1"/>
  <c r="CK93" i="5"/>
  <c r="BG72" i="2"/>
  <c r="AU68" i="2"/>
  <c r="AU16" i="2" s="1"/>
  <c r="AU88" i="2" s="1"/>
  <c r="AV74" i="2"/>
  <c r="AM29" i="2"/>
  <c r="AN25" i="2" s="1"/>
  <c r="AN24" i="2" s="1"/>
  <c r="AM28" i="2"/>
  <c r="AN23" i="2" s="1"/>
  <c r="AN22" i="2" s="1"/>
  <c r="AI19" i="2"/>
  <c r="AI27" i="2"/>
  <c r="AJ21" i="2" s="1"/>
  <c r="AJ20" i="2" s="1"/>
  <c r="AP69" i="2"/>
  <c r="AQ70" i="2"/>
  <c r="AP60" i="2"/>
  <c r="AQ61" i="2"/>
  <c r="AZ49" i="2"/>
  <c r="AZ48" i="2" s="1"/>
  <c r="AZ64" i="2"/>
  <c r="AZ63" i="2" s="1"/>
  <c r="AI83" i="2"/>
  <c r="AL87" i="2"/>
  <c r="AZ76" i="2"/>
  <c r="AO85" i="2"/>
  <c r="AO96" i="2"/>
  <c r="AO97" i="2"/>
  <c r="AO95" i="2"/>
  <c r="AV47" i="2"/>
  <c r="AV62" i="2"/>
  <c r="AO53" i="2"/>
  <c r="AS33" i="2"/>
  <c r="AN30" i="2"/>
  <c r="AO31" i="2"/>
  <c r="AN93" i="2"/>
  <c r="AN67" i="2"/>
  <c r="AP39" i="2"/>
  <c r="AW75" i="2" s="1"/>
  <c r="AP32" i="2"/>
  <c r="AW55" i="2" s="1"/>
  <c r="AW54" i="2" s="1"/>
  <c r="AS40" i="2"/>
  <c r="AM26" i="2"/>
  <c r="AM44" i="2"/>
  <c r="AM91" i="2"/>
  <c r="AN37" i="2"/>
  <c r="AO38" i="2"/>
  <c r="AH78" i="2"/>
  <c r="AH79" i="2" s="1"/>
  <c r="AH90" i="2"/>
  <c r="AT43" i="2"/>
  <c r="AT36" i="2"/>
  <c r="BA59" i="2" s="1"/>
  <c r="BA58" i="2" s="1"/>
  <c r="AR92" i="2"/>
  <c r="AT50" i="2"/>
  <c r="AS52" i="2"/>
  <c r="AT41" i="2"/>
  <c r="AT34" i="2"/>
  <c r="BA57" i="2" s="1"/>
  <c r="BA56" i="2" s="1"/>
  <c r="AS45" i="2"/>
  <c r="AT46" i="2"/>
  <c r="AJ84" i="2"/>
  <c r="AJ82" i="2"/>
  <c r="AK15" i="2"/>
  <c r="AN86" i="2"/>
  <c r="AR71" i="2"/>
  <c r="BT25" i="6" l="1"/>
  <c r="BZ81" i="6"/>
  <c r="BZ82" i="6" s="1"/>
  <c r="CA14" i="6"/>
  <c r="CA81" i="6" s="1"/>
  <c r="CA32" i="6"/>
  <c r="CB74" i="6"/>
  <c r="CB73" i="6" s="1"/>
  <c r="BU22" i="6"/>
  <c r="CB40" i="6" s="1"/>
  <c r="BV38" i="6"/>
  <c r="BV37" i="6" s="1"/>
  <c r="BV31" i="6"/>
  <c r="BU36" i="6"/>
  <c r="BT28" i="6"/>
  <c r="BU24" i="6" s="1"/>
  <c r="BN89" i="6"/>
  <c r="BN77" i="6"/>
  <c r="BN78" i="6" s="1"/>
  <c r="CN71" i="6"/>
  <c r="CG64" i="6"/>
  <c r="BO19" i="6"/>
  <c r="CH68" i="6"/>
  <c r="CA44" i="6"/>
  <c r="BZ91" i="6"/>
  <c r="BZ66" i="6"/>
  <c r="CN70" i="6"/>
  <c r="CH63" i="6"/>
  <c r="CH62" i="6" s="1"/>
  <c r="CH48" i="6"/>
  <c r="CH47" i="6" s="1"/>
  <c r="CH56" i="6"/>
  <c r="CH55" i="6" s="1"/>
  <c r="CG85" i="6"/>
  <c r="DL80" i="6"/>
  <c r="DM17" i="6"/>
  <c r="BT90" i="6"/>
  <c r="BT43" i="6"/>
  <c r="CH75" i="6"/>
  <c r="CA52" i="6"/>
  <c r="CA92" i="6" s="1"/>
  <c r="CG49" i="6"/>
  <c r="CB61" i="6"/>
  <c r="CB60" i="6" s="1"/>
  <c r="CB54" i="6"/>
  <c r="CB53" i="6" s="1"/>
  <c r="CB46" i="6"/>
  <c r="CB51" i="6" s="1"/>
  <c r="BU30" i="6"/>
  <c r="CA42" i="6"/>
  <c r="CH76" i="6" s="1"/>
  <c r="CA35" i="6"/>
  <c r="CA34" i="6" s="1"/>
  <c r="CA39" i="6"/>
  <c r="CE38" i="5"/>
  <c r="CE15" i="5"/>
  <c r="CE86" i="5" s="1"/>
  <c r="BY27" i="5"/>
  <c r="CF60" i="5"/>
  <c r="CF53" i="5"/>
  <c r="CF45" i="5"/>
  <c r="BY29" i="5"/>
  <c r="CF73" i="5"/>
  <c r="BY36" i="5"/>
  <c r="CL75" i="5"/>
  <c r="CE40" i="5"/>
  <c r="CL62" i="5"/>
  <c r="CL61" i="5" s="1"/>
  <c r="CL55" i="5"/>
  <c r="CL54" i="5" s="1"/>
  <c r="CL47" i="5"/>
  <c r="CL46" i="5" s="1"/>
  <c r="CL64" i="5"/>
  <c r="CL63" i="5" s="1"/>
  <c r="CL57" i="5"/>
  <c r="CL56" i="5" s="1"/>
  <c r="CL49" i="5"/>
  <c r="CS71" i="5" s="1"/>
  <c r="CF41" i="5"/>
  <c r="CF34" i="5"/>
  <c r="CL83" i="5"/>
  <c r="CL94" i="5"/>
  <c r="CL95" i="5"/>
  <c r="CE31" i="5"/>
  <c r="CE90" i="5"/>
  <c r="CE65" i="5"/>
  <c r="CK84" i="5"/>
  <c r="BZ37" i="5"/>
  <c r="BZ30" i="5"/>
  <c r="DL79" i="5"/>
  <c r="DM16" i="5"/>
  <c r="CE82" i="5"/>
  <c r="CE80" i="5"/>
  <c r="BR88" i="5"/>
  <c r="BR76" i="5"/>
  <c r="BR77" i="5" s="1"/>
  <c r="CL93" i="5"/>
  <c r="CD81" i="5"/>
  <c r="CG85" i="5"/>
  <c r="BX89" i="5"/>
  <c r="BX42" i="5"/>
  <c r="BX24" i="5"/>
  <c r="BS18" i="5"/>
  <c r="BX26" i="5"/>
  <c r="BY21" i="5" s="1"/>
  <c r="BY20" i="5" s="1"/>
  <c r="CE33" i="5"/>
  <c r="AT40" i="2"/>
  <c r="BA76" i="2"/>
  <c r="AV68" i="2"/>
  <c r="AV16" i="2" s="1"/>
  <c r="AV88" i="2" s="1"/>
  <c r="AJ19" i="2"/>
  <c r="AJ27" i="2"/>
  <c r="AK21" i="2" s="1"/>
  <c r="AK20" i="2" s="1"/>
  <c r="AN29" i="2"/>
  <c r="AO25" i="2" s="1"/>
  <c r="AO24" i="2" s="1"/>
  <c r="AW74" i="2"/>
  <c r="AU50" i="2"/>
  <c r="AT52" i="2"/>
  <c r="AO93" i="2"/>
  <c r="AO67" i="2"/>
  <c r="AQ69" i="2"/>
  <c r="AQ95" i="2" s="1"/>
  <c r="AR70" i="2"/>
  <c r="AO37" i="2"/>
  <c r="AP38" i="2"/>
  <c r="AP85" i="2"/>
  <c r="AP96" i="2"/>
  <c r="AP97" i="2"/>
  <c r="AN28" i="2"/>
  <c r="AO23" i="2" s="1"/>
  <c r="AO22" i="2" s="1"/>
  <c r="AS92" i="2"/>
  <c r="AP95" i="2"/>
  <c r="AU34" i="2"/>
  <c r="BB57" i="2" s="1"/>
  <c r="BB56" i="2" s="1"/>
  <c r="AU41" i="2"/>
  <c r="AP53" i="2"/>
  <c r="BA66" i="2"/>
  <c r="BA65" i="2" s="1"/>
  <c r="BA51" i="2"/>
  <c r="BH73" i="2" s="1"/>
  <c r="AO30" i="2"/>
  <c r="AP31" i="2"/>
  <c r="BA64" i="2"/>
  <c r="BA63" i="2" s="1"/>
  <c r="BA49" i="2"/>
  <c r="BA48" i="2" s="1"/>
  <c r="AN44" i="2"/>
  <c r="AN91" i="2"/>
  <c r="AN26" i="2"/>
  <c r="AU36" i="2"/>
  <c r="BB59" i="2" s="1"/>
  <c r="BB58" i="2" s="1"/>
  <c r="AU43" i="2"/>
  <c r="AI90" i="2"/>
  <c r="AI78" i="2"/>
  <c r="AI79" i="2" s="1"/>
  <c r="AS71" i="2"/>
  <c r="AT42" i="2"/>
  <c r="BA77" i="2"/>
  <c r="AK82" i="2"/>
  <c r="AK84" i="2"/>
  <c r="AL15" i="2"/>
  <c r="AW62" i="2"/>
  <c r="AW47" i="2"/>
  <c r="AT35" i="2"/>
  <c r="AO86" i="2"/>
  <c r="AT45" i="2"/>
  <c r="AU46" i="2"/>
  <c r="AJ83" i="2"/>
  <c r="AM87" i="2"/>
  <c r="AT33" i="2"/>
  <c r="AQ60" i="2"/>
  <c r="AR61" i="2"/>
  <c r="AQ39" i="2"/>
  <c r="AX75" i="2" s="1"/>
  <c r="AQ32" i="2"/>
  <c r="AX55" i="2" s="1"/>
  <c r="AX54" i="2" s="1"/>
  <c r="CC86" i="6" l="1"/>
  <c r="CA83" i="6"/>
  <c r="BU21" i="6"/>
  <c r="BU27" i="6" s="1"/>
  <c r="CC74" i="6"/>
  <c r="CC73" i="6" s="1"/>
  <c r="CB33" i="6"/>
  <c r="CB32" i="6" s="1"/>
  <c r="CB39" i="6"/>
  <c r="CI75" i="6"/>
  <c r="CB59" i="6"/>
  <c r="CA91" i="6"/>
  <c r="CA66" i="6"/>
  <c r="CB42" i="6"/>
  <c r="CI76" i="6" s="1"/>
  <c r="CB35" i="6"/>
  <c r="CH49" i="6"/>
  <c r="CO70" i="6"/>
  <c r="BU23" i="6"/>
  <c r="CH84" i="6"/>
  <c r="CH95" i="6"/>
  <c r="CH96" i="6"/>
  <c r="DM80" i="6"/>
  <c r="DN17" i="6"/>
  <c r="CA82" i="6"/>
  <c r="CD86" i="6"/>
  <c r="CI69" i="6"/>
  <c r="BV36" i="6"/>
  <c r="CH94" i="6"/>
  <c r="CC61" i="6"/>
  <c r="CC60" i="6" s="1"/>
  <c r="CC54" i="6"/>
  <c r="CC53" i="6" s="1"/>
  <c r="CC46" i="6"/>
  <c r="CC51" i="6" s="1"/>
  <c r="BV30" i="6"/>
  <c r="BU29" i="6"/>
  <c r="BU25" i="6" s="1"/>
  <c r="CB52" i="6"/>
  <c r="CB92" i="6" s="1"/>
  <c r="BO18" i="6"/>
  <c r="BO26" i="6"/>
  <c r="BP20" i="6" s="1"/>
  <c r="CH65" i="6"/>
  <c r="CH64" i="6" s="1"/>
  <c r="CH58" i="6"/>
  <c r="CH57" i="6" s="1"/>
  <c r="CH50" i="6"/>
  <c r="CO72" i="6" s="1"/>
  <c r="CB67" i="6"/>
  <c r="CB45" i="6"/>
  <c r="CA41" i="6"/>
  <c r="CS69" i="5"/>
  <c r="CS70" i="5"/>
  <c r="CF40" i="5"/>
  <c r="CE81" i="5"/>
  <c r="CH85" i="5"/>
  <c r="CF50" i="5"/>
  <c r="CF44" i="5"/>
  <c r="CF33" i="5"/>
  <c r="CL84" i="5"/>
  <c r="CF66" i="5"/>
  <c r="CF52" i="5"/>
  <c r="CF59" i="5"/>
  <c r="CM68" i="5"/>
  <c r="CF39" i="5"/>
  <c r="CF32" i="5"/>
  <c r="CF31" i="5" s="1"/>
  <c r="CL48" i="5"/>
  <c r="CM48" i="5" s="1"/>
  <c r="CM75" i="5"/>
  <c r="DM79" i="5"/>
  <c r="DN16" i="5"/>
  <c r="BZ36" i="5"/>
  <c r="BY35" i="5"/>
  <c r="BY26" i="5"/>
  <c r="CM64" i="5"/>
  <c r="CM57" i="5"/>
  <c r="CM56" i="5" s="1"/>
  <c r="CM49" i="5"/>
  <c r="CT71" i="5" s="1"/>
  <c r="BS17" i="5"/>
  <c r="BS25" i="5"/>
  <c r="BT19" i="5" s="1"/>
  <c r="CG73" i="5"/>
  <c r="CF72" i="5"/>
  <c r="CG60" i="5"/>
  <c r="CG53" i="5"/>
  <c r="CG45" i="5"/>
  <c r="CG50" i="5" s="1"/>
  <c r="BY28" i="5"/>
  <c r="BZ29" i="5"/>
  <c r="BZ23" i="5"/>
  <c r="BH72" i="2"/>
  <c r="BB76" i="2"/>
  <c r="AW68" i="2"/>
  <c r="AW16" i="2" s="1"/>
  <c r="AW88" i="2" s="1"/>
  <c r="AU40" i="2"/>
  <c r="AU33" i="2"/>
  <c r="AO29" i="2"/>
  <c r="AP25" i="2" s="1"/>
  <c r="AP24" i="2" s="1"/>
  <c r="AO28" i="2"/>
  <c r="AP23" i="2" s="1"/>
  <c r="AP22" i="2" s="1"/>
  <c r="AP93" i="2"/>
  <c r="AP67" i="2"/>
  <c r="AK83" i="2"/>
  <c r="F106" i="2"/>
  <c r="F135" i="2" s="1"/>
  <c r="AN87" i="2"/>
  <c r="BB51" i="2"/>
  <c r="BI73" i="2" s="1"/>
  <c r="BB66" i="2"/>
  <c r="BB65" i="2" s="1"/>
  <c r="BB64" i="2"/>
  <c r="BB63" i="2" s="1"/>
  <c r="BB49" i="2"/>
  <c r="BB48" i="2" s="1"/>
  <c r="AP86" i="2"/>
  <c r="BB77" i="2"/>
  <c r="AU35" i="2"/>
  <c r="AU42" i="2"/>
  <c r="AO91" i="2"/>
  <c r="AO26" i="2"/>
  <c r="AO44" i="2"/>
  <c r="AP37" i="2"/>
  <c r="AQ38" i="2"/>
  <c r="AX74" i="2"/>
  <c r="AT71" i="2"/>
  <c r="AV43" i="2"/>
  <c r="AV36" i="2"/>
  <c r="BC59" i="2" s="1"/>
  <c r="BC58" i="2" s="1"/>
  <c r="AU45" i="2"/>
  <c r="AV46" i="2"/>
  <c r="AK19" i="2"/>
  <c r="AK27" i="2"/>
  <c r="AL21" i="2" s="1"/>
  <c r="AL20" i="2" s="1"/>
  <c r="AX47" i="2"/>
  <c r="AX62" i="2"/>
  <c r="AT92" i="2"/>
  <c r="AR69" i="2"/>
  <c r="AR95" i="2" s="1"/>
  <c r="AS70" i="2"/>
  <c r="AR39" i="2"/>
  <c r="AY75" i="2" s="1"/>
  <c r="AR32" i="2"/>
  <c r="AY55" i="2" s="1"/>
  <c r="AY54" i="2" s="1"/>
  <c r="AP30" i="2"/>
  <c r="AQ31" i="2"/>
  <c r="AR60" i="2"/>
  <c r="AS61" i="2"/>
  <c r="AL82" i="2"/>
  <c r="AL84" i="2"/>
  <c r="AM15" i="2"/>
  <c r="AQ53" i="2"/>
  <c r="AV34" i="2"/>
  <c r="BC57" i="2" s="1"/>
  <c r="BC56" i="2" s="1"/>
  <c r="AV41" i="2"/>
  <c r="AQ85" i="2"/>
  <c r="AQ97" i="2"/>
  <c r="AQ96" i="2"/>
  <c r="AV50" i="2"/>
  <c r="AU52" i="2"/>
  <c r="AJ78" i="2"/>
  <c r="AJ79" i="2" s="1"/>
  <c r="AJ90" i="2"/>
  <c r="CI48" i="6" l="1"/>
  <c r="CI47" i="6" s="1"/>
  <c r="CI56" i="6"/>
  <c r="CI55" i="6" s="1"/>
  <c r="CI63" i="6"/>
  <c r="CI62" i="6" s="1"/>
  <c r="CB41" i="6"/>
  <c r="BV22" i="6"/>
  <c r="CC40" i="6" s="1"/>
  <c r="CO71" i="6"/>
  <c r="CC59" i="6"/>
  <c r="CC52" i="6"/>
  <c r="CC92" i="6" s="1"/>
  <c r="BU90" i="6"/>
  <c r="BU43" i="6"/>
  <c r="CH85" i="6"/>
  <c r="CI65" i="6"/>
  <c r="CI64" i="6" s="1"/>
  <c r="CI58" i="6"/>
  <c r="CI57" i="6" s="1"/>
  <c r="CI50" i="6"/>
  <c r="CP72" i="6" s="1"/>
  <c r="CC45" i="6"/>
  <c r="CB44" i="6"/>
  <c r="BW31" i="6"/>
  <c r="BW30" i="6" s="1"/>
  <c r="BW38" i="6"/>
  <c r="BV29" i="6"/>
  <c r="BV25" i="6" s="1"/>
  <c r="CJ69" i="6"/>
  <c r="CI68" i="6"/>
  <c r="CB34" i="6"/>
  <c r="CB15" i="6"/>
  <c r="CB14" i="6"/>
  <c r="BO89" i="6"/>
  <c r="BO77" i="6"/>
  <c r="BO78" i="6" s="1"/>
  <c r="BU28" i="6"/>
  <c r="BV24" i="6" s="1"/>
  <c r="BV23" i="6" s="1"/>
  <c r="BP19" i="6"/>
  <c r="CC67" i="6"/>
  <c r="DN80" i="6"/>
  <c r="DO17" i="6"/>
  <c r="CT70" i="5"/>
  <c r="CM63" i="5"/>
  <c r="CG41" i="5"/>
  <c r="CG40" i="5" s="1"/>
  <c r="CG34" i="5"/>
  <c r="CG33" i="5" s="1"/>
  <c r="CN48" i="5" s="1"/>
  <c r="BZ22" i="5"/>
  <c r="CF58" i="5"/>
  <c r="CG59" i="5"/>
  <c r="BZ35" i="5"/>
  <c r="CN68" i="5"/>
  <c r="CM67" i="5"/>
  <c r="CM93" i="5" s="1"/>
  <c r="BZ28" i="5"/>
  <c r="CG72" i="5"/>
  <c r="DN79" i="5"/>
  <c r="DO16" i="5"/>
  <c r="CG52" i="5"/>
  <c r="CF51" i="5"/>
  <c r="CF91" i="5" s="1"/>
  <c r="CF15" i="5"/>
  <c r="CF14" i="5"/>
  <c r="CA37" i="5"/>
  <c r="CA36" i="5" s="1"/>
  <c r="CA30" i="5"/>
  <c r="CA29" i="5" s="1"/>
  <c r="BY89" i="5"/>
  <c r="BY42" i="5"/>
  <c r="BY24" i="5"/>
  <c r="CG66" i="5"/>
  <c r="BS88" i="5"/>
  <c r="BS76" i="5"/>
  <c r="BS77" i="5" s="1"/>
  <c r="BZ21" i="5"/>
  <c r="CM55" i="5"/>
  <c r="CM54" i="5" s="1"/>
  <c r="CM62" i="5"/>
  <c r="CM47" i="5"/>
  <c r="CM46" i="5" s="1"/>
  <c r="BT18" i="5"/>
  <c r="CF38" i="5"/>
  <c r="CM74" i="5"/>
  <c r="CG44" i="5"/>
  <c r="CF43" i="5"/>
  <c r="BI72" i="2"/>
  <c r="AV33" i="2"/>
  <c r="AV40" i="2"/>
  <c r="AX68" i="2"/>
  <c r="AX16" i="2" s="1"/>
  <c r="AX88" i="2" s="1"/>
  <c r="BC77" i="2"/>
  <c r="AL19" i="2"/>
  <c r="AL27" i="2"/>
  <c r="AM21" i="2" s="1"/>
  <c r="AM20" i="2" s="1"/>
  <c r="AP28" i="2"/>
  <c r="AQ23" i="2" s="1"/>
  <c r="AQ22" i="2" s="1"/>
  <c r="AY74" i="2"/>
  <c r="G138" i="2" s="1"/>
  <c r="AP29" i="2"/>
  <c r="AQ25" i="2" s="1"/>
  <c r="AQ24" i="2" s="1"/>
  <c r="AV45" i="2"/>
  <c r="AW46" i="2"/>
  <c r="AQ86" i="2"/>
  <c r="AU92" i="2"/>
  <c r="AQ37" i="2"/>
  <c r="AR38" i="2"/>
  <c r="BC76" i="2"/>
  <c r="BC64" i="2"/>
  <c r="BC63" i="2" s="1"/>
  <c r="BC49" i="2"/>
  <c r="BC48" i="2" s="1"/>
  <c r="AQ30" i="2"/>
  <c r="AR31" i="2"/>
  <c r="AR85" i="2"/>
  <c r="AR96" i="2"/>
  <c r="AR97" i="2"/>
  <c r="AS39" i="2"/>
  <c r="AZ75" i="2" s="1"/>
  <c r="AS32" i="2"/>
  <c r="AZ55" i="2" s="1"/>
  <c r="AZ54" i="2" s="1"/>
  <c r="AU71" i="2"/>
  <c r="AW34" i="2"/>
  <c r="BD57" i="2" s="1"/>
  <c r="BD56" i="2" s="1"/>
  <c r="AW41" i="2"/>
  <c r="BC66" i="2"/>
  <c r="BC65" i="2" s="1"/>
  <c r="BC51" i="2"/>
  <c r="BJ73" i="2" s="1"/>
  <c r="AR53" i="2"/>
  <c r="AQ93" i="2"/>
  <c r="AQ67" i="2"/>
  <c r="AK78" i="2"/>
  <c r="AK79" i="2" s="1"/>
  <c r="AK90" i="2"/>
  <c r="AL83" i="2"/>
  <c r="AO87" i="2"/>
  <c r="AS69" i="2"/>
  <c r="AT70" i="2"/>
  <c r="AW50" i="2"/>
  <c r="AV52" i="2"/>
  <c r="AM82" i="2"/>
  <c r="AM84" i="2"/>
  <c r="AN15" i="2"/>
  <c r="AV42" i="2"/>
  <c r="AS60" i="2"/>
  <c r="AT61" i="2"/>
  <c r="AP44" i="2"/>
  <c r="AP26" i="2"/>
  <c r="AP91" i="2"/>
  <c r="AY47" i="2"/>
  <c r="AY62" i="2"/>
  <c r="AV35" i="2"/>
  <c r="AW43" i="2"/>
  <c r="AW36" i="2"/>
  <c r="BD59" i="2" s="1"/>
  <c r="BD58" i="2" s="1"/>
  <c r="BV21" i="6" l="1"/>
  <c r="CP70" i="6"/>
  <c r="CC33" i="6"/>
  <c r="CC32" i="6" s="1"/>
  <c r="CP71" i="6"/>
  <c r="BV28" i="6"/>
  <c r="BW24" i="6" s="1"/>
  <c r="BW23" i="6" s="1"/>
  <c r="CB91" i="6"/>
  <c r="CB66" i="6"/>
  <c r="DO80" i="6"/>
  <c r="DP17" i="6"/>
  <c r="CC42" i="6"/>
  <c r="CC35" i="6"/>
  <c r="CI84" i="6"/>
  <c r="CI95" i="6"/>
  <c r="CI96" i="6"/>
  <c r="CC44" i="6"/>
  <c r="CJ68" i="6"/>
  <c r="BV27" i="6"/>
  <c r="BW22" i="6" s="1"/>
  <c r="CI94" i="6"/>
  <c r="CJ75" i="6"/>
  <c r="CC39" i="6"/>
  <c r="CB83" i="6"/>
  <c r="CB81" i="6"/>
  <c r="CC14" i="6"/>
  <c r="BW29" i="6"/>
  <c r="CI49" i="6"/>
  <c r="BP18" i="6"/>
  <c r="BP26" i="6"/>
  <c r="BQ20" i="6" s="1"/>
  <c r="CB87" i="6"/>
  <c r="CC15" i="6"/>
  <c r="BV90" i="6"/>
  <c r="BV43" i="6"/>
  <c r="BW37" i="6"/>
  <c r="CD74" i="6"/>
  <c r="CD61" i="6"/>
  <c r="CD60" i="6" s="1"/>
  <c r="CD54" i="6"/>
  <c r="CD46" i="6"/>
  <c r="CD51" i="6" s="1"/>
  <c r="CN75" i="5"/>
  <c r="CH73" i="5"/>
  <c r="CH72" i="5" s="1"/>
  <c r="CA28" i="5"/>
  <c r="CA35" i="5"/>
  <c r="CM61" i="5"/>
  <c r="CT69" i="5"/>
  <c r="BZ89" i="5"/>
  <c r="BZ42" i="5"/>
  <c r="BZ24" i="5"/>
  <c r="BZ27" i="5"/>
  <c r="CA23" i="5" s="1"/>
  <c r="CA22" i="5" s="1"/>
  <c r="CF90" i="5"/>
  <c r="CF65" i="5"/>
  <c r="CM83" i="5"/>
  <c r="CM94" i="5"/>
  <c r="CM95" i="5"/>
  <c r="CN64" i="5"/>
  <c r="CN57" i="5"/>
  <c r="CN56" i="5" s="1"/>
  <c r="CN49" i="5"/>
  <c r="CU71" i="5" s="1"/>
  <c r="CG43" i="5"/>
  <c r="DO79" i="5"/>
  <c r="DP16" i="5"/>
  <c r="CH60" i="5"/>
  <c r="CO68" i="5" s="1"/>
  <c r="CH53" i="5"/>
  <c r="CH45" i="5"/>
  <c r="CH50" i="5" s="1"/>
  <c r="CF82" i="5"/>
  <c r="CF80" i="5"/>
  <c r="CG14" i="5"/>
  <c r="CG39" i="5"/>
  <c r="CG38" i="5" s="1"/>
  <c r="CG32" i="5"/>
  <c r="BZ20" i="5"/>
  <c r="CG51" i="5"/>
  <c r="CG91" i="5" s="1"/>
  <c r="CN67" i="5"/>
  <c r="BT17" i="5"/>
  <c r="BT25" i="5"/>
  <c r="BU19" i="5" s="1"/>
  <c r="CF86" i="5"/>
  <c r="CG15" i="5"/>
  <c r="CG58" i="5"/>
  <c r="BJ72" i="2"/>
  <c r="BD77" i="2"/>
  <c r="AW40" i="2"/>
  <c r="AW42" i="2"/>
  <c r="AY68" i="2"/>
  <c r="AY16" i="2" s="1"/>
  <c r="AY88" i="2" s="1"/>
  <c r="AQ29" i="2"/>
  <c r="AR25" i="2" s="1"/>
  <c r="AR24" i="2" s="1"/>
  <c r="AM19" i="2"/>
  <c r="AM27" i="2"/>
  <c r="AN21" i="2" s="1"/>
  <c r="AN20" i="2" s="1"/>
  <c r="AZ74" i="2"/>
  <c r="BD49" i="2"/>
  <c r="BD48" i="2" s="1"/>
  <c r="BD64" i="2"/>
  <c r="BD63" i="2" s="1"/>
  <c r="AR86" i="2"/>
  <c r="G108" i="2"/>
  <c r="AW33" i="2"/>
  <c r="AN84" i="2"/>
  <c r="AN82" i="2"/>
  <c r="AO15" i="2"/>
  <c r="AR30" i="2"/>
  <c r="AS31" i="2"/>
  <c r="AW45" i="2"/>
  <c r="AX46" i="2"/>
  <c r="AQ28" i="2"/>
  <c r="AR23" i="2" s="1"/>
  <c r="AR22" i="2" s="1"/>
  <c r="BD76" i="2"/>
  <c r="AS85" i="2"/>
  <c r="AS97" i="2"/>
  <c r="AS96" i="2"/>
  <c r="AS53" i="2"/>
  <c r="AQ91" i="2"/>
  <c r="AQ44" i="2"/>
  <c r="AQ26" i="2"/>
  <c r="AV92" i="2"/>
  <c r="AX34" i="2"/>
  <c r="BE57" i="2" s="1"/>
  <c r="BE56" i="2" s="1"/>
  <c r="AX41" i="2"/>
  <c r="AT69" i="2"/>
  <c r="AU70" i="2"/>
  <c r="BD51" i="2"/>
  <c r="BK73" i="2" s="1"/>
  <c r="BD66" i="2"/>
  <c r="BD65" i="2" s="1"/>
  <c r="AM83" i="2"/>
  <c r="AP87" i="2"/>
  <c r="AR93" i="2"/>
  <c r="G107" i="2"/>
  <c r="F136" i="2" s="1"/>
  <c r="AR67" i="2"/>
  <c r="G115" i="2" s="1"/>
  <c r="AZ62" i="2"/>
  <c r="AZ47" i="2"/>
  <c r="AR37" i="2"/>
  <c r="AS38" i="2"/>
  <c r="AX43" i="2"/>
  <c r="AX36" i="2"/>
  <c r="BE59" i="2" s="1"/>
  <c r="BE58" i="2" s="1"/>
  <c r="AT39" i="2"/>
  <c r="BA75" i="2" s="1"/>
  <c r="AT32" i="2"/>
  <c r="BA55" i="2" s="1"/>
  <c r="BA54" i="2" s="1"/>
  <c r="AV71" i="2"/>
  <c r="AW35" i="2"/>
  <c r="AX50" i="2"/>
  <c r="AW52" i="2"/>
  <c r="AL90" i="2"/>
  <c r="AL78" i="2"/>
  <c r="AL79" i="2" s="1"/>
  <c r="AS95" i="2"/>
  <c r="AT60" i="2"/>
  <c r="AU61" i="2"/>
  <c r="CJ48" i="6" l="1"/>
  <c r="CJ47" i="6" s="1"/>
  <c r="CJ63" i="6"/>
  <c r="CJ62" i="6" s="1"/>
  <c r="CJ56" i="6"/>
  <c r="CJ55" i="6" s="1"/>
  <c r="BW28" i="6"/>
  <c r="BX24" i="6" s="1"/>
  <c r="BX23" i="6" s="1"/>
  <c r="BX31" i="6"/>
  <c r="BX38" i="6"/>
  <c r="CE74" i="6" s="1"/>
  <c r="BW36" i="6"/>
  <c r="BW43" i="6" s="1"/>
  <c r="BP89" i="6"/>
  <c r="BP77" i="6"/>
  <c r="BP78" i="6" s="1"/>
  <c r="CI85" i="6"/>
  <c r="CJ65" i="6"/>
  <c r="CJ58" i="6"/>
  <c r="CJ57" i="6" s="1"/>
  <c r="CJ50" i="6"/>
  <c r="CQ72" i="6" s="1"/>
  <c r="CC34" i="6"/>
  <c r="CJ49" i="6" s="1"/>
  <c r="CK69" i="6"/>
  <c r="CC41" i="6"/>
  <c r="CJ76" i="6"/>
  <c r="CJ84" i="6"/>
  <c r="CJ95" i="6"/>
  <c r="CJ96" i="6"/>
  <c r="CD40" i="6"/>
  <c r="CD39" i="6" s="1"/>
  <c r="CD33" i="6"/>
  <c r="CD32" i="6" s="1"/>
  <c r="CJ94" i="6"/>
  <c r="DP80" i="6"/>
  <c r="DQ17" i="6"/>
  <c r="CD73" i="6"/>
  <c r="CD67" i="6"/>
  <c r="CD15" i="6" s="1"/>
  <c r="CD53" i="6"/>
  <c r="BW90" i="6"/>
  <c r="BW21" i="6"/>
  <c r="CC91" i="6"/>
  <c r="CC66" i="6"/>
  <c r="CD42" i="6"/>
  <c r="CD35" i="6"/>
  <c r="BQ19" i="6"/>
  <c r="CD59" i="6"/>
  <c r="CC87" i="6"/>
  <c r="CC83" i="6"/>
  <c r="CC81" i="6"/>
  <c r="CD45" i="6"/>
  <c r="CB82" i="6"/>
  <c r="CE86" i="6"/>
  <c r="CH59" i="5"/>
  <c r="CH58" i="5" s="1"/>
  <c r="CH66" i="5"/>
  <c r="CH15" i="5" s="1"/>
  <c r="CH52" i="5"/>
  <c r="CH51" i="5" s="1"/>
  <c r="CH91" i="5" s="1"/>
  <c r="CH44" i="5"/>
  <c r="CH43" i="5" s="1"/>
  <c r="CO67" i="5"/>
  <c r="BZ26" i="5"/>
  <c r="CA21" i="5" s="1"/>
  <c r="CA20" i="5" s="1"/>
  <c r="CN63" i="5"/>
  <c r="CU70" i="5"/>
  <c r="CA27" i="5"/>
  <c r="CB23" i="5" s="1"/>
  <c r="CB22" i="5" s="1"/>
  <c r="BT88" i="5"/>
  <c r="BT76" i="5"/>
  <c r="BT77" i="5" s="1"/>
  <c r="DP79" i="5"/>
  <c r="DQ16" i="5"/>
  <c r="CH41" i="5"/>
  <c r="CH34" i="5"/>
  <c r="CB37" i="5"/>
  <c r="CB30" i="5"/>
  <c r="CN83" i="5"/>
  <c r="CN94" i="5"/>
  <c r="CN95" i="5"/>
  <c r="CF81" i="5"/>
  <c r="CI85" i="5"/>
  <c r="CA89" i="5"/>
  <c r="CA42" i="5"/>
  <c r="CA24" i="5"/>
  <c r="CN55" i="5"/>
  <c r="CN54" i="5" s="1"/>
  <c r="CN62" i="5"/>
  <c r="CN61" i="5" s="1"/>
  <c r="CN47" i="5"/>
  <c r="CN46" i="5" s="1"/>
  <c r="CG31" i="5"/>
  <c r="CG82" i="5"/>
  <c r="CG80" i="5"/>
  <c r="CN93" i="5"/>
  <c r="CN74" i="5"/>
  <c r="CM84" i="5"/>
  <c r="BU18" i="5"/>
  <c r="CG86" i="5"/>
  <c r="CG90" i="5"/>
  <c r="CG65" i="5"/>
  <c r="BK72" i="2"/>
  <c r="AX40" i="2"/>
  <c r="BE76" i="2"/>
  <c r="AX42" i="2"/>
  <c r="AN19" i="2"/>
  <c r="AN27" i="2"/>
  <c r="AO21" i="2" s="1"/>
  <c r="AO20" i="2" s="1"/>
  <c r="BA74" i="2"/>
  <c r="AR28" i="2"/>
  <c r="AS23" i="2" s="1"/>
  <c r="AS22" i="2" s="1"/>
  <c r="AR29" i="2"/>
  <c r="AS25" i="2" s="1"/>
  <c r="AS24" i="2" s="1"/>
  <c r="BE66" i="2"/>
  <c r="BE65" i="2" s="1"/>
  <c r="BE51" i="2"/>
  <c r="BL73" i="2" s="1"/>
  <c r="AS86" i="2"/>
  <c r="AR44" i="2"/>
  <c r="G114" i="2" s="1"/>
  <c r="AR26" i="2"/>
  <c r="AR91" i="2"/>
  <c r="AU39" i="2"/>
  <c r="BB75" i="2" s="1"/>
  <c r="AU32" i="2"/>
  <c r="BB55" i="2" s="1"/>
  <c r="BB54" i="2" s="1"/>
  <c r="AU60" i="2"/>
  <c r="AV61" i="2"/>
  <c r="AX35" i="2"/>
  <c r="AU69" i="2"/>
  <c r="AU95" i="2" s="1"/>
  <c r="AV70" i="2"/>
  <c r="AN83" i="2"/>
  <c r="AQ87" i="2"/>
  <c r="AM90" i="2"/>
  <c r="AM78" i="2"/>
  <c r="AM79" i="2" s="1"/>
  <c r="AS30" i="2"/>
  <c r="AT31" i="2"/>
  <c r="AT85" i="2"/>
  <c r="AT96" i="2"/>
  <c r="AT97" i="2"/>
  <c r="AY34" i="2"/>
  <c r="BF57" i="2" s="1"/>
  <c r="BF56" i="2" s="1"/>
  <c r="AY41" i="2"/>
  <c r="AO84" i="2"/>
  <c r="AO82" i="2"/>
  <c r="AP15" i="2"/>
  <c r="AT95" i="2"/>
  <c r="AT53" i="2"/>
  <c r="AX45" i="2"/>
  <c r="AY46" i="2"/>
  <c r="BE77" i="2"/>
  <c r="AY50" i="2"/>
  <c r="AX52" i="2"/>
  <c r="AW71" i="2"/>
  <c r="BA62" i="2"/>
  <c r="BA47" i="2"/>
  <c r="AS93" i="2"/>
  <c r="AS67" i="2"/>
  <c r="AW92" i="2"/>
  <c r="AX33" i="2"/>
  <c r="AS37" i="2"/>
  <c r="AT38" i="2"/>
  <c r="AZ68" i="2"/>
  <c r="AZ16" i="2" s="1"/>
  <c r="AZ88" i="2" s="1"/>
  <c r="BE49" i="2"/>
  <c r="BE48" i="2" s="1"/>
  <c r="BE64" i="2"/>
  <c r="BE63" i="2" s="1"/>
  <c r="AY36" i="2"/>
  <c r="BF59" i="2" s="1"/>
  <c r="BF58" i="2" s="1"/>
  <c r="AY43" i="2"/>
  <c r="BW25" i="6" l="1"/>
  <c r="CQ70" i="6"/>
  <c r="BX37" i="6"/>
  <c r="BX36" i="6" s="1"/>
  <c r="CK75" i="6"/>
  <c r="CD14" i="6"/>
  <c r="CD83" i="6" s="1"/>
  <c r="CD87" i="6"/>
  <c r="CE73" i="6"/>
  <c r="CJ85" i="6"/>
  <c r="CQ71" i="6"/>
  <c r="CJ64" i="6"/>
  <c r="DQ80" i="6"/>
  <c r="DR17" i="6"/>
  <c r="CK76" i="6"/>
  <c r="CD44" i="6"/>
  <c r="CD41" i="6"/>
  <c r="BW27" i="6"/>
  <c r="BX22" i="6" s="1"/>
  <c r="BQ18" i="6"/>
  <c r="BQ26" i="6"/>
  <c r="BR20" i="6" s="1"/>
  <c r="CK68" i="6"/>
  <c r="CE61" i="6"/>
  <c r="CE60" i="6" s="1"/>
  <c r="CE54" i="6"/>
  <c r="CE53" i="6" s="1"/>
  <c r="CE46" i="6"/>
  <c r="CE51" i="6" s="1"/>
  <c r="BX30" i="6"/>
  <c r="BX28" i="6"/>
  <c r="CK65" i="6"/>
  <c r="CK58" i="6"/>
  <c r="CK57" i="6" s="1"/>
  <c r="CK50" i="6"/>
  <c r="CR72" i="6" s="1"/>
  <c r="CD52" i="6"/>
  <c r="CD92" i="6" s="1"/>
  <c r="CK63" i="6"/>
  <c r="CK62" i="6" s="1"/>
  <c r="CK56" i="6"/>
  <c r="CK55" i="6" s="1"/>
  <c r="CK48" i="6"/>
  <c r="CK47" i="6" s="1"/>
  <c r="CC82" i="6"/>
  <c r="CF86" i="6"/>
  <c r="CD34" i="6"/>
  <c r="CE42" i="6"/>
  <c r="CE35" i="6"/>
  <c r="CH14" i="5"/>
  <c r="CH82" i="5" s="1"/>
  <c r="CU69" i="5"/>
  <c r="CB27" i="5"/>
  <c r="CA26" i="5"/>
  <c r="CB21" i="5" s="1"/>
  <c r="CB20" i="5" s="1"/>
  <c r="CG81" i="5"/>
  <c r="CJ85" i="5"/>
  <c r="CO64" i="5"/>
  <c r="CO63" i="5" s="1"/>
  <c r="CO57" i="5"/>
  <c r="CO56" i="5" s="1"/>
  <c r="CO49" i="5"/>
  <c r="CV71" i="5" s="1"/>
  <c r="CH33" i="5"/>
  <c r="CH40" i="5"/>
  <c r="CO75" i="5"/>
  <c r="CI41" i="5"/>
  <c r="CI34" i="5"/>
  <c r="CH39" i="5"/>
  <c r="CH38" i="5" s="1"/>
  <c r="CH32" i="5"/>
  <c r="DQ79" i="5"/>
  <c r="DR16" i="5"/>
  <c r="CO83" i="5"/>
  <c r="CO95" i="5"/>
  <c r="CO94" i="5"/>
  <c r="CH86" i="5"/>
  <c r="CN84" i="5"/>
  <c r="CO93" i="5"/>
  <c r="CI73" i="5"/>
  <c r="CB36" i="5"/>
  <c r="BU17" i="5"/>
  <c r="BU25" i="5"/>
  <c r="BV19" i="5" s="1"/>
  <c r="CI60" i="5"/>
  <c r="CI53" i="5"/>
  <c r="CI45" i="5"/>
  <c r="CB29" i="5"/>
  <c r="CH90" i="5"/>
  <c r="CH65" i="5"/>
  <c r="AY40" i="2"/>
  <c r="BL72" i="2"/>
  <c r="AY42" i="2"/>
  <c r="AY33" i="2"/>
  <c r="BA68" i="2"/>
  <c r="BA16" i="2" s="1"/>
  <c r="BA88" i="2" s="1"/>
  <c r="BF77" i="2"/>
  <c r="BB74" i="2"/>
  <c r="AO19" i="2"/>
  <c r="AO27" i="2"/>
  <c r="AP21" i="2" s="1"/>
  <c r="AP20" i="2" s="1"/>
  <c r="AS28" i="2"/>
  <c r="AT23" i="2" s="1"/>
  <c r="AT22" i="2" s="1"/>
  <c r="AO83" i="2"/>
  <c r="AR87" i="2"/>
  <c r="AT30" i="2"/>
  <c r="AU31" i="2"/>
  <c r="BF76" i="2"/>
  <c r="AZ50" i="2"/>
  <c r="AY52" i="2"/>
  <c r="AS44" i="2"/>
  <c r="AS26" i="2"/>
  <c r="AS91" i="2"/>
  <c r="AY35" i="2"/>
  <c r="AS29" i="2"/>
  <c r="AT25" i="2" s="1"/>
  <c r="AT24" i="2" s="1"/>
  <c r="AP84" i="2"/>
  <c r="AP82" i="2"/>
  <c r="AQ15" i="2"/>
  <c r="AY45" i="2"/>
  <c r="AZ46" i="2"/>
  <c r="AV60" i="2"/>
  <c r="AW61" i="2"/>
  <c r="AZ43" i="2"/>
  <c r="AZ36" i="2"/>
  <c r="BG59" i="2" s="1"/>
  <c r="BG58" i="2" s="1"/>
  <c r="AV39" i="2"/>
  <c r="BC75" i="2" s="1"/>
  <c r="AV32" i="2"/>
  <c r="BC55" i="2" s="1"/>
  <c r="BC54" i="2" s="1"/>
  <c r="AX92" i="2"/>
  <c r="AX71" i="2"/>
  <c r="AN90" i="2"/>
  <c r="AN78" i="2"/>
  <c r="AN79" i="2" s="1"/>
  <c r="AU85" i="2"/>
  <c r="AU96" i="2"/>
  <c r="AU97" i="2"/>
  <c r="AT37" i="2"/>
  <c r="AU38" i="2"/>
  <c r="AU53" i="2"/>
  <c r="AT93" i="2"/>
  <c r="AT67" i="2"/>
  <c r="BF51" i="2"/>
  <c r="BM73" i="2" s="1"/>
  <c r="BF66" i="2"/>
  <c r="BF65" i="2" s="1"/>
  <c r="BF64" i="2"/>
  <c r="BF63" i="2" s="1"/>
  <c r="BF49" i="2"/>
  <c r="BF48" i="2" s="1"/>
  <c r="AT86" i="2"/>
  <c r="AV69" i="2"/>
  <c r="AW70" i="2"/>
  <c r="BB62" i="2"/>
  <c r="BB47" i="2"/>
  <c r="AZ41" i="2"/>
  <c r="AZ40" i="2" s="1"/>
  <c r="AZ34" i="2"/>
  <c r="BG57" i="2" s="1"/>
  <c r="BG56" i="2" s="1"/>
  <c r="BY24" i="6" l="1"/>
  <c r="BY23" i="6" s="1"/>
  <c r="BY28" i="6" s="1"/>
  <c r="CK64" i="6"/>
  <c r="CD81" i="6"/>
  <c r="CG86" i="6" s="1"/>
  <c r="CE45" i="6"/>
  <c r="CE44" i="6" s="1"/>
  <c r="CE59" i="6"/>
  <c r="CE40" i="6"/>
  <c r="CE33" i="6"/>
  <c r="CR70" i="6"/>
  <c r="CL65" i="6"/>
  <c r="CL58" i="6"/>
  <c r="CL57" i="6" s="1"/>
  <c r="CL50" i="6"/>
  <c r="CS72" i="6" s="1"/>
  <c r="CK84" i="6"/>
  <c r="CK96" i="6"/>
  <c r="CK95" i="6"/>
  <c r="CE41" i="6"/>
  <c r="CL69" i="6"/>
  <c r="CD91" i="6"/>
  <c r="CD66" i="6"/>
  <c r="CE34" i="6"/>
  <c r="CK94" i="6"/>
  <c r="CR71" i="6"/>
  <c r="CK49" i="6"/>
  <c r="BY31" i="6"/>
  <c r="BY30" i="6" s="1"/>
  <c r="BY38" i="6"/>
  <c r="CL76" i="6"/>
  <c r="BX29" i="6"/>
  <c r="BX25" i="6" s="1"/>
  <c r="BQ89" i="6"/>
  <c r="BQ77" i="6"/>
  <c r="BQ78" i="6" s="1"/>
  <c r="DR80" i="6"/>
  <c r="DS17" i="6"/>
  <c r="DS80" i="6" s="1"/>
  <c r="CE52" i="6"/>
  <c r="CE92" i="6" s="1"/>
  <c r="BR19" i="6"/>
  <c r="CE67" i="6"/>
  <c r="BX21" i="6"/>
  <c r="CH80" i="5"/>
  <c r="CH81" i="5" s="1"/>
  <c r="CO74" i="5"/>
  <c r="CB26" i="5"/>
  <c r="CB35" i="5"/>
  <c r="CB28" i="5"/>
  <c r="CO62" i="5"/>
  <c r="CO55" i="5"/>
  <c r="CO54" i="5" s="1"/>
  <c r="CO47" i="5"/>
  <c r="CO46" i="5" s="1"/>
  <c r="CP75" i="5"/>
  <c r="CI66" i="5"/>
  <c r="CI52" i="5"/>
  <c r="CV70" i="5"/>
  <c r="CI40" i="5"/>
  <c r="CI72" i="5"/>
  <c r="CI50" i="5"/>
  <c r="CI44" i="5"/>
  <c r="CP68" i="5"/>
  <c r="CI59" i="5"/>
  <c r="CO84" i="5"/>
  <c r="CP64" i="5"/>
  <c r="CP63" i="5" s="1"/>
  <c r="CP57" i="5"/>
  <c r="CP56" i="5" s="1"/>
  <c r="CP49" i="5"/>
  <c r="CW71" i="5" s="1"/>
  <c r="CC37" i="5"/>
  <c r="CJ73" i="5" s="1"/>
  <c r="CC30" i="5"/>
  <c r="CC29" i="5" s="1"/>
  <c r="BU88" i="5"/>
  <c r="BU76" i="5"/>
  <c r="BU77" i="5" s="1"/>
  <c r="CI39" i="5"/>
  <c r="CI32" i="5"/>
  <c r="CI33" i="5"/>
  <c r="CO48" i="5"/>
  <c r="BV18" i="5"/>
  <c r="CH31" i="5"/>
  <c r="DR79" i="5"/>
  <c r="DS16" i="5"/>
  <c r="DS79" i="5" s="1"/>
  <c r="CC23" i="5"/>
  <c r="BM72" i="2"/>
  <c r="AZ42" i="2"/>
  <c r="AZ33" i="2"/>
  <c r="AZ35" i="2"/>
  <c r="BC74" i="2"/>
  <c r="AY92" i="2"/>
  <c r="AW39" i="2"/>
  <c r="BD75" i="2" s="1"/>
  <c r="AW32" i="2"/>
  <c r="BD55" i="2" s="1"/>
  <c r="BD54" i="2" s="1"/>
  <c r="AV53" i="2"/>
  <c r="AO78" i="2"/>
  <c r="AO79" i="2" s="1"/>
  <c r="AO90" i="2"/>
  <c r="AZ45" i="2"/>
  <c r="BA46" i="2"/>
  <c r="AV85" i="2"/>
  <c r="AV97" i="2"/>
  <c r="AV96" i="2"/>
  <c r="AU93" i="2"/>
  <c r="AU67" i="2"/>
  <c r="AQ84" i="2"/>
  <c r="AQ82" i="2"/>
  <c r="AR15" i="2"/>
  <c r="BG77" i="2"/>
  <c r="AU86" i="2"/>
  <c r="BB68" i="2"/>
  <c r="BB16" i="2" s="1"/>
  <c r="BB88" i="2" s="1"/>
  <c r="AV95" i="2"/>
  <c r="AU37" i="2"/>
  <c r="AV38" i="2"/>
  <c r="BG66" i="2"/>
  <c r="BG65" i="2" s="1"/>
  <c r="BG51" i="2"/>
  <c r="BN73" i="2" s="1"/>
  <c r="AP83" i="2"/>
  <c r="AS87" i="2"/>
  <c r="AT26" i="2"/>
  <c r="AT91" i="2"/>
  <c r="AT44" i="2"/>
  <c r="BC62" i="2"/>
  <c r="BC47" i="2"/>
  <c r="AY71" i="2"/>
  <c r="BA50" i="2"/>
  <c r="AZ52" i="2"/>
  <c r="AT28" i="2"/>
  <c r="AU23" i="2" s="1"/>
  <c r="AU22" i="2" s="1"/>
  <c r="AP27" i="2"/>
  <c r="AQ21" i="2" s="1"/>
  <c r="AQ20" i="2" s="1"/>
  <c r="AP19" i="2"/>
  <c r="AW69" i="2"/>
  <c r="AX70" i="2"/>
  <c r="AW60" i="2"/>
  <c r="AX61" i="2"/>
  <c r="AT29" i="2"/>
  <c r="AU25" i="2" s="1"/>
  <c r="AU24" i="2" s="1"/>
  <c r="BG76" i="2"/>
  <c r="BA41" i="2"/>
  <c r="BA40" i="2" s="1"/>
  <c r="BA34" i="2"/>
  <c r="BH57" i="2" s="1"/>
  <c r="BH56" i="2" s="1"/>
  <c r="BG49" i="2"/>
  <c r="BG48" i="2" s="1"/>
  <c r="BG64" i="2"/>
  <c r="BG63" i="2" s="1"/>
  <c r="BA36" i="2"/>
  <c r="BH59" i="2" s="1"/>
  <c r="BH58" i="2" s="1"/>
  <c r="BA43" i="2"/>
  <c r="AU30" i="2"/>
  <c r="AV31" i="2"/>
  <c r="CF42" i="6" l="1"/>
  <c r="CF41" i="6" s="1"/>
  <c r="CL64" i="6"/>
  <c r="CF35" i="6"/>
  <c r="CM58" i="6" s="1"/>
  <c r="CM57" i="6" s="1"/>
  <c r="CL49" i="6"/>
  <c r="CD82" i="6"/>
  <c r="BX27" i="6"/>
  <c r="BY22" i="6" s="1"/>
  <c r="BY21" i="6" s="1"/>
  <c r="CF74" i="6"/>
  <c r="BY37" i="6"/>
  <c r="CL63" i="6"/>
  <c r="CL62" i="6" s="1"/>
  <c r="CL56" i="6"/>
  <c r="CL55" i="6" s="1"/>
  <c r="CL48" i="6"/>
  <c r="CL47" i="6" s="1"/>
  <c r="CE32" i="6"/>
  <c r="CE14" i="6"/>
  <c r="CE15" i="6"/>
  <c r="CF61" i="6"/>
  <c r="CF60" i="6" s="1"/>
  <c r="CF54" i="6"/>
  <c r="CF46" i="6"/>
  <c r="CL75" i="6"/>
  <c r="CE39" i="6"/>
  <c r="CS71" i="6"/>
  <c r="CK85" i="6"/>
  <c r="BR18" i="6"/>
  <c r="BR26" i="6"/>
  <c r="BS20" i="6" s="1"/>
  <c r="BX90" i="6"/>
  <c r="BX43" i="6"/>
  <c r="CE91" i="6"/>
  <c r="CE66" i="6"/>
  <c r="CL68" i="6"/>
  <c r="BZ24" i="6"/>
  <c r="BY29" i="6"/>
  <c r="CK85" i="5"/>
  <c r="CC36" i="5"/>
  <c r="CC35" i="5" s="1"/>
  <c r="CI31" i="5"/>
  <c r="CP74" i="5"/>
  <c r="CC28" i="5"/>
  <c r="CJ72" i="5"/>
  <c r="BV17" i="5"/>
  <c r="BV25" i="5"/>
  <c r="BW19" i="5" s="1"/>
  <c r="BW18" i="5" s="1"/>
  <c r="CW70" i="5"/>
  <c r="CB89" i="5"/>
  <c r="CB42" i="5"/>
  <c r="CB24" i="5"/>
  <c r="CO61" i="5"/>
  <c r="CV69" i="5"/>
  <c r="CP48" i="5"/>
  <c r="CI58" i="5"/>
  <c r="CI51" i="5"/>
  <c r="CI91" i="5" s="1"/>
  <c r="CJ41" i="5"/>
  <c r="CJ40" i="5" s="1"/>
  <c r="CJ34" i="5"/>
  <c r="CC22" i="5"/>
  <c r="CI43" i="5"/>
  <c r="CI14" i="5"/>
  <c r="CI15" i="5"/>
  <c r="CI38" i="5"/>
  <c r="CJ60" i="5"/>
  <c r="CJ59" i="5" s="1"/>
  <c r="CJ53" i="5"/>
  <c r="CJ52" i="5" s="1"/>
  <c r="CJ45" i="5"/>
  <c r="CJ50" i="5" s="1"/>
  <c r="CP67" i="5"/>
  <c r="CP93" i="5" s="1"/>
  <c r="CC21" i="5"/>
  <c r="CP62" i="5"/>
  <c r="CP55" i="5"/>
  <c r="CP54" i="5" s="1"/>
  <c r="CP47" i="5"/>
  <c r="CP46" i="5" s="1"/>
  <c r="BN72" i="2"/>
  <c r="BA33" i="2"/>
  <c r="BA42" i="2"/>
  <c r="BC68" i="2"/>
  <c r="BC16" i="2" s="1"/>
  <c r="BC88" i="2" s="1"/>
  <c r="BH76" i="2"/>
  <c r="BA35" i="2"/>
  <c r="BD74" i="2"/>
  <c r="AU29" i="2"/>
  <c r="AV25" i="2" s="1"/>
  <c r="AV24" i="2" s="1"/>
  <c r="AX60" i="2"/>
  <c r="AY61" i="2"/>
  <c r="AV37" i="2"/>
  <c r="AW38" i="2"/>
  <c r="AQ83" i="2"/>
  <c r="AT87" i="2"/>
  <c r="AR84" i="2"/>
  <c r="AR82" i="2"/>
  <c r="AS15" i="2"/>
  <c r="AV86" i="2"/>
  <c r="BD62" i="2"/>
  <c r="BD47" i="2"/>
  <c r="BB34" i="2"/>
  <c r="BI57" i="2" s="1"/>
  <c r="BI56" i="2" s="1"/>
  <c r="BB41" i="2"/>
  <c r="BB40" i="2" s="1"/>
  <c r="AW85" i="2"/>
  <c r="AW96" i="2"/>
  <c r="AW97" i="2"/>
  <c r="BB50" i="2"/>
  <c r="BA52" i="2"/>
  <c r="BA45" i="2"/>
  <c r="BB46" i="2"/>
  <c r="AX69" i="2"/>
  <c r="AX95" i="2" s="1"/>
  <c r="AY70" i="2"/>
  <c r="AV30" i="2"/>
  <c r="AW31" i="2"/>
  <c r="AU91" i="2"/>
  <c r="AU26" i="2"/>
  <c r="AU44" i="2"/>
  <c r="AW95" i="2"/>
  <c r="AZ71" i="2"/>
  <c r="AZ92" i="2"/>
  <c r="BH64" i="2"/>
  <c r="BH63" i="2" s="1"/>
  <c r="BH49" i="2"/>
  <c r="BH48" i="2" s="1"/>
  <c r="AQ19" i="2"/>
  <c r="AQ27" i="2"/>
  <c r="AR21" i="2" s="1"/>
  <c r="BH66" i="2"/>
  <c r="BH65" i="2" s="1"/>
  <c r="BH51" i="2"/>
  <c r="BO73" i="2" s="1"/>
  <c r="AP90" i="2"/>
  <c r="AP78" i="2"/>
  <c r="AP79" i="2" s="1"/>
  <c r="AU28" i="2"/>
  <c r="AV23" i="2" s="1"/>
  <c r="AV22" i="2" s="1"/>
  <c r="AV93" i="2"/>
  <c r="AV67" i="2"/>
  <c r="BB43" i="2"/>
  <c r="BB36" i="2"/>
  <c r="BI59" i="2" s="1"/>
  <c r="BI58" i="2" s="1"/>
  <c r="AX39" i="2"/>
  <c r="BE75" i="2" s="1"/>
  <c r="AX32" i="2"/>
  <c r="BE55" i="2" s="1"/>
  <c r="BE54" i="2" s="1"/>
  <c r="BH77" i="2"/>
  <c r="AW53" i="2"/>
  <c r="CM76" i="6" l="1"/>
  <c r="CM65" i="6"/>
  <c r="CM64" i="6" s="1"/>
  <c r="CF34" i="6"/>
  <c r="CM49" i="6" s="1"/>
  <c r="CM50" i="6"/>
  <c r="CT72" i="6" s="1"/>
  <c r="CS70" i="6"/>
  <c r="BY27" i="6"/>
  <c r="BZ22" i="6" s="1"/>
  <c r="BZ21" i="6" s="1"/>
  <c r="BY90" i="6"/>
  <c r="CE87" i="6"/>
  <c r="BY36" i="6"/>
  <c r="BY25" i="6" s="1"/>
  <c r="CE83" i="6"/>
  <c r="CE81" i="6"/>
  <c r="CF73" i="6"/>
  <c r="CG42" i="6"/>
  <c r="CG35" i="6"/>
  <c r="BZ23" i="6"/>
  <c r="BZ31" i="6"/>
  <c r="BZ38" i="6"/>
  <c r="CG74" i="6" s="1"/>
  <c r="CF40" i="6"/>
  <c r="CF39" i="6" s="1"/>
  <c r="CF33" i="6"/>
  <c r="CF32" i="6" s="1"/>
  <c r="CM69" i="6"/>
  <c r="BR89" i="6"/>
  <c r="BR77" i="6"/>
  <c r="BR78" i="6" s="1"/>
  <c r="CL84" i="6"/>
  <c r="CL96" i="6"/>
  <c r="CL95" i="6"/>
  <c r="CL94" i="6"/>
  <c r="BS19" i="6"/>
  <c r="CF51" i="6"/>
  <c r="CF45" i="6"/>
  <c r="CF59" i="6"/>
  <c r="CF67" i="6"/>
  <c r="CF53" i="6"/>
  <c r="CQ68" i="5"/>
  <c r="CQ67" i="5" s="1"/>
  <c r="CQ75" i="5"/>
  <c r="CP61" i="5"/>
  <c r="CJ58" i="5"/>
  <c r="CQ64" i="5"/>
  <c r="CQ63" i="5" s="1"/>
  <c r="CQ57" i="5"/>
  <c r="CQ56" i="5" s="1"/>
  <c r="CQ49" i="5"/>
  <c r="CX71" i="5" s="1"/>
  <c r="BW17" i="5"/>
  <c r="BW25" i="5"/>
  <c r="BX19" i="5" s="1"/>
  <c r="CJ39" i="5"/>
  <c r="CQ74" i="5" s="1"/>
  <c r="CJ32" i="5"/>
  <c r="CC20" i="5"/>
  <c r="CP83" i="5"/>
  <c r="CP94" i="5"/>
  <c r="CP95" i="5"/>
  <c r="CI86" i="5"/>
  <c r="CJ51" i="5"/>
  <c r="CJ91" i="5" s="1"/>
  <c r="CI90" i="5"/>
  <c r="CI65" i="5"/>
  <c r="CI82" i="5"/>
  <c r="CI80" i="5"/>
  <c r="CJ33" i="5"/>
  <c r="CQ48" i="5" s="1"/>
  <c r="CJ66" i="5"/>
  <c r="CJ14" i="5" s="1"/>
  <c r="CJ44" i="5"/>
  <c r="CD37" i="5"/>
  <c r="CD30" i="5"/>
  <c r="CC89" i="5"/>
  <c r="CC42" i="5"/>
  <c r="CC24" i="5"/>
  <c r="CC27" i="5"/>
  <c r="CD23" i="5" s="1"/>
  <c r="CW69" i="5"/>
  <c r="BV88" i="5"/>
  <c r="BV76" i="5"/>
  <c r="BV77" i="5" s="1"/>
  <c r="BO72" i="2"/>
  <c r="BB42" i="2"/>
  <c r="BB33" i="2"/>
  <c r="BD68" i="2"/>
  <c r="BD16" i="2" s="1"/>
  <c r="BD88" i="2" s="1"/>
  <c r="BI76" i="2"/>
  <c r="AV29" i="2"/>
  <c r="AW25" i="2" s="1"/>
  <c r="AW24" i="2" s="1"/>
  <c r="BE74" i="2"/>
  <c r="AV28" i="2"/>
  <c r="AW23" i="2" s="1"/>
  <c r="AW22" i="2" s="1"/>
  <c r="AW37" i="2"/>
  <c r="AX38" i="2"/>
  <c r="BC50" i="2"/>
  <c r="BB52" i="2"/>
  <c r="BB45" i="2"/>
  <c r="BC46" i="2"/>
  <c r="AW86" i="2"/>
  <c r="AS84" i="2"/>
  <c r="AS82" i="2"/>
  <c r="AT15" i="2"/>
  <c r="AY60" i="2"/>
  <c r="AZ61" i="2"/>
  <c r="AY39" i="2"/>
  <c r="BF75" i="2" s="1"/>
  <c r="AY32" i="2"/>
  <c r="BF55" i="2" s="1"/>
  <c r="BF54" i="2" s="1"/>
  <c r="BI66" i="2"/>
  <c r="BI65" i="2" s="1"/>
  <c r="BI51" i="2"/>
  <c r="BP73" i="2" s="1"/>
  <c r="BA92" i="2"/>
  <c r="G106" i="2"/>
  <c r="G135" i="2" s="1"/>
  <c r="AR83" i="2"/>
  <c r="AU87" i="2"/>
  <c r="AX85" i="2"/>
  <c r="AX96" i="2"/>
  <c r="AX97" i="2"/>
  <c r="AQ90" i="2"/>
  <c r="AQ78" i="2"/>
  <c r="AQ79" i="2" s="1"/>
  <c r="AW93" i="2"/>
  <c r="AW67" i="2"/>
  <c r="AW30" i="2"/>
  <c r="AX31" i="2"/>
  <c r="BI49" i="2"/>
  <c r="BI48" i="2" s="1"/>
  <c r="BI64" i="2"/>
  <c r="BI63" i="2" s="1"/>
  <c r="BI77" i="2"/>
  <c r="AV44" i="2"/>
  <c r="AV26" i="2"/>
  <c r="AV91" i="2"/>
  <c r="BB35" i="2"/>
  <c r="AX53" i="2"/>
  <c r="BE62" i="2"/>
  <c r="BE47" i="2"/>
  <c r="BC34" i="2"/>
  <c r="BJ57" i="2" s="1"/>
  <c r="BJ56" i="2" s="1"/>
  <c r="BC41" i="2"/>
  <c r="BC40" i="2" s="1"/>
  <c r="AR20" i="2"/>
  <c r="BA71" i="2"/>
  <c r="AY69" i="2"/>
  <c r="AY95" i="2" s="1"/>
  <c r="AZ70" i="2"/>
  <c r="BC36" i="2"/>
  <c r="BJ59" i="2" s="1"/>
  <c r="BJ58" i="2" s="1"/>
  <c r="BC43" i="2"/>
  <c r="BC42" i="2" s="1"/>
  <c r="CT71" i="6" l="1"/>
  <c r="CF14" i="6"/>
  <c r="CF83" i="6" s="1"/>
  <c r="BZ37" i="6"/>
  <c r="BZ36" i="6" s="1"/>
  <c r="CM75" i="6"/>
  <c r="CF15" i="6"/>
  <c r="CF87" i="6" s="1"/>
  <c r="BY43" i="6"/>
  <c r="CG73" i="6"/>
  <c r="BZ27" i="6"/>
  <c r="CL85" i="6"/>
  <c r="CG41" i="6"/>
  <c r="CN76" i="6"/>
  <c r="CG40" i="6"/>
  <c r="CN75" i="6" s="1"/>
  <c r="CG33" i="6"/>
  <c r="CG32" i="6" s="1"/>
  <c r="BS18" i="6"/>
  <c r="BS26" i="6"/>
  <c r="BT20" i="6" s="1"/>
  <c r="CG61" i="6"/>
  <c r="CG60" i="6" s="1"/>
  <c r="CG54" i="6"/>
  <c r="CG53" i="6" s="1"/>
  <c r="CG46" i="6"/>
  <c r="CG51" i="6" s="1"/>
  <c r="BZ30" i="6"/>
  <c r="CN65" i="6"/>
  <c r="CN64" i="6" s="1"/>
  <c r="CN58" i="6"/>
  <c r="CN57" i="6" s="1"/>
  <c r="CN50" i="6"/>
  <c r="CU72" i="6" s="1"/>
  <c r="CF44" i="6"/>
  <c r="CF52" i="6"/>
  <c r="CF92" i="6" s="1"/>
  <c r="CM68" i="6"/>
  <c r="CM94" i="6" s="1"/>
  <c r="CM63" i="6"/>
  <c r="CM56" i="6"/>
  <c r="CM55" i="6" s="1"/>
  <c r="CM48" i="6"/>
  <c r="CM47" i="6" s="1"/>
  <c r="CG34" i="6"/>
  <c r="BZ28" i="6"/>
  <c r="CE82" i="6"/>
  <c r="CH86" i="6"/>
  <c r="CJ38" i="5"/>
  <c r="CJ80" i="5"/>
  <c r="CJ82" i="5"/>
  <c r="CI81" i="5"/>
  <c r="CL85" i="5"/>
  <c r="CK60" i="5"/>
  <c r="CK53" i="5"/>
  <c r="CK45" i="5"/>
  <c r="CK50" i="5" s="1"/>
  <c r="CD29" i="5"/>
  <c r="CK73" i="5"/>
  <c r="CD36" i="5"/>
  <c r="CC26" i="5"/>
  <c r="CD21" i="5" s="1"/>
  <c r="CQ62" i="5"/>
  <c r="CQ61" i="5" s="1"/>
  <c r="CQ55" i="5"/>
  <c r="CQ54" i="5" s="1"/>
  <c r="CQ47" i="5"/>
  <c r="CQ46" i="5" s="1"/>
  <c r="CJ31" i="5"/>
  <c r="CK41" i="5"/>
  <c r="CK34" i="5"/>
  <c r="CJ43" i="5"/>
  <c r="CJ15" i="5"/>
  <c r="CQ83" i="5"/>
  <c r="CQ94" i="5"/>
  <c r="CQ95" i="5"/>
  <c r="CE37" i="5"/>
  <c r="CE30" i="5"/>
  <c r="CP84" i="5"/>
  <c r="CD22" i="5"/>
  <c r="CQ93" i="5"/>
  <c r="BW88" i="5"/>
  <c r="BW76" i="5"/>
  <c r="BW77" i="5" s="1"/>
  <c r="CX70" i="5"/>
  <c r="BX18" i="5"/>
  <c r="BP72" i="2"/>
  <c r="BC33" i="2"/>
  <c r="BE68" i="2"/>
  <c r="BE16" i="2" s="1"/>
  <c r="BE88" i="2" s="1"/>
  <c r="BJ76" i="2"/>
  <c r="BJ77" i="2"/>
  <c r="BF74" i="2"/>
  <c r="AW28" i="2"/>
  <c r="AX23" i="2" s="1"/>
  <c r="AX22" i="2" s="1"/>
  <c r="AW29" i="2"/>
  <c r="AX25" i="2" s="1"/>
  <c r="AT84" i="2"/>
  <c r="AT82" i="2"/>
  <c r="AU15" i="2"/>
  <c r="BD50" i="2"/>
  <c r="BC52" i="2"/>
  <c r="AS83" i="2"/>
  <c r="AV87" i="2"/>
  <c r="AX37" i="2"/>
  <c r="AY38" i="2"/>
  <c r="BB71" i="2"/>
  <c r="AY53" i="2"/>
  <c r="AX30" i="2"/>
  <c r="AY31" i="2"/>
  <c r="AW44" i="2"/>
  <c r="AW91" i="2"/>
  <c r="AW26" i="2"/>
  <c r="AX86" i="2"/>
  <c r="BD43" i="2"/>
  <c r="BD42" i="2" s="1"/>
  <c r="BD36" i="2"/>
  <c r="BK59" i="2" s="1"/>
  <c r="BK58" i="2" s="1"/>
  <c r="AZ69" i="2"/>
  <c r="AZ95" i="2" s="1"/>
  <c r="BA70" i="2"/>
  <c r="AR27" i="2"/>
  <c r="AS21" i="2" s="1"/>
  <c r="AS20" i="2" s="1"/>
  <c r="AR19" i="2"/>
  <c r="BD34" i="2"/>
  <c r="BK57" i="2" s="1"/>
  <c r="BK56" i="2" s="1"/>
  <c r="BD41" i="2"/>
  <c r="AY85" i="2"/>
  <c r="AY97" i="2"/>
  <c r="AY96" i="2"/>
  <c r="AX93" i="2"/>
  <c r="AX67" i="2"/>
  <c r="BC35" i="2"/>
  <c r="BC45" i="2"/>
  <c r="BD46" i="2"/>
  <c r="BF62" i="2"/>
  <c r="BF47" i="2"/>
  <c r="BJ51" i="2"/>
  <c r="BQ73" i="2" s="1"/>
  <c r="BJ66" i="2"/>
  <c r="BJ65" i="2" s="1"/>
  <c r="BJ64" i="2"/>
  <c r="BJ63" i="2" s="1"/>
  <c r="BJ49" i="2"/>
  <c r="BJ48" i="2" s="1"/>
  <c r="AZ60" i="2"/>
  <c r="BA61" i="2"/>
  <c r="BB92" i="2"/>
  <c r="CF81" i="6" l="1"/>
  <c r="CI86" i="6" s="1"/>
  <c r="CG39" i="6"/>
  <c r="CA24" i="6"/>
  <c r="CA23" i="6" s="1"/>
  <c r="CA31" i="6"/>
  <c r="CA30" i="6" s="1"/>
  <c r="CA38" i="6"/>
  <c r="CT70" i="6"/>
  <c r="CM62" i="6"/>
  <c r="BS89" i="6"/>
  <c r="BS77" i="6"/>
  <c r="BS78" i="6" s="1"/>
  <c r="CU71" i="6"/>
  <c r="BT19" i="6"/>
  <c r="CN63" i="6"/>
  <c r="CN56" i="6"/>
  <c r="CN55" i="6" s="1"/>
  <c r="CN48" i="6"/>
  <c r="CN47" i="6" s="1"/>
  <c r="CG59" i="6"/>
  <c r="CM84" i="6"/>
  <c r="CM96" i="6"/>
  <c r="CM95" i="6"/>
  <c r="CN49" i="6"/>
  <c r="CG52" i="6"/>
  <c r="CG92" i="6" s="1"/>
  <c r="BZ29" i="6"/>
  <c r="BZ25" i="6" s="1"/>
  <c r="CN69" i="6"/>
  <c r="CF91" i="6"/>
  <c r="CF66" i="6"/>
  <c r="CF82" i="6"/>
  <c r="CG45" i="6"/>
  <c r="CG67" i="6"/>
  <c r="CX69" i="5"/>
  <c r="CK44" i="5"/>
  <c r="CK43" i="5" s="1"/>
  <c r="CK39" i="5"/>
  <c r="CK32" i="5"/>
  <c r="CK31" i="5" s="1"/>
  <c r="CK40" i="5"/>
  <c r="CR75" i="5"/>
  <c r="CD20" i="5"/>
  <c r="CR64" i="5"/>
  <c r="CR63" i="5" s="1"/>
  <c r="CR57" i="5"/>
  <c r="CR56" i="5" s="1"/>
  <c r="CR49" i="5"/>
  <c r="CY71" i="5" s="1"/>
  <c r="CK59" i="5"/>
  <c r="CR68" i="5"/>
  <c r="CK33" i="5"/>
  <c r="CQ84" i="5"/>
  <c r="CE36" i="5"/>
  <c r="CD35" i="5"/>
  <c r="CD27" i="5"/>
  <c r="CE23" i="5" s="1"/>
  <c r="CE22" i="5" s="1"/>
  <c r="CL73" i="5"/>
  <c r="CK72" i="5"/>
  <c r="CJ86" i="5"/>
  <c r="CE29" i="5"/>
  <c r="CD28" i="5"/>
  <c r="BX17" i="5"/>
  <c r="BX25" i="5"/>
  <c r="BY19" i="5" s="1"/>
  <c r="BY18" i="5" s="1"/>
  <c r="CL60" i="5"/>
  <c r="CL53" i="5"/>
  <c r="CL45" i="5"/>
  <c r="CL50" i="5" s="1"/>
  <c r="CJ90" i="5"/>
  <c r="CJ65" i="5"/>
  <c r="CK66" i="5"/>
  <c r="CK14" i="5" s="1"/>
  <c r="CK52" i="5"/>
  <c r="CJ81" i="5"/>
  <c r="CM85" i="5"/>
  <c r="BQ72" i="2"/>
  <c r="BD33" i="2"/>
  <c r="BD35" i="2"/>
  <c r="BF68" i="2"/>
  <c r="BF16" i="2" s="1"/>
  <c r="BF88" i="2" s="1"/>
  <c r="I107" i="2" s="1"/>
  <c r="BK76" i="2"/>
  <c r="BK77" i="2"/>
  <c r="BD45" i="2"/>
  <c r="BE46" i="2"/>
  <c r="BK51" i="2"/>
  <c r="BR73" i="2" s="1"/>
  <c r="BK66" i="2"/>
  <c r="BK65" i="2" s="1"/>
  <c r="AY30" i="2"/>
  <c r="BD40" i="2"/>
  <c r="H108" i="2"/>
  <c r="AY86" i="2"/>
  <c r="AX28" i="2"/>
  <c r="AY23" i="2" s="1"/>
  <c r="AY22" i="2" s="1"/>
  <c r="BE36" i="2"/>
  <c r="BL59" i="2" s="1"/>
  <c r="BL58" i="2" s="1"/>
  <c r="BE43" i="2"/>
  <c r="BE42" i="2" s="1"/>
  <c r="BE34" i="2"/>
  <c r="BL57" i="2" s="1"/>
  <c r="BL56" i="2" s="1"/>
  <c r="BE41" i="2"/>
  <c r="F134" i="2"/>
  <c r="AR90" i="2"/>
  <c r="AR78" i="2"/>
  <c r="AR79" i="2" s="1"/>
  <c r="AZ53" i="2"/>
  <c r="AX24" i="2"/>
  <c r="AX26" i="2"/>
  <c r="AX44" i="2"/>
  <c r="AX91" i="2"/>
  <c r="BE50" i="2"/>
  <c r="BD52" i="2"/>
  <c r="AY37" i="2"/>
  <c r="BC92" i="2"/>
  <c r="BA60" i="2"/>
  <c r="BB61" i="2"/>
  <c r="AS19" i="2"/>
  <c r="AS27" i="2"/>
  <c r="AT21" i="2" s="1"/>
  <c r="AZ39" i="2"/>
  <c r="BG75" i="2" s="1"/>
  <c r="AZ32" i="2"/>
  <c r="BG55" i="2" s="1"/>
  <c r="BG54" i="2" s="1"/>
  <c r="AY93" i="2"/>
  <c r="H107" i="2"/>
  <c r="G136" i="2" s="1"/>
  <c r="AY67" i="2"/>
  <c r="BA69" i="2"/>
  <c r="BB70" i="2"/>
  <c r="BC71" i="2"/>
  <c r="AU82" i="2"/>
  <c r="AU84" i="2"/>
  <c r="AV15" i="2"/>
  <c r="BK49" i="2"/>
  <c r="BK48" i="2" s="1"/>
  <c r="BK64" i="2"/>
  <c r="BK63" i="2" s="1"/>
  <c r="AZ85" i="2"/>
  <c r="AZ96" i="2"/>
  <c r="AZ97" i="2"/>
  <c r="AT83" i="2"/>
  <c r="AW87" i="2"/>
  <c r="CA22" i="6" l="1"/>
  <c r="CH40" i="6" s="1"/>
  <c r="CH35" i="6"/>
  <c r="CH34" i="6" s="1"/>
  <c r="CO49" i="6" s="1"/>
  <c r="CH42" i="6"/>
  <c r="CH41" i="6" s="1"/>
  <c r="CN62" i="6"/>
  <c r="CA29" i="6"/>
  <c r="BT18" i="6"/>
  <c r="BT26" i="6"/>
  <c r="BU20" i="6" s="1"/>
  <c r="BU19" i="6" s="1"/>
  <c r="CU70" i="6"/>
  <c r="CM85" i="6"/>
  <c r="CG15" i="6"/>
  <c r="CG14" i="6"/>
  <c r="CG44" i="6"/>
  <c r="CN68" i="6"/>
  <c r="CH74" i="6"/>
  <c r="CA37" i="6"/>
  <c r="BZ90" i="6"/>
  <c r="BZ43" i="6"/>
  <c r="CA28" i="6"/>
  <c r="CB24" i="6" s="1"/>
  <c r="CB23" i="6" s="1"/>
  <c r="CH61" i="6"/>
  <c r="CH60" i="6" s="1"/>
  <c r="CH54" i="6"/>
  <c r="CH46" i="6"/>
  <c r="CH51" i="6" s="1"/>
  <c r="CL44" i="5"/>
  <c r="CE27" i="5"/>
  <c r="CF23" i="5" s="1"/>
  <c r="CF22" i="5" s="1"/>
  <c r="BX88" i="5"/>
  <c r="BX76" i="5"/>
  <c r="BX77" i="5" s="1"/>
  <c r="BY17" i="5"/>
  <c r="BY25" i="5"/>
  <c r="BZ19" i="5" s="1"/>
  <c r="CE35" i="5"/>
  <c r="CD89" i="5"/>
  <c r="CD42" i="5"/>
  <c r="CD24" i="5"/>
  <c r="CL72" i="5"/>
  <c r="CE28" i="5"/>
  <c r="CR48" i="5"/>
  <c r="CD26" i="5"/>
  <c r="CE21" i="5" s="1"/>
  <c r="CE20" i="5" s="1"/>
  <c r="CR67" i="5"/>
  <c r="CR93" i="5" s="1"/>
  <c r="CS68" i="5"/>
  <c r="CL43" i="5"/>
  <c r="CK51" i="5"/>
  <c r="CK91" i="5" s="1"/>
  <c r="CL52" i="5"/>
  <c r="CL66" i="5"/>
  <c r="CL14" i="5" s="1"/>
  <c r="CK15" i="5"/>
  <c r="CL59" i="5"/>
  <c r="CK58" i="5"/>
  <c r="CK80" i="5"/>
  <c r="CK82" i="5"/>
  <c r="CL34" i="5"/>
  <c r="CL41" i="5"/>
  <c r="CL40" i="5" s="1"/>
  <c r="CR62" i="5"/>
  <c r="CR55" i="5"/>
  <c r="CR54" i="5" s="1"/>
  <c r="CR47" i="5"/>
  <c r="CR46" i="5" s="1"/>
  <c r="CK90" i="5"/>
  <c r="CF37" i="5"/>
  <c r="CF36" i="5" s="1"/>
  <c r="CF30" i="5"/>
  <c r="CY70" i="5"/>
  <c r="CR74" i="5"/>
  <c r="CK38" i="5"/>
  <c r="BR72" i="2"/>
  <c r="BE33" i="2"/>
  <c r="BE35" i="2"/>
  <c r="AZ31" i="2"/>
  <c r="AZ30" i="2" s="1"/>
  <c r="BL76" i="2"/>
  <c r="BL77" i="2"/>
  <c r="AY28" i="2"/>
  <c r="AZ23" i="2" s="1"/>
  <c r="AZ22" i="2" s="1"/>
  <c r="BA39" i="2"/>
  <c r="BH75" i="2" s="1"/>
  <c r="BA32" i="2"/>
  <c r="BH55" i="2" s="1"/>
  <c r="BH54" i="2" s="1"/>
  <c r="BF50" i="2"/>
  <c r="BE52" i="2"/>
  <c r="BA85" i="2"/>
  <c r="BA96" i="2"/>
  <c r="BA97" i="2"/>
  <c r="AV84" i="2"/>
  <c r="AV82" i="2"/>
  <c r="AW15" i="2"/>
  <c r="AY44" i="2"/>
  <c r="AY26" i="2"/>
  <c r="AY91" i="2"/>
  <c r="BF34" i="2"/>
  <c r="BM57" i="2" s="1"/>
  <c r="BM56" i="2" s="1"/>
  <c r="BF41" i="2"/>
  <c r="AU83" i="2"/>
  <c r="AX87" i="2"/>
  <c r="BA95" i="2"/>
  <c r="BD71" i="2"/>
  <c r="AX29" i="2"/>
  <c r="AY25" i="2" s="1"/>
  <c r="AY24" i="2" s="1"/>
  <c r="BD92" i="2"/>
  <c r="AZ86" i="2"/>
  <c r="BG74" i="2"/>
  <c r="AZ38" i="2"/>
  <c r="BA53" i="2"/>
  <c r="BL64" i="2"/>
  <c r="BL63" i="2" s="1"/>
  <c r="BL49" i="2"/>
  <c r="BL48" i="2" s="1"/>
  <c r="BL51" i="2"/>
  <c r="BS73" i="2" s="1"/>
  <c r="BL66" i="2"/>
  <c r="BL65" i="2" s="1"/>
  <c r="AS90" i="2"/>
  <c r="AS78" i="2"/>
  <c r="AS79" i="2" s="1"/>
  <c r="BB60" i="2"/>
  <c r="BC61" i="2"/>
  <c r="BG47" i="2"/>
  <c r="BG62" i="2"/>
  <c r="BB69" i="2"/>
  <c r="BB95" i="2" s="1"/>
  <c r="BC70" i="2"/>
  <c r="AT20" i="2"/>
  <c r="AZ93" i="2"/>
  <c r="AZ67" i="2"/>
  <c r="BE40" i="2"/>
  <c r="BE45" i="2"/>
  <c r="BF46" i="2"/>
  <c r="CA21" i="6" l="1"/>
  <c r="CA27" i="6" s="1"/>
  <c r="CB22" i="6" s="1"/>
  <c r="CH33" i="6"/>
  <c r="CO56" i="6" s="1"/>
  <c r="CO55" i="6" s="1"/>
  <c r="CO50" i="6"/>
  <c r="CV72" i="6" s="1"/>
  <c r="CO58" i="6"/>
  <c r="CO57" i="6" s="1"/>
  <c r="CO65" i="6"/>
  <c r="CO64" i="6" s="1"/>
  <c r="CO76" i="6"/>
  <c r="CO69" i="6"/>
  <c r="CO68" i="6" s="1"/>
  <c r="CH45" i="6"/>
  <c r="CH44" i="6" s="1"/>
  <c r="CB28" i="6"/>
  <c r="CG83" i="6"/>
  <c r="CG81" i="6"/>
  <c r="CH59" i="6"/>
  <c r="CN84" i="6"/>
  <c r="CN96" i="6"/>
  <c r="CN95" i="6"/>
  <c r="CG87" i="6"/>
  <c r="CA90" i="6"/>
  <c r="CN94" i="6"/>
  <c r="CI42" i="6"/>
  <c r="CI35" i="6"/>
  <c r="CG91" i="6"/>
  <c r="CG66" i="6"/>
  <c r="CH73" i="6"/>
  <c r="CO48" i="6"/>
  <c r="CO47" i="6" s="1"/>
  <c r="CH67" i="6"/>
  <c r="CH15" i="6" s="1"/>
  <c r="CH53" i="6"/>
  <c r="CB31" i="6"/>
  <c r="CB38" i="6"/>
  <c r="CI74" i="6" s="1"/>
  <c r="CH39" i="6"/>
  <c r="CO75" i="6"/>
  <c r="BU18" i="6"/>
  <c r="BU26" i="6"/>
  <c r="BV20" i="6" s="1"/>
  <c r="CA36" i="6"/>
  <c r="CA43" i="6" s="1"/>
  <c r="BT89" i="6"/>
  <c r="BT77" i="6"/>
  <c r="BT78" i="6" s="1"/>
  <c r="CS75" i="5"/>
  <c r="CE26" i="5"/>
  <c r="CF21" i="5" s="1"/>
  <c r="CF20" i="5" s="1"/>
  <c r="CF35" i="5"/>
  <c r="CG37" i="5"/>
  <c r="CG36" i="5" s="1"/>
  <c r="CG30" i="5"/>
  <c r="CS64" i="5"/>
  <c r="CS63" i="5" s="1"/>
  <c r="CS57" i="5"/>
  <c r="CS56" i="5" s="1"/>
  <c r="CS49" i="5"/>
  <c r="CZ71" i="5" s="1"/>
  <c r="BZ18" i="5"/>
  <c r="CY69" i="5"/>
  <c r="CR61" i="5"/>
  <c r="CM60" i="5"/>
  <c r="CM59" i="5" s="1"/>
  <c r="CM53" i="5"/>
  <c r="CM45" i="5"/>
  <c r="CK86" i="5"/>
  <c r="CL15" i="5"/>
  <c r="CR83" i="5"/>
  <c r="CR94" i="5"/>
  <c r="CR95" i="5"/>
  <c r="CF29" i="5"/>
  <c r="CK65" i="5"/>
  <c r="CL82" i="5"/>
  <c r="CL80" i="5"/>
  <c r="CL51" i="5"/>
  <c r="CL91" i="5" s="1"/>
  <c r="CM73" i="5"/>
  <c r="BY88" i="5"/>
  <c r="BY76" i="5"/>
  <c r="BY77" i="5" s="1"/>
  <c r="CK81" i="5"/>
  <c r="CN85" i="5"/>
  <c r="CL90" i="5"/>
  <c r="CL39" i="5"/>
  <c r="CL38" i="5" s="1"/>
  <c r="CL32" i="5"/>
  <c r="CL33" i="5"/>
  <c r="CS48" i="5" s="1"/>
  <c r="CF27" i="5"/>
  <c r="CL58" i="5"/>
  <c r="CS67" i="5"/>
  <c r="CE89" i="5"/>
  <c r="CE42" i="5"/>
  <c r="CE24" i="5"/>
  <c r="CM41" i="5"/>
  <c r="CM34" i="5"/>
  <c r="BS72" i="2"/>
  <c r="BA31" i="2"/>
  <c r="BA30" i="2" s="1"/>
  <c r="BM76" i="2"/>
  <c r="BG68" i="2"/>
  <c r="BG16" i="2" s="1"/>
  <c r="BG88" i="2" s="1"/>
  <c r="BH74" i="2"/>
  <c r="BB53" i="2"/>
  <c r="AV83" i="2"/>
  <c r="AY87" i="2"/>
  <c r="AY29" i="2"/>
  <c r="AZ25" i="2" s="1"/>
  <c r="BC69" i="2"/>
  <c r="BD70" i="2"/>
  <c r="BF43" i="2"/>
  <c r="BF36" i="2"/>
  <c r="BM59" i="2" s="1"/>
  <c r="BM58" i="2" s="1"/>
  <c r="BM64" i="2"/>
  <c r="BM63" i="2" s="1"/>
  <c r="BM49" i="2"/>
  <c r="BM48" i="2" s="1"/>
  <c r="BA86" i="2"/>
  <c r="AT27" i="2"/>
  <c r="AU21" i="2" s="1"/>
  <c r="AT19" i="2"/>
  <c r="BE71" i="2"/>
  <c r="BF33" i="2"/>
  <c r="AW84" i="2"/>
  <c r="AW82" i="2"/>
  <c r="AX15" i="2"/>
  <c r="BA93" i="2"/>
  <c r="BA67" i="2"/>
  <c r="BF40" i="2"/>
  <c r="AZ28" i="2"/>
  <c r="BA23" i="2" s="1"/>
  <c r="BF45" i="2"/>
  <c r="BG46" i="2"/>
  <c r="BB85" i="2"/>
  <c r="BB96" i="2"/>
  <c r="BB97" i="2"/>
  <c r="AZ37" i="2"/>
  <c r="AZ44" i="2" s="1"/>
  <c r="BA38" i="2"/>
  <c r="AZ91" i="2"/>
  <c r="BG50" i="2"/>
  <c r="BH50" i="2" s="1"/>
  <c r="BI50" i="2" s="1"/>
  <c r="BJ50" i="2" s="1"/>
  <c r="BK50" i="2" s="1"/>
  <c r="BL50" i="2" s="1"/>
  <c r="BF52" i="2"/>
  <c r="BG41" i="2"/>
  <c r="BG34" i="2"/>
  <c r="BN57" i="2" s="1"/>
  <c r="BN56" i="2" s="1"/>
  <c r="BE92" i="2"/>
  <c r="BC60" i="2"/>
  <c r="BD61" i="2"/>
  <c r="BH47" i="2"/>
  <c r="BH62" i="2"/>
  <c r="CO63" i="6" l="1"/>
  <c r="CO62" i="6" s="1"/>
  <c r="CH32" i="6"/>
  <c r="CA25" i="6"/>
  <c r="CV71" i="6"/>
  <c r="CB37" i="6"/>
  <c r="CB36" i="6" s="1"/>
  <c r="CI73" i="6"/>
  <c r="CH87" i="6"/>
  <c r="CC31" i="6"/>
  <c r="CC38" i="6"/>
  <c r="CJ74" i="6" s="1"/>
  <c r="CO84" i="6"/>
  <c r="CO96" i="6"/>
  <c r="CO95" i="6"/>
  <c r="BU77" i="6"/>
  <c r="BU78" i="6" s="1"/>
  <c r="BU89" i="6"/>
  <c r="BV19" i="6"/>
  <c r="CO94" i="6"/>
  <c r="CH91" i="6"/>
  <c r="CH14" i="6"/>
  <c r="CH52" i="6"/>
  <c r="CH92" i="6" s="1"/>
  <c r="CP65" i="6"/>
  <c r="CP64" i="6" s="1"/>
  <c r="CP58" i="6"/>
  <c r="CP57" i="6" s="1"/>
  <c r="CP50" i="6"/>
  <c r="CW72" i="6" s="1"/>
  <c r="CI34" i="6"/>
  <c r="CG82" i="6"/>
  <c r="CJ86" i="6"/>
  <c r="CN85" i="6"/>
  <c r="CI41" i="6"/>
  <c r="CP76" i="6"/>
  <c r="CI40" i="6"/>
  <c r="CI39" i="6" s="1"/>
  <c r="CI33" i="6"/>
  <c r="CI61" i="6"/>
  <c r="CI54" i="6"/>
  <c r="CI53" i="6" s="1"/>
  <c r="CI46" i="6"/>
  <c r="CB30" i="6"/>
  <c r="CB21" i="6"/>
  <c r="CT75" i="5"/>
  <c r="CZ70" i="5"/>
  <c r="CG23" i="5"/>
  <c r="CG22" i="5" s="1"/>
  <c r="CG27" i="5" s="1"/>
  <c r="CS74" i="5"/>
  <c r="CM66" i="5"/>
  <c r="CM15" i="5" s="1"/>
  <c r="CT68" i="5"/>
  <c r="CT67" i="5" s="1"/>
  <c r="CT93" i="5" s="1"/>
  <c r="CM40" i="5"/>
  <c r="CL65" i="5"/>
  <c r="CM52" i="5"/>
  <c r="CM51" i="5" s="1"/>
  <c r="CM91" i="5" s="1"/>
  <c r="CF26" i="5"/>
  <c r="CG35" i="5"/>
  <c r="CM50" i="5"/>
  <c r="CM44" i="5"/>
  <c r="CS62" i="5"/>
  <c r="CZ69" i="5" s="1"/>
  <c r="CS55" i="5"/>
  <c r="CS54" i="5" s="1"/>
  <c r="CS47" i="5"/>
  <c r="CS46" i="5" s="1"/>
  <c r="CL31" i="5"/>
  <c r="CN60" i="5"/>
  <c r="CN53" i="5"/>
  <c r="CN45" i="5"/>
  <c r="CN50" i="5" s="1"/>
  <c r="CG29" i="5"/>
  <c r="CF28" i="5"/>
  <c r="CS83" i="5"/>
  <c r="CS95" i="5"/>
  <c r="CS94" i="5"/>
  <c r="CS93" i="5"/>
  <c r="CM33" i="5"/>
  <c r="CT48" i="5" s="1"/>
  <c r="CR84" i="5"/>
  <c r="BZ17" i="5"/>
  <c r="BZ25" i="5"/>
  <c r="CA19" i="5" s="1"/>
  <c r="CN73" i="5"/>
  <c r="CM72" i="5"/>
  <c r="CT64" i="5"/>
  <c r="CT63" i="5" s="1"/>
  <c r="CT57" i="5"/>
  <c r="CT56" i="5" s="1"/>
  <c r="CT49" i="5"/>
  <c r="DA71" i="5" s="1"/>
  <c r="CL86" i="5"/>
  <c r="CM58" i="5"/>
  <c r="CL81" i="5"/>
  <c r="CO85" i="5"/>
  <c r="CM39" i="5"/>
  <c r="CM32" i="5"/>
  <c r="BN76" i="2"/>
  <c r="BH68" i="2"/>
  <c r="BH16" i="2" s="1"/>
  <c r="BH88" i="2" s="1"/>
  <c r="BH52" i="2"/>
  <c r="BB39" i="2"/>
  <c r="BI75" i="2" s="1"/>
  <c r="BB32" i="2"/>
  <c r="BI55" i="2" s="1"/>
  <c r="BI54" i="2" s="1"/>
  <c r="BC85" i="2"/>
  <c r="BC96" i="2"/>
  <c r="BC97" i="2"/>
  <c r="BB93" i="2"/>
  <c r="BB67" i="2"/>
  <c r="BA37" i="2"/>
  <c r="BA44" i="2" s="1"/>
  <c r="AW83" i="2"/>
  <c r="AZ87" i="2"/>
  <c r="BA91" i="2"/>
  <c r="BC95" i="2"/>
  <c r="BC53" i="2"/>
  <c r="BN64" i="2"/>
  <c r="BN63" i="2" s="1"/>
  <c r="BN49" i="2"/>
  <c r="BN48" i="2" s="1"/>
  <c r="BG40" i="2"/>
  <c r="BG33" i="2"/>
  <c r="BD69" i="2"/>
  <c r="BD95" i="2" s="1"/>
  <c r="BE70" i="2"/>
  <c r="BG43" i="2"/>
  <c r="BG36" i="2"/>
  <c r="BN59" i="2" s="1"/>
  <c r="BN58" i="2" s="1"/>
  <c r="BH41" i="2"/>
  <c r="BH34" i="2"/>
  <c r="BO57" i="2" s="1"/>
  <c r="BO56" i="2" s="1"/>
  <c r="BD60" i="2"/>
  <c r="BE61" i="2"/>
  <c r="AZ24" i="2"/>
  <c r="BB86" i="2"/>
  <c r="BG45" i="2"/>
  <c r="BH46" i="2"/>
  <c r="BG52" i="2"/>
  <c r="AZ26" i="2"/>
  <c r="BF92" i="2"/>
  <c r="AU20" i="2"/>
  <c r="BM66" i="2"/>
  <c r="BM65" i="2" s="1"/>
  <c r="BM51" i="2"/>
  <c r="BT73" i="2" s="1"/>
  <c r="BF35" i="2"/>
  <c r="BF71" i="2"/>
  <c r="BA22" i="2"/>
  <c r="AX82" i="2"/>
  <c r="AX84" i="2"/>
  <c r="AY15" i="2"/>
  <c r="AT78" i="2"/>
  <c r="AT79" i="2" s="1"/>
  <c r="AT90" i="2"/>
  <c r="BM77" i="2"/>
  <c r="BF42" i="2"/>
  <c r="CV70" i="6" l="1"/>
  <c r="CW71" i="6"/>
  <c r="CJ73" i="6"/>
  <c r="CB27" i="6"/>
  <c r="CI52" i="6"/>
  <c r="CI92" i="6" s="1"/>
  <c r="BV18" i="6"/>
  <c r="BV26" i="6"/>
  <c r="BW20" i="6" s="1"/>
  <c r="BW19" i="6" s="1"/>
  <c r="CO85" i="6"/>
  <c r="CC30" i="6"/>
  <c r="CB29" i="6"/>
  <c r="CB25" i="6" s="1"/>
  <c r="CP63" i="6"/>
  <c r="CP56" i="6"/>
  <c r="CP55" i="6" s="1"/>
  <c r="CP48" i="6"/>
  <c r="CP47" i="6" s="1"/>
  <c r="CP75" i="6"/>
  <c r="CI51" i="6"/>
  <c r="CI45" i="6"/>
  <c r="CJ61" i="6"/>
  <c r="CJ54" i="6"/>
  <c r="CJ46" i="6"/>
  <c r="CJ51" i="6" s="1"/>
  <c r="CI67" i="6"/>
  <c r="CI15" i="6" s="1"/>
  <c r="CI32" i="6"/>
  <c r="CP49" i="6"/>
  <c r="CP69" i="6"/>
  <c r="CI60" i="6"/>
  <c r="CH81" i="6"/>
  <c r="CH83" i="6"/>
  <c r="CC37" i="6"/>
  <c r="CH66" i="6"/>
  <c r="CC24" i="6"/>
  <c r="CM14" i="5"/>
  <c r="CM82" i="5" s="1"/>
  <c r="CN34" i="5"/>
  <c r="CU49" i="5" s="1"/>
  <c r="DB71" i="5" s="1"/>
  <c r="CN41" i="5"/>
  <c r="CU75" i="5" s="1"/>
  <c r="CT74" i="5"/>
  <c r="CS61" i="5"/>
  <c r="CU68" i="5"/>
  <c r="CU67" i="5" s="1"/>
  <c r="CH23" i="5"/>
  <c r="CH22" i="5" s="1"/>
  <c r="CH27" i="5" s="1"/>
  <c r="CN59" i="5"/>
  <c r="CN58" i="5" s="1"/>
  <c r="CM38" i="5"/>
  <c r="CN66" i="5"/>
  <c r="CN15" i="5" s="1"/>
  <c r="BZ88" i="5"/>
  <c r="BZ76" i="5"/>
  <c r="BZ77" i="5" s="1"/>
  <c r="CH37" i="5"/>
  <c r="CH36" i="5" s="1"/>
  <c r="CH30" i="5"/>
  <c r="CA18" i="5"/>
  <c r="CS84" i="5"/>
  <c r="CM31" i="5"/>
  <c r="CN72" i="5"/>
  <c r="CG28" i="5"/>
  <c r="CG21" i="5"/>
  <c r="CU64" i="5"/>
  <c r="CU63" i="5" s="1"/>
  <c r="CU57" i="5"/>
  <c r="CU56" i="5" s="1"/>
  <c r="CF89" i="5"/>
  <c r="CF42" i="5"/>
  <c r="CF24" i="5"/>
  <c r="CM86" i="5"/>
  <c r="DA70" i="5"/>
  <c r="CN44" i="5"/>
  <c r="CM43" i="5"/>
  <c r="CT62" i="5"/>
  <c r="DA69" i="5" s="1"/>
  <c r="CT55" i="5"/>
  <c r="CT54" i="5" s="1"/>
  <c r="CT47" i="5"/>
  <c r="CT46" i="5" s="1"/>
  <c r="CT83" i="5"/>
  <c r="CT95" i="5"/>
  <c r="CT94" i="5"/>
  <c r="CN52" i="5"/>
  <c r="BT72" i="2"/>
  <c r="BG35" i="2"/>
  <c r="BH33" i="2"/>
  <c r="BO76" i="2"/>
  <c r="BB38" i="2"/>
  <c r="BB37" i="2" s="1"/>
  <c r="BH40" i="2"/>
  <c r="BG71" i="2"/>
  <c r="BE69" i="2"/>
  <c r="BF70" i="2"/>
  <c r="BC86" i="2"/>
  <c r="AU27" i="2"/>
  <c r="AV21" i="2" s="1"/>
  <c r="AV20" i="2" s="1"/>
  <c r="AU19" i="2"/>
  <c r="BE60" i="2"/>
  <c r="BF61" i="2"/>
  <c r="BM50" i="2"/>
  <c r="BD53" i="2"/>
  <c r="BI62" i="2"/>
  <c r="BI47" i="2"/>
  <c r="BI52" i="2" s="1"/>
  <c r="BB31" i="2"/>
  <c r="BG42" i="2"/>
  <c r="BC93" i="2"/>
  <c r="BC67" i="2"/>
  <c r="BI74" i="2"/>
  <c r="BH45" i="2"/>
  <c r="AZ29" i="2"/>
  <c r="BA25" i="2" s="1"/>
  <c r="BD85" i="2"/>
  <c r="BD96" i="2"/>
  <c r="BD97" i="2"/>
  <c r="AY82" i="2"/>
  <c r="H106" i="2" s="1"/>
  <c r="H135" i="2" s="1"/>
  <c r="AY84" i="2"/>
  <c r="AZ15" i="2"/>
  <c r="BO49" i="2"/>
  <c r="BO48" i="2" s="1"/>
  <c r="BO64" i="2"/>
  <c r="BO63" i="2" s="1"/>
  <c r="BG92" i="2"/>
  <c r="BA26" i="2"/>
  <c r="BA28" i="2"/>
  <c r="BB23" i="2" s="1"/>
  <c r="BN77" i="2"/>
  <c r="AX83" i="2"/>
  <c r="BA87" i="2"/>
  <c r="BN66" i="2"/>
  <c r="BN65" i="2" s="1"/>
  <c r="BN51" i="2"/>
  <c r="BU73" i="2" s="1"/>
  <c r="CI14" i="6" l="1"/>
  <c r="CI81" i="6" s="1"/>
  <c r="CJ67" i="6"/>
  <c r="CJ60" i="6"/>
  <c r="CI59" i="6"/>
  <c r="CP62" i="6"/>
  <c r="CW70" i="6"/>
  <c r="CQ69" i="6"/>
  <c r="CP68" i="6"/>
  <c r="CB90" i="6"/>
  <c r="CB43" i="6"/>
  <c r="CJ53" i="6"/>
  <c r="CC29" i="6"/>
  <c r="CC22" i="6"/>
  <c r="CC36" i="6"/>
  <c r="CI44" i="6"/>
  <c r="CJ45" i="6"/>
  <c r="BW18" i="6"/>
  <c r="BW26" i="6"/>
  <c r="BX20" i="6" s="1"/>
  <c r="CH82" i="6"/>
  <c r="CK86" i="6"/>
  <c r="CI87" i="6"/>
  <c r="CD38" i="6"/>
  <c r="CK74" i="6" s="1"/>
  <c r="CD31" i="6"/>
  <c r="CD30" i="6" s="1"/>
  <c r="CJ42" i="6"/>
  <c r="CJ35" i="6"/>
  <c r="CC23" i="6"/>
  <c r="BV89" i="6"/>
  <c r="BV77" i="6"/>
  <c r="BV78" i="6" s="1"/>
  <c r="CN40" i="5"/>
  <c r="CM80" i="5"/>
  <c r="CM81" i="5" s="1"/>
  <c r="CN33" i="5"/>
  <c r="CU48" i="5" s="1"/>
  <c r="CO73" i="5"/>
  <c r="CO72" i="5" s="1"/>
  <c r="CO34" i="5"/>
  <c r="CV64" i="5" s="1"/>
  <c r="CV63" i="5" s="1"/>
  <c r="CO41" i="5"/>
  <c r="CV75" i="5" s="1"/>
  <c r="CN14" i="5"/>
  <c r="CN80" i="5" s="1"/>
  <c r="CM90" i="5"/>
  <c r="CM65" i="5"/>
  <c r="CH35" i="5"/>
  <c r="CN43" i="5"/>
  <c r="DB70" i="5"/>
  <c r="CN86" i="5"/>
  <c r="CT61" i="5"/>
  <c r="CU83" i="5"/>
  <c r="CU94" i="5"/>
  <c r="CU95" i="5"/>
  <c r="CO60" i="5"/>
  <c r="CO53" i="5"/>
  <c r="CO45" i="5"/>
  <c r="CO50" i="5" s="1"/>
  <c r="CT84" i="5"/>
  <c r="CO40" i="5"/>
  <c r="CA17" i="5"/>
  <c r="CA25" i="5"/>
  <c r="CB19" i="5" s="1"/>
  <c r="CB18" i="5" s="1"/>
  <c r="CP85" i="5"/>
  <c r="CG89" i="5"/>
  <c r="CG42" i="5"/>
  <c r="CG24" i="5"/>
  <c r="CN39" i="5"/>
  <c r="CN32" i="5"/>
  <c r="CN31" i="5" s="1"/>
  <c r="CG20" i="5"/>
  <c r="CU93" i="5"/>
  <c r="CN51" i="5"/>
  <c r="CN91" i="5" s="1"/>
  <c r="CH29" i="5"/>
  <c r="BU72" i="2"/>
  <c r="BN50" i="2"/>
  <c r="BI68" i="2"/>
  <c r="BI16" i="2" s="1"/>
  <c r="BI88" i="2" s="1"/>
  <c r="BF60" i="2"/>
  <c r="BG61" i="2"/>
  <c r="BE85" i="2"/>
  <c r="BE97" i="2"/>
  <c r="BE96" i="2"/>
  <c r="BD86" i="2"/>
  <c r="BE95" i="2"/>
  <c r="BI41" i="2"/>
  <c r="BI34" i="2"/>
  <c r="BP57" i="2" s="1"/>
  <c r="BP56" i="2" s="1"/>
  <c r="AV27" i="2"/>
  <c r="AW21" i="2" s="1"/>
  <c r="AV19" i="2"/>
  <c r="BH71" i="2"/>
  <c r="AU78" i="2"/>
  <c r="AU79" i="2" s="1"/>
  <c r="AU90" i="2"/>
  <c r="BB22" i="2"/>
  <c r="BC39" i="2"/>
  <c r="BC32" i="2"/>
  <c r="BJ55" i="2" s="1"/>
  <c r="BJ54" i="2" s="1"/>
  <c r="AZ82" i="2"/>
  <c r="AZ84" i="2"/>
  <c r="BA15" i="2"/>
  <c r="BH92" i="2"/>
  <c r="BE53" i="2"/>
  <c r="BH43" i="2"/>
  <c r="BH42" i="2" s="1"/>
  <c r="BH36" i="2"/>
  <c r="BO59" i="2" s="1"/>
  <c r="BO58" i="2" s="1"/>
  <c r="AY83" i="2"/>
  <c r="BB87" i="2"/>
  <c r="BI46" i="2"/>
  <c r="BD93" i="2"/>
  <c r="BD67" i="2"/>
  <c r="BA24" i="2"/>
  <c r="BB30" i="2"/>
  <c r="BF69" i="2"/>
  <c r="BG70" i="2"/>
  <c r="CC25" i="6" l="1"/>
  <c r="CI83" i="6"/>
  <c r="CJ14" i="6"/>
  <c r="CJ83" i="6" s="1"/>
  <c r="CJ15" i="6"/>
  <c r="CJ87" i="6" s="1"/>
  <c r="CD37" i="6"/>
  <c r="CD36" i="6" s="1"/>
  <c r="CJ40" i="6"/>
  <c r="CJ33" i="6"/>
  <c r="CC21" i="6"/>
  <c r="CP84" i="6"/>
  <c r="CP96" i="6"/>
  <c r="CP95" i="6"/>
  <c r="CJ44" i="6"/>
  <c r="CC90" i="6"/>
  <c r="CC43" i="6"/>
  <c r="CQ68" i="6"/>
  <c r="CQ94" i="6" s="1"/>
  <c r="CC28" i="6"/>
  <c r="CD24" i="6" s="1"/>
  <c r="CD23" i="6" s="1"/>
  <c r="CI91" i="6"/>
  <c r="CI66" i="6"/>
  <c r="CD29" i="6"/>
  <c r="CP94" i="6"/>
  <c r="CQ65" i="6"/>
  <c r="CQ58" i="6"/>
  <c r="CQ57" i="6" s="1"/>
  <c r="CQ50" i="6"/>
  <c r="CX72" i="6" s="1"/>
  <c r="CJ34" i="6"/>
  <c r="CE31" i="6"/>
  <c r="CE30" i="6" s="1"/>
  <c r="CE38" i="6"/>
  <c r="CL74" i="6" s="1"/>
  <c r="CJ52" i="6"/>
  <c r="CJ92" i="6" s="1"/>
  <c r="CJ41" i="6"/>
  <c r="CQ76" i="6"/>
  <c r="CK61" i="6"/>
  <c r="CK60" i="6" s="1"/>
  <c r="CK54" i="6"/>
  <c r="CK53" i="6" s="1"/>
  <c r="CK46" i="6"/>
  <c r="CK51" i="6" s="1"/>
  <c r="BW89" i="6"/>
  <c r="BW77" i="6"/>
  <c r="BW78" i="6" s="1"/>
  <c r="CI82" i="6"/>
  <c r="CL86" i="6"/>
  <c r="CK73" i="6"/>
  <c r="BX19" i="6"/>
  <c r="CJ59" i="6"/>
  <c r="CN82" i="5"/>
  <c r="CV57" i="5"/>
  <c r="CV56" i="5" s="1"/>
  <c r="CO33" i="5"/>
  <c r="CV48" i="5" s="1"/>
  <c r="CV49" i="5"/>
  <c r="DC71" i="5" s="1"/>
  <c r="CO66" i="5"/>
  <c r="CO15" i="5" s="1"/>
  <c r="CO86" i="5" s="1"/>
  <c r="CO52" i="5"/>
  <c r="CO51" i="5" s="1"/>
  <c r="CO91" i="5" s="1"/>
  <c r="CH28" i="5"/>
  <c r="CB17" i="5"/>
  <c r="CB25" i="5"/>
  <c r="CC19" i="5" s="1"/>
  <c r="CC18" i="5" s="1"/>
  <c r="CN81" i="5"/>
  <c r="CQ85" i="5"/>
  <c r="CN90" i="5"/>
  <c r="CN65" i="5"/>
  <c r="CO44" i="5"/>
  <c r="CA88" i="5"/>
  <c r="CA76" i="5"/>
  <c r="CA77" i="5" s="1"/>
  <c r="CU84" i="5"/>
  <c r="CG26" i="5"/>
  <c r="CH21" i="5" s="1"/>
  <c r="CH20" i="5" s="1"/>
  <c r="CI23" i="5"/>
  <c r="CU74" i="5"/>
  <c r="CN38" i="5"/>
  <c r="CU55" i="5"/>
  <c r="CU54" i="5" s="1"/>
  <c r="CU62" i="5"/>
  <c r="DB69" i="5" s="1"/>
  <c r="CU47" i="5"/>
  <c r="CU46" i="5" s="1"/>
  <c r="CI37" i="5"/>
  <c r="CI30" i="5"/>
  <c r="CI29" i="5" s="1"/>
  <c r="CO59" i="5"/>
  <c r="CV68" i="5"/>
  <c r="BC31" i="2"/>
  <c r="BC30" i="2" s="1"/>
  <c r="AV78" i="2"/>
  <c r="AV79" i="2" s="1"/>
  <c r="AV90" i="2"/>
  <c r="BD39" i="2"/>
  <c r="BD32" i="2"/>
  <c r="BK55" i="2" s="1"/>
  <c r="BK54" i="2" s="1"/>
  <c r="BE86" i="2"/>
  <c r="BG60" i="2"/>
  <c r="BH61" i="2"/>
  <c r="BC38" i="2"/>
  <c r="BJ75" i="2"/>
  <c r="BA82" i="2"/>
  <c r="BA84" i="2"/>
  <c r="BB15" i="2"/>
  <c r="BB26" i="2"/>
  <c r="BB44" i="2"/>
  <c r="BB91" i="2"/>
  <c r="BO51" i="2"/>
  <c r="BV73" i="2" s="1"/>
  <c r="BO66" i="2"/>
  <c r="BO65" i="2" s="1"/>
  <c r="BH35" i="2"/>
  <c r="BP76" i="2"/>
  <c r="BI40" i="2"/>
  <c r="BG69" i="2"/>
  <c r="BG95" i="2" s="1"/>
  <c r="BH70" i="2"/>
  <c r="BI71" i="2"/>
  <c r="BI45" i="2"/>
  <c r="BP64" i="2"/>
  <c r="BP63" i="2" s="1"/>
  <c r="BP49" i="2"/>
  <c r="BP48" i="2" s="1"/>
  <c r="BI33" i="2"/>
  <c r="BA29" i="2"/>
  <c r="BB25" i="2" s="1"/>
  <c r="BB24" i="2" s="1"/>
  <c r="BF85" i="2"/>
  <c r="BF97" i="2"/>
  <c r="BF96" i="2"/>
  <c r="BO77" i="2"/>
  <c r="BB28" i="2"/>
  <c r="BC23" i="2" s="1"/>
  <c r="BC22" i="2" s="1"/>
  <c r="BF53" i="2"/>
  <c r="AZ83" i="2"/>
  <c r="BC87" i="2"/>
  <c r="BE93" i="2"/>
  <c r="BE67" i="2"/>
  <c r="BF95" i="2"/>
  <c r="BJ47" i="2"/>
  <c r="BJ52" i="2" s="1"/>
  <c r="BJ62" i="2"/>
  <c r="AW20" i="2"/>
  <c r="CD25" i="6" l="1"/>
  <c r="CJ81" i="6"/>
  <c r="CJ82" i="6" s="1"/>
  <c r="CE37" i="6"/>
  <c r="CE36" i="6" s="1"/>
  <c r="CK59" i="6"/>
  <c r="CD28" i="6"/>
  <c r="CE24" i="6" s="1"/>
  <c r="CE23" i="6" s="1"/>
  <c r="CR69" i="6"/>
  <c r="CE29" i="6"/>
  <c r="CE25" i="6" s="1"/>
  <c r="CP85" i="6"/>
  <c r="CQ84" i="6"/>
  <c r="CQ95" i="6"/>
  <c r="CQ96" i="6"/>
  <c r="CD90" i="6"/>
  <c r="CD43" i="6"/>
  <c r="CC27" i="6"/>
  <c r="CD22" i="6" s="1"/>
  <c r="CD21" i="6" s="1"/>
  <c r="CK52" i="6"/>
  <c r="CK92" i="6" s="1"/>
  <c r="CQ63" i="6"/>
  <c r="CQ56" i="6"/>
  <c r="CQ55" i="6" s="1"/>
  <c r="CQ48" i="6"/>
  <c r="CQ47" i="6" s="1"/>
  <c r="CJ32" i="6"/>
  <c r="BX18" i="6"/>
  <c r="BX26" i="6"/>
  <c r="BY20" i="6" s="1"/>
  <c r="BY19" i="6" s="1"/>
  <c r="CQ49" i="6"/>
  <c r="CJ39" i="6"/>
  <c r="CQ75" i="6"/>
  <c r="CX71" i="6"/>
  <c r="CQ64" i="6"/>
  <c r="CJ91" i="6"/>
  <c r="CJ66" i="6"/>
  <c r="CL73" i="6"/>
  <c r="CK67" i="6"/>
  <c r="CL61" i="6"/>
  <c r="CL60" i="6" s="1"/>
  <c r="CL54" i="6"/>
  <c r="CL46" i="6"/>
  <c r="CL51" i="6" s="1"/>
  <c r="CK42" i="6"/>
  <c r="CK41" i="6" s="1"/>
  <c r="CK35" i="6"/>
  <c r="CK45" i="6"/>
  <c r="DC70" i="5"/>
  <c r="CO14" i="5"/>
  <c r="CU61" i="5"/>
  <c r="CC17" i="5"/>
  <c r="CC25" i="5"/>
  <c r="CD19" i="5" s="1"/>
  <c r="CH26" i="5"/>
  <c r="CI21" i="5" s="1"/>
  <c r="CI20" i="5" s="1"/>
  <c r="CB88" i="5"/>
  <c r="CB76" i="5"/>
  <c r="CB77" i="5" s="1"/>
  <c r="CO39" i="5"/>
  <c r="CV74" i="5" s="1"/>
  <c r="CO32" i="5"/>
  <c r="CO43" i="5"/>
  <c r="CJ37" i="5"/>
  <c r="CJ30" i="5"/>
  <c r="CJ29" i="5" s="1"/>
  <c r="CH89" i="5"/>
  <c r="CH42" i="5"/>
  <c r="CH24" i="5"/>
  <c r="CV67" i="5"/>
  <c r="CV93" i="5" s="1"/>
  <c r="CI28" i="5"/>
  <c r="CO58" i="5"/>
  <c r="CP73" i="5"/>
  <c r="CI36" i="5"/>
  <c r="CP60" i="5"/>
  <c r="CW68" i="5" s="1"/>
  <c r="CP53" i="5"/>
  <c r="CP45" i="5"/>
  <c r="CP50" i="5" s="1"/>
  <c r="CP41" i="5"/>
  <c r="CP34" i="5"/>
  <c r="CI22" i="5"/>
  <c r="BV72" i="2"/>
  <c r="BD31" i="2"/>
  <c r="BD30" i="2" s="1"/>
  <c r="BJ68" i="2"/>
  <c r="BJ16" i="2" s="1"/>
  <c r="BJ88" i="2" s="1"/>
  <c r="BC28" i="2"/>
  <c r="BD23" i="2" s="1"/>
  <c r="BD22" i="2" s="1"/>
  <c r="BB29" i="2"/>
  <c r="BC25" i="2" s="1"/>
  <c r="BC24" i="2" s="1"/>
  <c r="BG53" i="2"/>
  <c r="BI92" i="2"/>
  <c r="BF93" i="2"/>
  <c r="BF67" i="2"/>
  <c r="BI36" i="2"/>
  <c r="BP59" i="2" s="1"/>
  <c r="BP58" i="2" s="1"/>
  <c r="BI43" i="2"/>
  <c r="BI42" i="2" s="1"/>
  <c r="BJ46" i="2"/>
  <c r="BO50" i="2"/>
  <c r="BC91" i="2"/>
  <c r="BJ71" i="2"/>
  <c r="BB82" i="2"/>
  <c r="BB84" i="2"/>
  <c r="BC15" i="2"/>
  <c r="BH69" i="2"/>
  <c r="BH95" i="2" s="1"/>
  <c r="BI70" i="2"/>
  <c r="BA83" i="2"/>
  <c r="BD87" i="2"/>
  <c r="BK62" i="2"/>
  <c r="BK47" i="2"/>
  <c r="BK52" i="2" s="1"/>
  <c r="BG85" i="2"/>
  <c r="BG97" i="2"/>
  <c r="BG96" i="2"/>
  <c r="BK75" i="2"/>
  <c r="BJ74" i="2"/>
  <c r="BJ34" i="2"/>
  <c r="BQ57" i="2" s="1"/>
  <c r="BQ56" i="2" s="1"/>
  <c r="BJ41" i="2"/>
  <c r="BJ40" i="2" s="1"/>
  <c r="AW27" i="2"/>
  <c r="AX21" i="2" s="1"/>
  <c r="AW19" i="2"/>
  <c r="BC37" i="2"/>
  <c r="BC26" i="2" s="1"/>
  <c r="BD38" i="2"/>
  <c r="BF86" i="2"/>
  <c r="BH60" i="2"/>
  <c r="BI61" i="2"/>
  <c r="CM86" i="6" l="1"/>
  <c r="CL67" i="6"/>
  <c r="CR76" i="6"/>
  <c r="BY18" i="6"/>
  <c r="BY26" i="6"/>
  <c r="BZ20" i="6" s="1"/>
  <c r="CD27" i="6"/>
  <c r="CE22" i="6" s="1"/>
  <c r="CE28" i="6"/>
  <c r="CF24" i="6" s="1"/>
  <c r="CF23" i="6" s="1"/>
  <c r="CL59" i="6"/>
  <c r="BX89" i="6"/>
  <c r="BX77" i="6"/>
  <c r="BX78" i="6" s="1"/>
  <c r="CK40" i="6"/>
  <c r="CR75" i="6" s="1"/>
  <c r="CK33" i="6"/>
  <c r="CK32" i="6" s="1"/>
  <c r="CQ85" i="6"/>
  <c r="CS69" i="6"/>
  <c r="CR68" i="6"/>
  <c r="CF31" i="6"/>
  <c r="CF38" i="6"/>
  <c r="CK15" i="6"/>
  <c r="CK14" i="6"/>
  <c r="CL42" i="6"/>
  <c r="CL41" i="6" s="1"/>
  <c r="CL35" i="6"/>
  <c r="CL45" i="6"/>
  <c r="CK44" i="6"/>
  <c r="CR65" i="6"/>
  <c r="CR64" i="6" s="1"/>
  <c r="CR58" i="6"/>
  <c r="CR57" i="6" s="1"/>
  <c r="CR50" i="6"/>
  <c r="CY72" i="6" s="1"/>
  <c r="CX70" i="6"/>
  <c r="CQ62" i="6"/>
  <c r="CE90" i="6"/>
  <c r="CE43" i="6"/>
  <c r="CK34" i="6"/>
  <c r="CL53" i="6"/>
  <c r="CO38" i="5"/>
  <c r="CO82" i="5"/>
  <c r="CO80" i="5"/>
  <c r="CW67" i="5"/>
  <c r="CP59" i="5"/>
  <c r="CQ60" i="5"/>
  <c r="CX68" i="5" s="1"/>
  <c r="CQ53" i="5"/>
  <c r="CQ45" i="5"/>
  <c r="CQ50" i="5" s="1"/>
  <c r="CP66" i="5"/>
  <c r="CP52" i="5"/>
  <c r="CV83" i="5"/>
  <c r="CV95" i="5"/>
  <c r="CV94" i="5"/>
  <c r="CJ28" i="5"/>
  <c r="CP39" i="5"/>
  <c r="CW74" i="5" s="1"/>
  <c r="CP32" i="5"/>
  <c r="CW75" i="5"/>
  <c r="CP40" i="5"/>
  <c r="CI26" i="5"/>
  <c r="CJ21" i="5" s="1"/>
  <c r="CJ20" i="5" s="1"/>
  <c r="CK37" i="5"/>
  <c r="CK30" i="5"/>
  <c r="CQ73" i="5"/>
  <c r="CP72" i="5"/>
  <c r="CI89" i="5"/>
  <c r="CP44" i="5"/>
  <c r="CI27" i="5"/>
  <c r="CJ23" i="5" s="1"/>
  <c r="CJ22" i="5" s="1"/>
  <c r="CC88" i="5"/>
  <c r="CC76" i="5"/>
  <c r="CC77" i="5" s="1"/>
  <c r="CO90" i="5"/>
  <c r="CO65" i="5"/>
  <c r="CV55" i="5"/>
  <c r="CV54" i="5" s="1"/>
  <c r="CV62" i="5"/>
  <c r="CV47" i="5"/>
  <c r="CV46" i="5" s="1"/>
  <c r="CO31" i="5"/>
  <c r="CW64" i="5"/>
  <c r="CW57" i="5"/>
  <c r="CW56" i="5" s="1"/>
  <c r="CW49" i="5"/>
  <c r="DD71" i="5" s="1"/>
  <c r="CP33" i="5"/>
  <c r="CJ36" i="5"/>
  <c r="CI35" i="5"/>
  <c r="CI42" i="5" s="1"/>
  <c r="CD18" i="5"/>
  <c r="BJ33" i="2"/>
  <c r="BK68" i="2"/>
  <c r="BK16" i="2" s="1"/>
  <c r="BK88" i="2" s="1"/>
  <c r="BP77" i="2"/>
  <c r="BC29" i="2"/>
  <c r="BD25" i="2" s="1"/>
  <c r="BD24" i="2" s="1"/>
  <c r="BH53" i="2"/>
  <c r="BD37" i="2"/>
  <c r="BD26" i="2" s="1"/>
  <c r="BP66" i="2"/>
  <c r="BP65" i="2" s="1"/>
  <c r="BP51" i="2"/>
  <c r="BW73" i="2" s="1"/>
  <c r="BG93" i="2"/>
  <c r="BG67" i="2"/>
  <c r="BQ49" i="2"/>
  <c r="BQ48" i="2" s="1"/>
  <c r="BQ64" i="2"/>
  <c r="BQ63" i="2" s="1"/>
  <c r="BK74" i="2"/>
  <c r="BC44" i="2"/>
  <c r="BJ36" i="2"/>
  <c r="BQ59" i="2" s="1"/>
  <c r="BQ58" i="2" s="1"/>
  <c r="BJ43" i="2"/>
  <c r="AW90" i="2"/>
  <c r="AW78" i="2"/>
  <c r="AW79" i="2" s="1"/>
  <c r="BC84" i="2"/>
  <c r="BC82" i="2"/>
  <c r="BD15" i="2"/>
  <c r="BE39" i="2"/>
  <c r="BL75" i="2" s="1"/>
  <c r="BE32" i="2"/>
  <c r="BL55" i="2" s="1"/>
  <c r="BL54" i="2" s="1"/>
  <c r="BG86" i="2"/>
  <c r="BI69" i="2"/>
  <c r="BJ70" i="2"/>
  <c r="BB83" i="2"/>
  <c r="BE87" i="2"/>
  <c r="BQ76" i="2"/>
  <c r="BD91" i="2"/>
  <c r="BI60" i="2"/>
  <c r="BJ61" i="2"/>
  <c r="AX20" i="2"/>
  <c r="BH85" i="2"/>
  <c r="BH97" i="2"/>
  <c r="BH96" i="2"/>
  <c r="BI35" i="2"/>
  <c r="BP50" i="2" s="1"/>
  <c r="BK41" i="2"/>
  <c r="BK40" i="2" s="1"/>
  <c r="BK34" i="2"/>
  <c r="BR57" i="2" s="1"/>
  <c r="BR56" i="2" s="1"/>
  <c r="BK71" i="2"/>
  <c r="BJ45" i="2"/>
  <c r="BK46" i="2"/>
  <c r="BD28" i="2"/>
  <c r="BE23" i="2" s="1"/>
  <c r="BE22" i="2" s="1"/>
  <c r="CL34" i="6" l="1"/>
  <c r="CR49" i="6"/>
  <c r="CR63" i="6"/>
  <c r="CR62" i="6" s="1"/>
  <c r="CR56" i="6"/>
  <c r="CR55" i="6" s="1"/>
  <c r="CR48" i="6"/>
  <c r="CR47" i="6" s="1"/>
  <c r="CM42" i="6"/>
  <c r="CM41" i="6" s="1"/>
  <c r="CM35" i="6"/>
  <c r="CL40" i="6"/>
  <c r="CS75" i="6" s="1"/>
  <c r="CL33" i="6"/>
  <c r="CM61" i="6"/>
  <c r="CM60" i="6" s="1"/>
  <c r="CM54" i="6"/>
  <c r="CM53" i="6" s="1"/>
  <c r="CM46" i="6"/>
  <c r="CM51" i="6" s="1"/>
  <c r="CF30" i="6"/>
  <c r="CK39" i="6"/>
  <c r="CS76" i="6"/>
  <c r="CE21" i="6"/>
  <c r="CY71" i="6"/>
  <c r="CK83" i="6"/>
  <c r="CK81" i="6"/>
  <c r="CL14" i="6"/>
  <c r="CR84" i="6"/>
  <c r="CR95" i="6"/>
  <c r="CR96" i="6"/>
  <c r="CK91" i="6"/>
  <c r="CK66" i="6"/>
  <c r="CK87" i="6"/>
  <c r="CL15" i="6"/>
  <c r="CS68" i="6"/>
  <c r="CG31" i="6"/>
  <c r="CG38" i="6"/>
  <c r="CL52" i="6"/>
  <c r="CL92" i="6" s="1"/>
  <c r="CL44" i="6"/>
  <c r="CR94" i="6"/>
  <c r="BY89" i="6"/>
  <c r="BY77" i="6"/>
  <c r="BY78" i="6" s="1"/>
  <c r="CF28" i="6"/>
  <c r="CS65" i="6"/>
  <c r="CS64" i="6" s="1"/>
  <c r="CS58" i="6"/>
  <c r="CS57" i="6" s="1"/>
  <c r="CS50" i="6"/>
  <c r="CZ72" i="6" s="1"/>
  <c r="CM74" i="6"/>
  <c r="CF37" i="6"/>
  <c r="BZ19" i="6"/>
  <c r="CQ66" i="5"/>
  <c r="CO81" i="5"/>
  <c r="CR85" i="5"/>
  <c r="CP38" i="5"/>
  <c r="CI24" i="5"/>
  <c r="CP31" i="5"/>
  <c r="CJ26" i="5"/>
  <c r="CK21" i="5" s="1"/>
  <c r="CK20" i="5" s="1"/>
  <c r="CX67" i="5"/>
  <c r="CX93" i="5" s="1"/>
  <c r="CR73" i="5"/>
  <c r="CQ72" i="5"/>
  <c r="CQ41" i="5"/>
  <c r="CQ40" i="5" s="1"/>
  <c r="CQ34" i="5"/>
  <c r="CQ33" i="5" s="1"/>
  <c r="CR60" i="5"/>
  <c r="CY68" i="5" s="1"/>
  <c r="CR53" i="5"/>
  <c r="CR45" i="5"/>
  <c r="CR50" i="5" s="1"/>
  <c r="CJ89" i="5"/>
  <c r="CJ27" i="5"/>
  <c r="CK23" i="5" s="1"/>
  <c r="CK22" i="5" s="1"/>
  <c r="CD17" i="5"/>
  <c r="CD25" i="5"/>
  <c r="CE19" i="5" s="1"/>
  <c r="CV61" i="5"/>
  <c r="DC69" i="5"/>
  <c r="CQ44" i="5"/>
  <c r="CP43" i="5"/>
  <c r="CK29" i="5"/>
  <c r="CW48" i="5"/>
  <c r="CV84" i="5"/>
  <c r="CW83" i="5"/>
  <c r="CW95" i="5"/>
  <c r="CW94" i="5"/>
  <c r="CQ39" i="5"/>
  <c r="CX74" i="5" s="1"/>
  <c r="CQ32" i="5"/>
  <c r="CQ52" i="5"/>
  <c r="CP51" i="5"/>
  <c r="CP91" i="5" s="1"/>
  <c r="CJ35" i="5"/>
  <c r="CJ24" i="5" s="1"/>
  <c r="CK36" i="5"/>
  <c r="CP58" i="5"/>
  <c r="CQ59" i="5"/>
  <c r="CW63" i="5"/>
  <c r="DD70" i="5"/>
  <c r="CW62" i="5"/>
  <c r="CW55" i="5"/>
  <c r="CW54" i="5" s="1"/>
  <c r="CW47" i="5"/>
  <c r="CW46" i="5" s="1"/>
  <c r="CP15" i="5"/>
  <c r="CP14" i="5"/>
  <c r="CW93" i="5"/>
  <c r="BW72" i="2"/>
  <c r="BQ77" i="2"/>
  <c r="BD44" i="2"/>
  <c r="BE38" i="2"/>
  <c r="BE37" i="2" s="1"/>
  <c r="BJ42" i="2"/>
  <c r="BE28" i="2"/>
  <c r="BL62" i="2"/>
  <c r="BL47" i="2"/>
  <c r="BL52" i="2" s="1"/>
  <c r="BE31" i="2"/>
  <c r="BQ51" i="2"/>
  <c r="BX73" i="2" s="1"/>
  <c r="BQ66" i="2"/>
  <c r="BQ65" i="2" s="1"/>
  <c r="BL71" i="2"/>
  <c r="AX27" i="2"/>
  <c r="AY21" i="2" s="1"/>
  <c r="AY20" i="2" s="1"/>
  <c r="AX19" i="2"/>
  <c r="BR64" i="2"/>
  <c r="BR63" i="2" s="1"/>
  <c r="BR49" i="2"/>
  <c r="BR48" i="2" s="1"/>
  <c r="BJ69" i="2"/>
  <c r="BK70" i="2"/>
  <c r="BC83" i="2"/>
  <c r="BF87" i="2"/>
  <c r="BL74" i="2"/>
  <c r="BH93" i="2"/>
  <c r="BH67" i="2"/>
  <c r="BI85" i="2"/>
  <c r="BI97" i="2"/>
  <c r="BI96" i="2"/>
  <c r="BJ35" i="2"/>
  <c r="BI95" i="2"/>
  <c r="BK33" i="2"/>
  <c r="BJ60" i="2"/>
  <c r="BK61" i="2"/>
  <c r="BI53" i="2"/>
  <c r="BL34" i="2"/>
  <c r="BS57" i="2" s="1"/>
  <c r="BS56" i="2" s="1"/>
  <c r="BL41" i="2"/>
  <c r="BL40" i="2" s="1"/>
  <c r="BD84" i="2"/>
  <c r="BD82" i="2"/>
  <c r="BE15" i="2"/>
  <c r="BK45" i="2"/>
  <c r="BR76" i="2"/>
  <c r="BK43" i="2"/>
  <c r="BK36" i="2"/>
  <c r="BR59" i="2" s="1"/>
  <c r="BR58" i="2" s="1"/>
  <c r="BJ92" i="2"/>
  <c r="BH86" i="2"/>
  <c r="BD29" i="2"/>
  <c r="BE25" i="2" s="1"/>
  <c r="BE24" i="2" s="1"/>
  <c r="CY70" i="6" l="1"/>
  <c r="CM34" i="6"/>
  <c r="CS49" i="6"/>
  <c r="CM67" i="6"/>
  <c r="CM14" i="6" s="1"/>
  <c r="CG24" i="6"/>
  <c r="CK82" i="6"/>
  <c r="CN86" i="6"/>
  <c r="CM52" i="6"/>
  <c r="CM92" i="6" s="1"/>
  <c r="CF36" i="6"/>
  <c r="CG37" i="6"/>
  <c r="CZ71" i="6"/>
  <c r="CM59" i="6"/>
  <c r="CG30" i="6"/>
  <c r="CF29" i="6"/>
  <c r="CM73" i="6"/>
  <c r="CN74" i="6"/>
  <c r="CN61" i="6"/>
  <c r="CN60" i="6" s="1"/>
  <c r="CN54" i="6"/>
  <c r="CN46" i="6"/>
  <c r="CN51" i="6" s="1"/>
  <c r="CE27" i="6"/>
  <c r="CF22" i="6" s="1"/>
  <c r="CF21" i="6" s="1"/>
  <c r="CS63" i="6"/>
  <c r="CS56" i="6"/>
  <c r="CS55" i="6" s="1"/>
  <c r="CS48" i="6"/>
  <c r="CS47" i="6" s="1"/>
  <c r="CL32" i="6"/>
  <c r="CL83" i="6"/>
  <c r="CL81" i="6"/>
  <c r="CL91" i="6"/>
  <c r="CL66" i="6"/>
  <c r="CS84" i="6"/>
  <c r="CS96" i="6"/>
  <c r="CS95" i="6"/>
  <c r="CT76" i="6"/>
  <c r="BZ18" i="6"/>
  <c r="BZ26" i="6"/>
  <c r="CA20" i="6" s="1"/>
  <c r="CL87" i="6"/>
  <c r="CM45" i="6"/>
  <c r="CT69" i="6"/>
  <c r="CS94" i="6"/>
  <c r="CR85" i="6"/>
  <c r="CL39" i="6"/>
  <c r="CT65" i="6"/>
  <c r="CT64" i="6" s="1"/>
  <c r="CT58" i="6"/>
  <c r="CT57" i="6" s="1"/>
  <c r="CT50" i="6"/>
  <c r="DA72" i="6" s="1"/>
  <c r="CQ31" i="5"/>
  <c r="CR66" i="5"/>
  <c r="CX75" i="5"/>
  <c r="CQ38" i="5"/>
  <c r="CJ42" i="5"/>
  <c r="CW61" i="5"/>
  <c r="CK26" i="5"/>
  <c r="CP82" i="5"/>
  <c r="CP80" i="5"/>
  <c r="CQ14" i="5"/>
  <c r="CP86" i="5"/>
  <c r="CQ15" i="5"/>
  <c r="CX48" i="5"/>
  <c r="CX62" i="5"/>
  <c r="CX61" i="5" s="1"/>
  <c r="CX55" i="5"/>
  <c r="CX54" i="5" s="1"/>
  <c r="CX47" i="5"/>
  <c r="CX46" i="5" s="1"/>
  <c r="CR72" i="5"/>
  <c r="CK35" i="5"/>
  <c r="CL37" i="5"/>
  <c r="CS73" i="5" s="1"/>
  <c r="CL30" i="5"/>
  <c r="CL29" i="5" s="1"/>
  <c r="CD88" i="5"/>
  <c r="CD76" i="5"/>
  <c r="CD77" i="5" s="1"/>
  <c r="CY67" i="5"/>
  <c r="CY93" i="5" s="1"/>
  <c r="CW84" i="5"/>
  <c r="CK28" i="5"/>
  <c r="CE18" i="5"/>
  <c r="CX83" i="5"/>
  <c r="CX94" i="5"/>
  <c r="CX95" i="5"/>
  <c r="CR52" i="5"/>
  <c r="CQ51" i="5"/>
  <c r="CQ91" i="5" s="1"/>
  <c r="CP90" i="5"/>
  <c r="CP65" i="5"/>
  <c r="CX64" i="5"/>
  <c r="CX63" i="5" s="1"/>
  <c r="CX57" i="5"/>
  <c r="CX56" i="5" s="1"/>
  <c r="CX49" i="5"/>
  <c r="DE71" i="5" s="1"/>
  <c r="CR44" i="5"/>
  <c r="CQ43" i="5"/>
  <c r="CR41" i="5"/>
  <c r="CR34" i="5"/>
  <c r="CK27" i="5"/>
  <c r="CL23" i="5" s="1"/>
  <c r="CL22" i="5" s="1"/>
  <c r="CR59" i="5"/>
  <c r="CQ58" i="5"/>
  <c r="DD69" i="5"/>
  <c r="CR39" i="5"/>
  <c r="CY74" i="5" s="1"/>
  <c r="CR32" i="5"/>
  <c r="CR31" i="5" s="1"/>
  <c r="BX72" i="2"/>
  <c r="BR77" i="2"/>
  <c r="BS76" i="2"/>
  <c r="BL46" i="2"/>
  <c r="BL45" i="2" s="1"/>
  <c r="BK35" i="2"/>
  <c r="BK42" i="2"/>
  <c r="BE29" i="2"/>
  <c r="BF25" i="2" s="1"/>
  <c r="BJ85" i="2"/>
  <c r="BJ97" i="2"/>
  <c r="BJ96" i="2"/>
  <c r="BM71" i="2"/>
  <c r="BJ95" i="2"/>
  <c r="BL68" i="2"/>
  <c r="BL16" i="2" s="1"/>
  <c r="BL88" i="2" s="1"/>
  <c r="BJ53" i="2"/>
  <c r="BQ50" i="2"/>
  <c r="BI93" i="2"/>
  <c r="BI67" i="2"/>
  <c r="BK92" i="2"/>
  <c r="BD83" i="2"/>
  <c r="BG87" i="2"/>
  <c r="BK60" i="2"/>
  <c r="BL61" i="2"/>
  <c r="BR66" i="2"/>
  <c r="BR65" i="2" s="1"/>
  <c r="BR51" i="2"/>
  <c r="BY73" i="2" s="1"/>
  <c r="AY27" i="2"/>
  <c r="AZ21" i="2" s="1"/>
  <c r="AZ20" i="2" s="1"/>
  <c r="AY19" i="2"/>
  <c r="BS64" i="2"/>
  <c r="BS63" i="2" s="1"/>
  <c r="BS49" i="2"/>
  <c r="BS48" i="2" s="1"/>
  <c r="BE84" i="2"/>
  <c r="BE82" i="2"/>
  <c r="BF15" i="2"/>
  <c r="BL33" i="2"/>
  <c r="AX78" i="2"/>
  <c r="AX79" i="2" s="1"/>
  <c r="AX90" i="2"/>
  <c r="BL43" i="2"/>
  <c r="BL36" i="2"/>
  <c r="BS59" i="2" s="1"/>
  <c r="BS58" i="2" s="1"/>
  <c r="BI86" i="2"/>
  <c r="BK69" i="2"/>
  <c r="BL70" i="2"/>
  <c r="BF39" i="2"/>
  <c r="BF32" i="2"/>
  <c r="BM55" i="2" s="1"/>
  <c r="BM54" i="2" s="1"/>
  <c r="BE30" i="2"/>
  <c r="BF23" i="2" s="1"/>
  <c r="CF25" i="6" l="1"/>
  <c r="CZ70" i="6"/>
  <c r="CT49" i="6"/>
  <c r="CN67" i="6"/>
  <c r="CN14" i="6" s="1"/>
  <c r="CM15" i="6"/>
  <c r="CM87" i="6" s="1"/>
  <c r="CF27" i="6"/>
  <c r="CG22" i="6" s="1"/>
  <c r="CG21" i="6" s="1"/>
  <c r="CH31" i="6"/>
  <c r="CH38" i="6"/>
  <c r="CO74" i="6" s="1"/>
  <c r="CF90" i="6"/>
  <c r="CF43" i="6"/>
  <c r="CN42" i="6"/>
  <c r="CN41" i="6" s="1"/>
  <c r="CN35" i="6"/>
  <c r="CG23" i="6"/>
  <c r="CM40" i="6"/>
  <c r="CT75" i="6" s="1"/>
  <c r="CM33" i="6"/>
  <c r="CM32" i="6" s="1"/>
  <c r="CG29" i="6"/>
  <c r="CS62" i="6"/>
  <c r="CM83" i="6"/>
  <c r="CM81" i="6"/>
  <c r="BZ89" i="6"/>
  <c r="BZ77" i="6"/>
  <c r="BZ78" i="6" s="1"/>
  <c r="CL82" i="6"/>
  <c r="CO86" i="6"/>
  <c r="CN53" i="6"/>
  <c r="CA19" i="6"/>
  <c r="CN59" i="6"/>
  <c r="CU69" i="6"/>
  <c r="CT68" i="6"/>
  <c r="DA71" i="6"/>
  <c r="CN45" i="6"/>
  <c r="CM44" i="6"/>
  <c r="CS85" i="6"/>
  <c r="CN73" i="6"/>
  <c r="CG36" i="6"/>
  <c r="CY75" i="5"/>
  <c r="CR40" i="5"/>
  <c r="CL21" i="5"/>
  <c r="CL20" i="5" s="1"/>
  <c r="CL26" i="5" s="1"/>
  <c r="DE70" i="5"/>
  <c r="CS72" i="5"/>
  <c r="CL27" i="5"/>
  <c r="CM23" i="5" s="1"/>
  <c r="CM22" i="5" s="1"/>
  <c r="CR58" i="5"/>
  <c r="CR43" i="5"/>
  <c r="CS60" i="5"/>
  <c r="CZ68" i="5" s="1"/>
  <c r="CS53" i="5"/>
  <c r="CS45" i="5"/>
  <c r="CS50" i="5" s="1"/>
  <c r="CQ90" i="5"/>
  <c r="CQ65" i="5"/>
  <c r="CL28" i="5"/>
  <c r="CR51" i="5"/>
  <c r="CR91" i="5" s="1"/>
  <c r="CS41" i="5"/>
  <c r="CS34" i="5"/>
  <c r="CL36" i="5"/>
  <c r="CR38" i="5"/>
  <c r="CQ86" i="5"/>
  <c r="CR15" i="5"/>
  <c r="DE69" i="5"/>
  <c r="CX84" i="5"/>
  <c r="CY64" i="5"/>
  <c r="CY63" i="5" s="1"/>
  <c r="CY57" i="5"/>
  <c r="CY56" i="5" s="1"/>
  <c r="CY49" i="5"/>
  <c r="DF71" i="5" s="1"/>
  <c r="CE17" i="5"/>
  <c r="CE25" i="5"/>
  <c r="CF19" i="5" s="1"/>
  <c r="CF18" i="5" s="1"/>
  <c r="CQ82" i="5"/>
  <c r="CQ80" i="5"/>
  <c r="CR14" i="5"/>
  <c r="CY62" i="5"/>
  <c r="CY61" i="5" s="1"/>
  <c r="CY55" i="5"/>
  <c r="CY54" i="5" s="1"/>
  <c r="CY47" i="5"/>
  <c r="CY46" i="5" s="1"/>
  <c r="CY83" i="5"/>
  <c r="CY95" i="5"/>
  <c r="CY94" i="5"/>
  <c r="CK89" i="5"/>
  <c r="CK42" i="5"/>
  <c r="CK24" i="5"/>
  <c r="CP81" i="5"/>
  <c r="CS85" i="5"/>
  <c r="CR33" i="5"/>
  <c r="BY72" i="2"/>
  <c r="BS77" i="2"/>
  <c r="BR50" i="2"/>
  <c r="BF31" i="2"/>
  <c r="BF30" i="2" s="1"/>
  <c r="BL42" i="2"/>
  <c r="AZ19" i="2"/>
  <c r="AZ27" i="2"/>
  <c r="BA21" i="2" s="1"/>
  <c r="BK85" i="2"/>
  <c r="BK97" i="2"/>
  <c r="BK96" i="2"/>
  <c r="BK95" i="2"/>
  <c r="BL60" i="2"/>
  <c r="BM41" i="2"/>
  <c r="BM34" i="2"/>
  <c r="BT57" i="2" s="1"/>
  <c r="BT56" i="2" s="1"/>
  <c r="BF22" i="2"/>
  <c r="BJ86" i="2"/>
  <c r="BM36" i="2"/>
  <c r="BT59" i="2" s="1"/>
  <c r="BT58" i="2" s="1"/>
  <c r="BM43" i="2"/>
  <c r="BE44" i="2"/>
  <c r="BE26" i="2"/>
  <c r="BE91" i="2"/>
  <c r="BF24" i="2"/>
  <c r="BG39" i="2"/>
  <c r="BG32" i="2"/>
  <c r="BN55" i="2" s="1"/>
  <c r="BN54" i="2" s="1"/>
  <c r="BM75" i="2"/>
  <c r="BF38" i="2"/>
  <c r="BS66" i="2"/>
  <c r="BS65" i="2" s="1"/>
  <c r="BS51" i="2"/>
  <c r="BZ73" i="2" s="1"/>
  <c r="BE83" i="2"/>
  <c r="BH87" i="2"/>
  <c r="BK53" i="2"/>
  <c r="BL35" i="2"/>
  <c r="AY90" i="2"/>
  <c r="AY78" i="2"/>
  <c r="AY79" i="2" s="1"/>
  <c r="G134" i="2"/>
  <c r="BM47" i="2"/>
  <c r="BM62" i="2"/>
  <c r="BM61" i="2" s="1"/>
  <c r="BF84" i="2"/>
  <c r="BF82" i="2"/>
  <c r="I106" i="2" s="1"/>
  <c r="I135" i="2" s="1"/>
  <c r="BG15" i="2"/>
  <c r="BL69" i="2"/>
  <c r="BL95" i="2" s="1"/>
  <c r="BM70" i="2"/>
  <c r="BJ93" i="2"/>
  <c r="BJ67" i="2"/>
  <c r="BN71" i="2"/>
  <c r="BL92" i="2"/>
  <c r="CG25" i="6" l="1"/>
  <c r="CU76" i="6"/>
  <c r="CH37" i="6"/>
  <c r="CH36" i="6" s="1"/>
  <c r="CN15" i="6"/>
  <c r="CN87" i="6" s="1"/>
  <c r="CM39" i="6"/>
  <c r="CG27" i="6"/>
  <c r="CH22" i="6" s="1"/>
  <c r="CH21" i="6" s="1"/>
  <c r="CM82" i="6"/>
  <c r="CP86" i="6"/>
  <c r="CU65" i="6"/>
  <c r="CU64" i="6" s="1"/>
  <c r="CU58" i="6"/>
  <c r="CU57" i="6" s="1"/>
  <c r="CU50" i="6"/>
  <c r="DB72" i="6" s="1"/>
  <c r="CN34" i="6"/>
  <c r="CA18" i="6"/>
  <c r="CA26" i="6"/>
  <c r="CB20" i="6" s="1"/>
  <c r="CG28" i="6"/>
  <c r="CH24" i="6" s="1"/>
  <c r="CH23" i="6" s="1"/>
  <c r="CT84" i="6"/>
  <c r="CT96" i="6"/>
  <c r="CT95" i="6"/>
  <c r="CN52" i="6"/>
  <c r="CN92" i="6" s="1"/>
  <c r="CO61" i="6"/>
  <c r="CO60" i="6" s="1"/>
  <c r="CO54" i="6"/>
  <c r="CO46" i="6"/>
  <c r="CO51" i="6" s="1"/>
  <c r="CU68" i="6"/>
  <c r="CG90" i="6"/>
  <c r="CG43" i="6"/>
  <c r="CN40" i="6"/>
  <c r="CU75" i="6" s="1"/>
  <c r="CN33" i="6"/>
  <c r="CN83" i="6"/>
  <c r="CN81" i="6"/>
  <c r="CM91" i="6"/>
  <c r="CM66" i="6"/>
  <c r="CT94" i="6"/>
  <c r="CH30" i="6"/>
  <c r="CO73" i="6"/>
  <c r="CN44" i="6"/>
  <c r="CT63" i="6"/>
  <c r="DA70" i="6" s="1"/>
  <c r="CT56" i="6"/>
  <c r="CT55" i="6" s="1"/>
  <c r="CT48" i="6"/>
  <c r="CT47" i="6" s="1"/>
  <c r="CS32" i="5"/>
  <c r="CZ62" i="5" s="1"/>
  <c r="CZ61" i="5" s="1"/>
  <c r="CS39" i="5"/>
  <c r="CZ74" i="5" s="1"/>
  <c r="CZ75" i="5"/>
  <c r="CS33" i="5"/>
  <c r="CM21" i="5"/>
  <c r="CM20" i="5" s="1"/>
  <c r="CM26" i="5" s="1"/>
  <c r="CS59" i="5"/>
  <c r="CS58" i="5" s="1"/>
  <c r="CS66" i="5"/>
  <c r="CS15" i="5" s="1"/>
  <c r="CM27" i="5"/>
  <c r="DF70" i="5"/>
  <c r="CQ81" i="5"/>
  <c r="CT85" i="5"/>
  <c r="CY84" i="5"/>
  <c r="CM37" i="5"/>
  <c r="CT73" i="5" s="1"/>
  <c r="CM30" i="5"/>
  <c r="DF69" i="5"/>
  <c r="CY48" i="5"/>
  <c r="CT34" i="5"/>
  <c r="CT41" i="5"/>
  <c r="CS52" i="5"/>
  <c r="CE88" i="5"/>
  <c r="CE76" i="5"/>
  <c r="CE77" i="5" s="1"/>
  <c r="CF17" i="5"/>
  <c r="CF25" i="5"/>
  <c r="CG19" i="5" s="1"/>
  <c r="CG18" i="5" s="1"/>
  <c r="CL35" i="5"/>
  <c r="CL42" i="5" s="1"/>
  <c r="CS40" i="5"/>
  <c r="CR90" i="5"/>
  <c r="CR65" i="5"/>
  <c r="CZ67" i="5"/>
  <c r="CZ93" i="5" s="1"/>
  <c r="CR86" i="5"/>
  <c r="CL89" i="5"/>
  <c r="CS44" i="5"/>
  <c r="CR80" i="5"/>
  <c r="CR82" i="5"/>
  <c r="CZ64" i="5"/>
  <c r="CZ63" i="5" s="1"/>
  <c r="CZ57" i="5"/>
  <c r="CZ56" i="5" s="1"/>
  <c r="CZ49" i="5"/>
  <c r="DG71" i="5" s="1"/>
  <c r="BZ72" i="2"/>
  <c r="BS50" i="2"/>
  <c r="BM33" i="2"/>
  <c r="BM42" i="2"/>
  <c r="BM35" i="2"/>
  <c r="BT77" i="2"/>
  <c r="BL85" i="2"/>
  <c r="BL96" i="2"/>
  <c r="BL97" i="2"/>
  <c r="BF29" i="2"/>
  <c r="BG25" i="2" s="1"/>
  <c r="BG24" i="2" s="1"/>
  <c r="BM60" i="2"/>
  <c r="AZ78" i="2"/>
  <c r="AZ79" i="2" s="1"/>
  <c r="AZ90" i="2"/>
  <c r="BG82" i="2"/>
  <c r="BG84" i="2"/>
  <c r="BH15" i="2"/>
  <c r="BF83" i="2"/>
  <c r="BI87" i="2"/>
  <c r="BK93" i="2"/>
  <c r="BK67" i="2"/>
  <c r="BF28" i="2"/>
  <c r="BG23" i="2" s="1"/>
  <c r="BG22" i="2" s="1"/>
  <c r="BM74" i="2"/>
  <c r="BN75" i="2"/>
  <c r="BL53" i="2"/>
  <c r="BN47" i="2"/>
  <c r="BN52" i="2" s="1"/>
  <c r="BN62" i="2"/>
  <c r="BN61" i="2" s="1"/>
  <c r="BT64" i="2"/>
  <c r="BT63" i="2" s="1"/>
  <c r="BT49" i="2"/>
  <c r="BT48" i="2" s="1"/>
  <c r="BK86" i="2"/>
  <c r="BG31" i="2"/>
  <c r="BO71" i="2"/>
  <c r="BF37" i="2"/>
  <c r="BF44" i="2" s="1"/>
  <c r="BG38" i="2"/>
  <c r="BM40" i="2"/>
  <c r="BT76" i="2"/>
  <c r="BH32" i="2"/>
  <c r="BO55" i="2" s="1"/>
  <c r="BO54" i="2" s="1"/>
  <c r="BH39" i="2"/>
  <c r="BF91" i="2"/>
  <c r="BM52" i="2"/>
  <c r="BM46" i="2"/>
  <c r="BT51" i="2"/>
  <c r="CA73" i="2" s="1"/>
  <c r="BT66" i="2"/>
  <c r="BT65" i="2" s="1"/>
  <c r="BM69" i="2"/>
  <c r="BN70" i="2"/>
  <c r="BM68" i="2"/>
  <c r="BM16" i="2" s="1"/>
  <c r="BM88" i="2" s="1"/>
  <c r="J107" i="2" s="1"/>
  <c r="BA20" i="2"/>
  <c r="CO45" i="6" l="1"/>
  <c r="CO44" i="6" s="1"/>
  <c r="CV69" i="6"/>
  <c r="CN39" i="6"/>
  <c r="CT62" i="6"/>
  <c r="CO67" i="6"/>
  <c r="CO53" i="6"/>
  <c r="CO52" i="6" s="1"/>
  <c r="CO92" i="6" s="1"/>
  <c r="CH27" i="6"/>
  <c r="CO42" i="6"/>
  <c r="CO35" i="6"/>
  <c r="CV68" i="6"/>
  <c r="CN91" i="6"/>
  <c r="CN66" i="6"/>
  <c r="CN82" i="6"/>
  <c r="CQ86" i="6"/>
  <c r="CU84" i="6"/>
  <c r="CU96" i="6"/>
  <c r="CU95" i="6"/>
  <c r="CI31" i="6"/>
  <c r="CI30" i="6" s="1"/>
  <c r="CI38" i="6"/>
  <c r="DB71" i="6"/>
  <c r="CU94" i="6"/>
  <c r="CA89" i="6"/>
  <c r="CA77" i="6"/>
  <c r="CA78" i="6" s="1"/>
  <c r="CU63" i="6"/>
  <c r="DB70" i="6" s="1"/>
  <c r="CU56" i="6"/>
  <c r="CU55" i="6" s="1"/>
  <c r="CU48" i="6"/>
  <c r="CU47" i="6" s="1"/>
  <c r="CT85" i="6"/>
  <c r="CB19" i="6"/>
  <c r="CH28" i="6"/>
  <c r="CI24" i="6" s="1"/>
  <c r="CI23" i="6" s="1"/>
  <c r="CH29" i="6"/>
  <c r="CH25" i="6" s="1"/>
  <c r="CN32" i="6"/>
  <c r="CO59" i="6"/>
  <c r="CU49" i="6"/>
  <c r="CO40" i="6"/>
  <c r="CO33" i="6"/>
  <c r="CZ47" i="5"/>
  <c r="CZ46" i="5" s="1"/>
  <c r="CM36" i="5"/>
  <c r="CM35" i="5" s="1"/>
  <c r="CT32" i="5"/>
  <c r="DA62" i="5" s="1"/>
  <c r="DA61" i="5" s="1"/>
  <c r="CT39" i="5"/>
  <c r="DA74" i="5" s="1"/>
  <c r="CS38" i="5"/>
  <c r="CS31" i="5"/>
  <c r="CZ55" i="5"/>
  <c r="CZ54" i="5" s="1"/>
  <c r="CZ48" i="5"/>
  <c r="DA75" i="5"/>
  <c r="CT33" i="5"/>
  <c r="CS14" i="5"/>
  <c r="CS80" i="5" s="1"/>
  <c r="CL24" i="5"/>
  <c r="CN37" i="5"/>
  <c r="CU73" i="5" s="1"/>
  <c r="CN30" i="5"/>
  <c r="DA64" i="5"/>
  <c r="DA63" i="5" s="1"/>
  <c r="DA57" i="5"/>
  <c r="DA56" i="5" s="1"/>
  <c r="DA49" i="5"/>
  <c r="DH71" i="5" s="1"/>
  <c r="CR81" i="5"/>
  <c r="CU85" i="5"/>
  <c r="CG17" i="5"/>
  <c r="CG25" i="5"/>
  <c r="CH19" i="5" s="1"/>
  <c r="DG69" i="5"/>
  <c r="DG70" i="5"/>
  <c r="CS86" i="5"/>
  <c r="CF88" i="5"/>
  <c r="CF76" i="5"/>
  <c r="CF77" i="5" s="1"/>
  <c r="CT60" i="5"/>
  <c r="CT53" i="5"/>
  <c r="CT45" i="5"/>
  <c r="CT50" i="5" s="1"/>
  <c r="CM29" i="5"/>
  <c r="CZ83" i="5"/>
  <c r="CZ95" i="5"/>
  <c r="CZ94" i="5"/>
  <c r="CT40" i="5"/>
  <c r="CS51" i="5"/>
  <c r="CS91" i="5" s="1"/>
  <c r="CT72" i="5"/>
  <c r="CS43" i="5"/>
  <c r="CA72" i="2"/>
  <c r="BT50" i="2"/>
  <c r="BN68" i="2"/>
  <c r="BN16" i="2" s="1"/>
  <c r="BN88" i="2" s="1"/>
  <c r="BG28" i="2"/>
  <c r="BN60" i="2"/>
  <c r="BN36" i="2"/>
  <c r="BU59" i="2" s="1"/>
  <c r="BU58" i="2" s="1"/>
  <c r="BN43" i="2"/>
  <c r="BL93" i="2"/>
  <c r="BL67" i="2"/>
  <c r="BO75" i="2"/>
  <c r="BN74" i="2"/>
  <c r="BO47" i="2"/>
  <c r="BO52" i="2" s="1"/>
  <c r="BO62" i="2"/>
  <c r="BO61" i="2" s="1"/>
  <c r="BL86" i="2"/>
  <c r="BG30" i="2"/>
  <c r="BH31" i="2"/>
  <c r="BM53" i="2"/>
  <c r="BA27" i="2"/>
  <c r="BB21" i="2" s="1"/>
  <c r="BB20" i="2" s="1"/>
  <c r="BA19" i="2"/>
  <c r="BO70" i="2"/>
  <c r="BN69" i="2"/>
  <c r="BN95" i="2" s="1"/>
  <c r="BH84" i="2"/>
  <c r="BH82" i="2"/>
  <c r="BI15" i="2"/>
  <c r="BG29" i="2"/>
  <c r="BH25" i="2" s="1"/>
  <c r="BG37" i="2"/>
  <c r="BH38" i="2"/>
  <c r="BF26" i="2"/>
  <c r="BM85" i="2"/>
  <c r="BM97" i="2"/>
  <c r="BM96" i="2"/>
  <c r="BM95" i="2"/>
  <c r="BM45" i="2"/>
  <c r="BN46" i="2"/>
  <c r="BP71" i="2"/>
  <c r="BN41" i="2"/>
  <c r="BN40" i="2" s="1"/>
  <c r="BN34" i="2"/>
  <c r="BU57" i="2" s="1"/>
  <c r="BU56" i="2" s="1"/>
  <c r="BG83" i="2"/>
  <c r="BJ87" i="2"/>
  <c r="CO39" i="6" l="1"/>
  <c r="CU62" i="6"/>
  <c r="CO15" i="6"/>
  <c r="CO87" i="6" s="1"/>
  <c r="CO14" i="6"/>
  <c r="CV63" i="6"/>
  <c r="CV56" i="6"/>
  <c r="CV55" i="6" s="1"/>
  <c r="CV48" i="6"/>
  <c r="CV47" i="6" s="1"/>
  <c r="CO32" i="6"/>
  <c r="CB18" i="6"/>
  <c r="CB26" i="6"/>
  <c r="CC20" i="6" s="1"/>
  <c r="CC19" i="6" s="1"/>
  <c r="CH90" i="6"/>
  <c r="CH43" i="6"/>
  <c r="CU85" i="6"/>
  <c r="CV65" i="6"/>
  <c r="CV64" i="6" s="1"/>
  <c r="CV50" i="6"/>
  <c r="DC72" i="6" s="1"/>
  <c r="CV58" i="6"/>
  <c r="CV57" i="6" s="1"/>
  <c r="CI29" i="6"/>
  <c r="CO34" i="6"/>
  <c r="CV49" i="6" s="1"/>
  <c r="CV84" i="6"/>
  <c r="CV95" i="6"/>
  <c r="CV96" i="6"/>
  <c r="CV76" i="6"/>
  <c r="CO41" i="6"/>
  <c r="CO91" i="6"/>
  <c r="CO66" i="6"/>
  <c r="CV75" i="6"/>
  <c r="CV94" i="6"/>
  <c r="CP74" i="6"/>
  <c r="CI37" i="6"/>
  <c r="CI22" i="6"/>
  <c r="CI28" i="6"/>
  <c r="CJ24" i="6" s="1"/>
  <c r="CP61" i="6"/>
  <c r="CP54" i="6"/>
  <c r="CP46" i="6"/>
  <c r="CP42" i="6"/>
  <c r="CP35" i="6"/>
  <c r="CT31" i="5"/>
  <c r="CT38" i="5"/>
  <c r="DA47" i="5"/>
  <c r="DA46" i="5" s="1"/>
  <c r="DA55" i="5"/>
  <c r="DA54" i="5" s="1"/>
  <c r="DA48" i="5"/>
  <c r="CS82" i="5"/>
  <c r="CT66" i="5"/>
  <c r="CT15" i="5" s="1"/>
  <c r="CT86" i="5" s="1"/>
  <c r="CT52" i="5"/>
  <c r="CT51" i="5" s="1"/>
  <c r="CT91" i="5" s="1"/>
  <c r="CN36" i="5"/>
  <c r="CN35" i="5" s="1"/>
  <c r="CU72" i="5"/>
  <c r="DH70" i="5"/>
  <c r="CU60" i="5"/>
  <c r="CU53" i="5"/>
  <c r="CU45" i="5"/>
  <c r="CU50" i="5" s="1"/>
  <c r="CT59" i="5"/>
  <c r="DA68" i="5"/>
  <c r="CS81" i="5"/>
  <c r="CV85" i="5"/>
  <c r="CT44" i="5"/>
  <c r="CZ84" i="5"/>
  <c r="DH69" i="5"/>
  <c r="CO37" i="5"/>
  <c r="CV73" i="5" s="1"/>
  <c r="CO30" i="5"/>
  <c r="CH18" i="5"/>
  <c r="CS90" i="5"/>
  <c r="CS65" i="5"/>
  <c r="CN29" i="5"/>
  <c r="CM28" i="5"/>
  <c r="CN23" i="5"/>
  <c r="CG88" i="5"/>
  <c r="CG76" i="5"/>
  <c r="CG77" i="5" s="1"/>
  <c r="BB19" i="2"/>
  <c r="BB27" i="2"/>
  <c r="BC21" i="2" s="1"/>
  <c r="BO36" i="2"/>
  <c r="BV59" i="2" s="1"/>
  <c r="BV58" i="2" s="1"/>
  <c r="BO43" i="2"/>
  <c r="BN42" i="2"/>
  <c r="BU77" i="2"/>
  <c r="BO74" i="2"/>
  <c r="BU66" i="2"/>
  <c r="BU65" i="2" s="1"/>
  <c r="BU51" i="2"/>
  <c r="CB73" i="2" s="1"/>
  <c r="BN35" i="2"/>
  <c r="BI39" i="2"/>
  <c r="BI38" i="2" s="1"/>
  <c r="BI32" i="2"/>
  <c r="BP55" i="2" s="1"/>
  <c r="BP54" i="2" s="1"/>
  <c r="BU76" i="2"/>
  <c r="BO60" i="2"/>
  <c r="BM86" i="2"/>
  <c r="BN53" i="2"/>
  <c r="BM67" i="2"/>
  <c r="BM92" i="2"/>
  <c r="BA90" i="2"/>
  <c r="BA78" i="2"/>
  <c r="BA79" i="2" s="1"/>
  <c r="BM93" i="2"/>
  <c r="BH24" i="2"/>
  <c r="BU49" i="2"/>
  <c r="BU48" i="2" s="1"/>
  <c r="BU64" i="2"/>
  <c r="BU63" i="2" s="1"/>
  <c r="BN33" i="2"/>
  <c r="BH37" i="2"/>
  <c r="BN85" i="2"/>
  <c r="BN96" i="2"/>
  <c r="BN97" i="2"/>
  <c r="BH30" i="2"/>
  <c r="BH23" i="2"/>
  <c r="BI84" i="2"/>
  <c r="BJ15" i="2"/>
  <c r="BI82" i="2"/>
  <c r="BH83" i="2"/>
  <c r="BK87" i="2"/>
  <c r="BQ71" i="2"/>
  <c r="BO46" i="2"/>
  <c r="BN45" i="2"/>
  <c r="BP70" i="2"/>
  <c r="BO69" i="2"/>
  <c r="BG26" i="2"/>
  <c r="BG91" i="2"/>
  <c r="BG44" i="2"/>
  <c r="BO68" i="2"/>
  <c r="BO16" i="2" s="1"/>
  <c r="BO88" i="2" s="1"/>
  <c r="CV62" i="6" l="1"/>
  <c r="CW76" i="6"/>
  <c r="DC70" i="6"/>
  <c r="DC71" i="6"/>
  <c r="CO81" i="6"/>
  <c r="CO83" i="6"/>
  <c r="CQ42" i="6"/>
  <c r="CQ35" i="6"/>
  <c r="CC18" i="6"/>
  <c r="CC26" i="6"/>
  <c r="CD20" i="6" s="1"/>
  <c r="CD19" i="6" s="1"/>
  <c r="CV85" i="6"/>
  <c r="CB89" i="6"/>
  <c r="CB77" i="6"/>
  <c r="CB78" i="6" s="1"/>
  <c r="CP34" i="6"/>
  <c r="CW65" i="6"/>
  <c r="CW58" i="6"/>
  <c r="CW57" i="6" s="1"/>
  <c r="CW50" i="6"/>
  <c r="DD72" i="6" s="1"/>
  <c r="CP51" i="6"/>
  <c r="CP45" i="6"/>
  <c r="CP40" i="6"/>
  <c r="CP39" i="6" s="1"/>
  <c r="CP33" i="6"/>
  <c r="CI21" i="6"/>
  <c r="CI90" i="6"/>
  <c r="CP67" i="6"/>
  <c r="CP53" i="6"/>
  <c r="CI36" i="6"/>
  <c r="CI25" i="6" s="1"/>
  <c r="CP41" i="6"/>
  <c r="CP60" i="6"/>
  <c r="CW69" i="6"/>
  <c r="CP73" i="6"/>
  <c r="CJ23" i="6"/>
  <c r="CJ31" i="6"/>
  <c r="CJ38" i="6"/>
  <c r="CJ37" i="6" s="1"/>
  <c r="CT14" i="5"/>
  <c r="CT82" i="5" s="1"/>
  <c r="CU52" i="5"/>
  <c r="CU51" i="5" s="1"/>
  <c r="CU91" i="5" s="1"/>
  <c r="CV72" i="5"/>
  <c r="CM89" i="5"/>
  <c r="CM42" i="5"/>
  <c r="CM24" i="5"/>
  <c r="CN21" i="5"/>
  <c r="CU59" i="5"/>
  <c r="CT58" i="5"/>
  <c r="DB68" i="5"/>
  <c r="DA67" i="5"/>
  <c r="CO29" i="5"/>
  <c r="CN28" i="5"/>
  <c r="CO36" i="5"/>
  <c r="CH17" i="5"/>
  <c r="CH25" i="5"/>
  <c r="CI19" i="5" s="1"/>
  <c r="CT43" i="5"/>
  <c r="CU44" i="5"/>
  <c r="CU66" i="5"/>
  <c r="CU15" i="5" s="1"/>
  <c r="CU41" i="5"/>
  <c r="CU34" i="5"/>
  <c r="CN22" i="5"/>
  <c r="CV60" i="5"/>
  <c r="CV53" i="5"/>
  <c r="CV45" i="5"/>
  <c r="CV50" i="5" s="1"/>
  <c r="CB72" i="2"/>
  <c r="BV77" i="2"/>
  <c r="BO42" i="2"/>
  <c r="BI37" i="2"/>
  <c r="BH29" i="2"/>
  <c r="BI25" i="2" s="1"/>
  <c r="BI24" i="2" s="1"/>
  <c r="BO53" i="2"/>
  <c r="BP47" i="2"/>
  <c r="BP52" i="2" s="1"/>
  <c r="BP62" i="2"/>
  <c r="BP61" i="2" s="1"/>
  <c r="BP69" i="2"/>
  <c r="BP95" i="2" s="1"/>
  <c r="BQ70" i="2"/>
  <c r="BJ84" i="2"/>
  <c r="BJ82" i="2"/>
  <c r="BK15" i="2"/>
  <c r="BO35" i="2"/>
  <c r="BU50" i="2"/>
  <c r="BO85" i="2"/>
  <c r="BO96" i="2"/>
  <c r="BO97" i="2"/>
  <c r="BI83" i="2"/>
  <c r="BL87" i="2"/>
  <c r="BV51" i="2"/>
  <c r="CC73" i="2" s="1"/>
  <c r="BV66" i="2"/>
  <c r="BV65" i="2" s="1"/>
  <c r="BJ39" i="2"/>
  <c r="BJ38" i="2" s="1"/>
  <c r="BJ32" i="2"/>
  <c r="BQ55" i="2" s="1"/>
  <c r="BQ54" i="2" s="1"/>
  <c r="BC20" i="2"/>
  <c r="BN92" i="2"/>
  <c r="BN67" i="2"/>
  <c r="BO41" i="2"/>
  <c r="BO40" i="2" s="1"/>
  <c r="BO34" i="2"/>
  <c r="BV57" i="2" s="1"/>
  <c r="BV56" i="2" s="1"/>
  <c r="BH22" i="2"/>
  <c r="BH44" i="2"/>
  <c r="BH91" i="2"/>
  <c r="BH26" i="2"/>
  <c r="BI31" i="2"/>
  <c r="BP75" i="2"/>
  <c r="BB90" i="2"/>
  <c r="BB78" i="2"/>
  <c r="BB79" i="2" s="1"/>
  <c r="BN86" i="2"/>
  <c r="BO95" i="2"/>
  <c r="BO45" i="2"/>
  <c r="BR71" i="2"/>
  <c r="BN93" i="2"/>
  <c r="CX76" i="6" l="1"/>
  <c r="CQ34" i="6"/>
  <c r="CI43" i="6"/>
  <c r="DD71" i="6"/>
  <c r="CW75" i="6"/>
  <c r="CQ41" i="6"/>
  <c r="CW49" i="6"/>
  <c r="CR86" i="6"/>
  <c r="CO82" i="6"/>
  <c r="CQ74" i="6"/>
  <c r="CQ73" i="6" s="1"/>
  <c r="CJ36" i="6"/>
  <c r="CW68" i="6"/>
  <c r="CK31" i="6"/>
  <c r="CK38" i="6"/>
  <c r="CK37" i="6" s="1"/>
  <c r="CC89" i="6"/>
  <c r="CC77" i="6"/>
  <c r="CC78" i="6" s="1"/>
  <c r="CQ61" i="6"/>
  <c r="CX69" i="6" s="1"/>
  <c r="CQ54" i="6"/>
  <c r="CQ46" i="6"/>
  <c r="CQ51" i="6" s="1"/>
  <c r="CJ30" i="6"/>
  <c r="CD18" i="6"/>
  <c r="CD26" i="6"/>
  <c r="CE20" i="6" s="1"/>
  <c r="CP15" i="6"/>
  <c r="CP14" i="6"/>
  <c r="CW64" i="6"/>
  <c r="CI27" i="6"/>
  <c r="CJ22" i="6" s="1"/>
  <c r="CP59" i="6"/>
  <c r="CW63" i="6"/>
  <c r="CW56" i="6"/>
  <c r="CW55" i="6" s="1"/>
  <c r="CW48" i="6"/>
  <c r="CW47" i="6" s="1"/>
  <c r="CX65" i="6"/>
  <c r="CX58" i="6"/>
  <c r="CX57" i="6" s="1"/>
  <c r="CX50" i="6"/>
  <c r="DE72" i="6" s="1"/>
  <c r="CJ28" i="6"/>
  <c r="CP52" i="6"/>
  <c r="CP92" i="6" s="1"/>
  <c r="CP32" i="6"/>
  <c r="CP44" i="6"/>
  <c r="CV66" i="5"/>
  <c r="CV15" i="5" s="1"/>
  <c r="CT80" i="5"/>
  <c r="CT81" i="5" s="1"/>
  <c r="CV52" i="5"/>
  <c r="CV51" i="5" s="1"/>
  <c r="CV91" i="5" s="1"/>
  <c r="CN89" i="5"/>
  <c r="CN42" i="5"/>
  <c r="CN24" i="5"/>
  <c r="CO28" i="5"/>
  <c r="CU39" i="5"/>
  <c r="CU32" i="5"/>
  <c r="CN20" i="5"/>
  <c r="CU86" i="5"/>
  <c r="CV44" i="5"/>
  <c r="CU43" i="5"/>
  <c r="DA83" i="5"/>
  <c r="DA94" i="5"/>
  <c r="DA95" i="5"/>
  <c r="CT90" i="5"/>
  <c r="CT65" i="5"/>
  <c r="DC68" i="5"/>
  <c r="DB67" i="5"/>
  <c r="DB93" i="5" s="1"/>
  <c r="CP37" i="5"/>
  <c r="CW73" i="5" s="1"/>
  <c r="CP30" i="5"/>
  <c r="CP29" i="5" s="1"/>
  <c r="DA93" i="5"/>
  <c r="CH88" i="5"/>
  <c r="CH76" i="5"/>
  <c r="CH77" i="5" s="1"/>
  <c r="CO35" i="5"/>
  <c r="CN27" i="5"/>
  <c r="CO23" i="5" s="1"/>
  <c r="DB64" i="5"/>
  <c r="DB57" i="5"/>
  <c r="DB56" i="5" s="1"/>
  <c r="DB49" i="5"/>
  <c r="DI71" i="5" s="1"/>
  <c r="CU33" i="5"/>
  <c r="CU14" i="5"/>
  <c r="DB75" i="5"/>
  <c r="CU40" i="5"/>
  <c r="CI18" i="5"/>
  <c r="CV59" i="5"/>
  <c r="CU58" i="5"/>
  <c r="CC72" i="2"/>
  <c r="BV50" i="2"/>
  <c r="BP46" i="2"/>
  <c r="BP45" i="2" s="1"/>
  <c r="BJ37" i="2"/>
  <c r="BI29" i="2"/>
  <c r="BJ25" i="2" s="1"/>
  <c r="BJ24" i="2" s="1"/>
  <c r="BV64" i="2"/>
  <c r="BV63" i="2" s="1"/>
  <c r="BV49" i="2"/>
  <c r="BV48" i="2" s="1"/>
  <c r="BK84" i="2"/>
  <c r="BL15" i="2"/>
  <c r="BK82" i="2"/>
  <c r="BP60" i="2"/>
  <c r="BP53" i="2"/>
  <c r="BO33" i="2"/>
  <c r="BI30" i="2"/>
  <c r="BJ31" i="2"/>
  <c r="BQ69" i="2"/>
  <c r="BQ95" i="2" s="1"/>
  <c r="BR70" i="2"/>
  <c r="BO93" i="2"/>
  <c r="BS71" i="2"/>
  <c r="BO92" i="2"/>
  <c r="BO67" i="2"/>
  <c r="BV76" i="2"/>
  <c r="BC19" i="2"/>
  <c r="BC27" i="2"/>
  <c r="BD21" i="2" s="1"/>
  <c r="BD20" i="2" s="1"/>
  <c r="BP85" i="2"/>
  <c r="BP96" i="2"/>
  <c r="BP97" i="2"/>
  <c r="BP74" i="2"/>
  <c r="BQ75" i="2"/>
  <c r="BJ83" i="2"/>
  <c r="BM87" i="2"/>
  <c r="BO86" i="2"/>
  <c r="BP36" i="2"/>
  <c r="BW59" i="2" s="1"/>
  <c r="BW58" i="2" s="1"/>
  <c r="BP43" i="2"/>
  <c r="BH28" i="2"/>
  <c r="BI23" i="2" s="1"/>
  <c r="BQ47" i="2"/>
  <c r="BQ52" i="2" s="1"/>
  <c r="BQ62" i="2"/>
  <c r="BQ61" i="2" s="1"/>
  <c r="BP68" i="2"/>
  <c r="BP16" i="2" s="1"/>
  <c r="BP88" i="2" s="1"/>
  <c r="CX49" i="6" l="1"/>
  <c r="CQ67" i="6"/>
  <c r="CQ14" i="6" s="1"/>
  <c r="CR74" i="6"/>
  <c r="CR73" i="6" s="1"/>
  <c r="DE71" i="6"/>
  <c r="CQ60" i="6"/>
  <c r="CQ59" i="6" s="1"/>
  <c r="CQ45" i="6"/>
  <c r="CQ44" i="6" s="1"/>
  <c r="CX68" i="6"/>
  <c r="CW84" i="6"/>
  <c r="CW96" i="6"/>
  <c r="CW95" i="6"/>
  <c r="CP91" i="6"/>
  <c r="CP66" i="6"/>
  <c r="CP81" i="6"/>
  <c r="CP83" i="6"/>
  <c r="CW94" i="6"/>
  <c r="CL38" i="6"/>
  <c r="CL37" i="6" s="1"/>
  <c r="CL31" i="6"/>
  <c r="CK36" i="6"/>
  <c r="CP87" i="6"/>
  <c r="CQ40" i="6"/>
  <c r="CQ33" i="6"/>
  <c r="CQ32" i="6" s="1"/>
  <c r="CD89" i="6"/>
  <c r="CD77" i="6"/>
  <c r="CD78" i="6" s="1"/>
  <c r="CQ53" i="6"/>
  <c r="CW62" i="6"/>
  <c r="DD70" i="6"/>
  <c r="CJ21" i="6"/>
  <c r="CE19" i="6"/>
  <c r="CK30" i="6"/>
  <c r="CJ29" i="6"/>
  <c r="CJ25" i="6" s="1"/>
  <c r="CX64" i="6"/>
  <c r="CR61" i="6"/>
  <c r="CR54" i="6"/>
  <c r="CR46" i="6"/>
  <c r="CR51" i="6" s="1"/>
  <c r="CK24" i="6"/>
  <c r="CW85" i="5"/>
  <c r="CP36" i="5"/>
  <c r="CP35" i="5" s="1"/>
  <c r="CP28" i="5"/>
  <c r="CU38" i="5"/>
  <c r="DB74" i="5"/>
  <c r="CW72" i="5"/>
  <c r="DA84" i="5"/>
  <c r="CW60" i="5"/>
  <c r="DD68" i="5" s="1"/>
  <c r="CW53" i="5"/>
  <c r="CW45" i="5"/>
  <c r="CW50" i="5" s="1"/>
  <c r="CU82" i="5"/>
  <c r="CU80" i="5"/>
  <c r="CV14" i="5"/>
  <c r="DB83" i="5"/>
  <c r="DB95" i="5"/>
  <c r="DB94" i="5"/>
  <c r="CU90" i="5"/>
  <c r="CU65" i="5"/>
  <c r="CO89" i="5"/>
  <c r="CO42" i="5"/>
  <c r="CO24" i="5"/>
  <c r="DB48" i="5"/>
  <c r="DC67" i="5"/>
  <c r="CV43" i="5"/>
  <c r="CV86" i="5"/>
  <c r="CV41" i="5"/>
  <c r="CV40" i="5" s="1"/>
  <c r="CV34" i="5"/>
  <c r="CV33" i="5" s="1"/>
  <c r="CV58" i="5"/>
  <c r="DB63" i="5"/>
  <c r="DI70" i="5"/>
  <c r="CN26" i="5"/>
  <c r="CO21" i="5" s="1"/>
  <c r="CO20" i="5" s="1"/>
  <c r="CI17" i="5"/>
  <c r="CI25" i="5"/>
  <c r="CJ19" i="5" s="1"/>
  <c r="CO22" i="5"/>
  <c r="DB62" i="5"/>
  <c r="DB55" i="5"/>
  <c r="DB54" i="5" s="1"/>
  <c r="DB47" i="5"/>
  <c r="DB46" i="5" s="1"/>
  <c r="CU31" i="5"/>
  <c r="BP35" i="2"/>
  <c r="BW50" i="2" s="1"/>
  <c r="BQ60" i="2"/>
  <c r="BJ29" i="2"/>
  <c r="BK25" i="2" s="1"/>
  <c r="BK24" i="2" s="1"/>
  <c r="BR69" i="2"/>
  <c r="BS70" i="2"/>
  <c r="BP41" i="2"/>
  <c r="BP40" i="2" s="1"/>
  <c r="BP34" i="2"/>
  <c r="BW57" i="2" s="1"/>
  <c r="BW56" i="2" s="1"/>
  <c r="BP93" i="2"/>
  <c r="BW77" i="2"/>
  <c r="BP42" i="2"/>
  <c r="BD19" i="2"/>
  <c r="BD27" i="2"/>
  <c r="BE21" i="2" s="1"/>
  <c r="BE20" i="2" s="1"/>
  <c r="BQ74" i="2"/>
  <c r="BW66" i="2"/>
  <c r="BW51" i="2"/>
  <c r="CD73" i="2" s="1"/>
  <c r="BP67" i="2"/>
  <c r="BP92" i="2"/>
  <c r="BQ85" i="2"/>
  <c r="BQ96" i="2"/>
  <c r="BQ97" i="2"/>
  <c r="BQ53" i="2"/>
  <c r="BQ46" i="2"/>
  <c r="BJ30" i="2"/>
  <c r="BK83" i="2"/>
  <c r="BN87" i="2"/>
  <c r="BQ43" i="2"/>
  <c r="BQ36" i="2"/>
  <c r="BX59" i="2" s="1"/>
  <c r="BX58" i="2" s="1"/>
  <c r="BQ68" i="2"/>
  <c r="BQ16" i="2" s="1"/>
  <c r="BQ88" i="2" s="1"/>
  <c r="BK39" i="2"/>
  <c r="BK38" i="2" s="1"/>
  <c r="BK32" i="2"/>
  <c r="BR55" i="2" s="1"/>
  <c r="BR54" i="2" s="1"/>
  <c r="BT71" i="2"/>
  <c r="BI91" i="2"/>
  <c r="BI26" i="2"/>
  <c r="BI44" i="2"/>
  <c r="BL82" i="2"/>
  <c r="BL84" i="2"/>
  <c r="BM15" i="2"/>
  <c r="BP86" i="2"/>
  <c r="BI22" i="2"/>
  <c r="BC78" i="2"/>
  <c r="BC79" i="2" s="1"/>
  <c r="BC90" i="2"/>
  <c r="CQ15" i="6" l="1"/>
  <c r="CQ87" i="6" s="1"/>
  <c r="CR60" i="6"/>
  <c r="CR59" i="6" s="1"/>
  <c r="CR67" i="6"/>
  <c r="CS74" i="6"/>
  <c r="CS73" i="6" s="1"/>
  <c r="CY69" i="6"/>
  <c r="CY68" i="6" s="1"/>
  <c r="CQ91" i="6"/>
  <c r="CR42" i="6"/>
  <c r="CR35" i="6"/>
  <c r="CK23" i="6"/>
  <c r="CJ90" i="6"/>
  <c r="CJ43" i="6"/>
  <c r="CL36" i="6"/>
  <c r="CS61" i="6"/>
  <c r="CS54" i="6"/>
  <c r="CS46" i="6"/>
  <c r="CS51" i="6" s="1"/>
  <c r="CX63" i="6"/>
  <c r="DE70" i="6" s="1"/>
  <c r="CX56" i="6"/>
  <c r="CX55" i="6" s="1"/>
  <c r="CX48" i="6"/>
  <c r="CX47" i="6" s="1"/>
  <c r="CE18" i="6"/>
  <c r="CE26" i="6"/>
  <c r="CF20" i="6" s="1"/>
  <c r="CJ27" i="6"/>
  <c r="CK22" i="6" s="1"/>
  <c r="CQ39" i="6"/>
  <c r="CX75" i="6"/>
  <c r="CL30" i="6"/>
  <c r="CK29" i="6"/>
  <c r="CK25" i="6" s="1"/>
  <c r="CQ81" i="6"/>
  <c r="CQ83" i="6"/>
  <c r="CX84" i="6"/>
  <c r="CX96" i="6"/>
  <c r="CX95" i="6"/>
  <c r="CW85" i="6"/>
  <c r="CR53" i="6"/>
  <c r="CQ52" i="6"/>
  <c r="CQ92" i="6" s="1"/>
  <c r="CP82" i="6"/>
  <c r="CS86" i="6"/>
  <c r="CR45" i="6"/>
  <c r="CX94" i="6"/>
  <c r="CW44" i="5"/>
  <c r="CW43" i="5" s="1"/>
  <c r="CW59" i="5"/>
  <c r="CW58" i="5" s="1"/>
  <c r="DC75" i="5"/>
  <c r="CO26" i="5"/>
  <c r="CP21" i="5" s="1"/>
  <c r="CP20" i="5" s="1"/>
  <c r="CQ37" i="5"/>
  <c r="CQ30" i="5"/>
  <c r="CI88" i="5"/>
  <c r="CI76" i="5"/>
  <c r="CI77" i="5" s="1"/>
  <c r="DB84" i="5"/>
  <c r="CJ18" i="5"/>
  <c r="CV90" i="5"/>
  <c r="CV65" i="5"/>
  <c r="CV82" i="5"/>
  <c r="CV80" i="5"/>
  <c r="CU81" i="5"/>
  <c r="CX85" i="5"/>
  <c r="CV39" i="5"/>
  <c r="DC74" i="5" s="1"/>
  <c r="CV32" i="5"/>
  <c r="DC83" i="5"/>
  <c r="DC95" i="5"/>
  <c r="DC94" i="5"/>
  <c r="DC64" i="5"/>
  <c r="DC63" i="5" s="1"/>
  <c r="DC57" i="5"/>
  <c r="DC56" i="5" s="1"/>
  <c r="DC49" i="5"/>
  <c r="DJ71" i="5" s="1"/>
  <c r="DD67" i="5"/>
  <c r="DB61" i="5"/>
  <c r="DI69" i="5"/>
  <c r="DC93" i="5"/>
  <c r="CW66" i="5"/>
  <c r="CW15" i="5" s="1"/>
  <c r="CW52" i="5"/>
  <c r="CO27" i="5"/>
  <c r="CP23" i="5" s="1"/>
  <c r="CP22" i="5" s="1"/>
  <c r="DC48" i="5"/>
  <c r="CP89" i="5"/>
  <c r="CP42" i="5"/>
  <c r="CP24" i="5"/>
  <c r="BW65" i="2"/>
  <c r="CD72" i="2"/>
  <c r="BP33" i="2"/>
  <c r="BQ35" i="2"/>
  <c r="BX50" i="2" s="1"/>
  <c r="BR75" i="2"/>
  <c r="BR74" i="2" s="1"/>
  <c r="BW76" i="2"/>
  <c r="BK29" i="2"/>
  <c r="BE27" i="2"/>
  <c r="BF21" i="2" s="1"/>
  <c r="BF20" i="2" s="1"/>
  <c r="BE19" i="2"/>
  <c r="BU71" i="2"/>
  <c r="BQ86" i="2"/>
  <c r="BR47" i="2"/>
  <c r="BR52" i="2" s="1"/>
  <c r="BR62" i="2"/>
  <c r="BR61" i="2" s="1"/>
  <c r="BK31" i="2"/>
  <c r="BL39" i="2"/>
  <c r="BL38" i="2" s="1"/>
  <c r="BL32" i="2"/>
  <c r="BS55" i="2" s="1"/>
  <c r="BS54" i="2" s="1"/>
  <c r="BW64" i="2"/>
  <c r="BW63" i="2" s="1"/>
  <c r="BW49" i="2"/>
  <c r="BW48" i="2" s="1"/>
  <c r="BK37" i="2"/>
  <c r="BJ91" i="2"/>
  <c r="BJ44" i="2"/>
  <c r="BJ26" i="2"/>
  <c r="BD78" i="2"/>
  <c r="BD79" i="2" s="1"/>
  <c r="BD90" i="2"/>
  <c r="BQ45" i="2"/>
  <c r="BQ42" i="2"/>
  <c r="BR43" i="2"/>
  <c r="BR36" i="2"/>
  <c r="BY59" i="2" s="1"/>
  <c r="BY58" i="2" s="1"/>
  <c r="BR85" i="2"/>
  <c r="BR96" i="2"/>
  <c r="BR97" i="2"/>
  <c r="BX77" i="2"/>
  <c r="BT70" i="2"/>
  <c r="BS69" i="2"/>
  <c r="BS95" i="2" s="1"/>
  <c r="BM82" i="2"/>
  <c r="J106" i="2" s="1"/>
  <c r="BM84" i="2"/>
  <c r="BN15" i="2"/>
  <c r="BL83" i="2"/>
  <c r="BO87" i="2"/>
  <c r="BI28" i="2"/>
  <c r="BJ23" i="2" s="1"/>
  <c r="BJ22" i="2" s="1"/>
  <c r="BX66" i="2"/>
  <c r="BX65" i="2" s="1"/>
  <c r="BX51" i="2"/>
  <c r="CE73" i="2" s="1"/>
  <c r="BQ93" i="2"/>
  <c r="BR95" i="2"/>
  <c r="CR15" i="6" l="1"/>
  <c r="CR87" i="6" s="1"/>
  <c r="CR14" i="6"/>
  <c r="CR81" i="6" s="1"/>
  <c r="CS60" i="6"/>
  <c r="CS59" i="6" s="1"/>
  <c r="CX62" i="6"/>
  <c r="CZ69" i="6"/>
  <c r="CZ68" i="6" s="1"/>
  <c r="CZ94" i="6" s="1"/>
  <c r="CQ66" i="6"/>
  <c r="CM31" i="6"/>
  <c r="CM30" i="6" s="1"/>
  <c r="CM38" i="6"/>
  <c r="CR41" i="6"/>
  <c r="CY76" i="6"/>
  <c r="CR52" i="6"/>
  <c r="CR92" i="6" s="1"/>
  <c r="CS53" i="6"/>
  <c r="CY84" i="6"/>
  <c r="CY95" i="6"/>
  <c r="CY96" i="6"/>
  <c r="CF19" i="6"/>
  <c r="CE89" i="6"/>
  <c r="CE77" i="6"/>
  <c r="CE78" i="6" s="1"/>
  <c r="CK90" i="6"/>
  <c r="CK43" i="6"/>
  <c r="CY94" i="6"/>
  <c r="CX85" i="6"/>
  <c r="CL29" i="6"/>
  <c r="CL25" i="6" s="1"/>
  <c r="CS45" i="6"/>
  <c r="CR44" i="6"/>
  <c r="CQ82" i="6"/>
  <c r="CT86" i="6"/>
  <c r="CR40" i="6"/>
  <c r="CY75" i="6" s="1"/>
  <c r="CR33" i="6"/>
  <c r="CK28" i="6"/>
  <c r="CL24" i="6" s="1"/>
  <c r="CL23" i="6" s="1"/>
  <c r="CK21" i="6"/>
  <c r="CS67" i="6"/>
  <c r="CY65" i="6"/>
  <c r="CY58" i="6"/>
  <c r="CY57" i="6" s="1"/>
  <c r="CY50" i="6"/>
  <c r="DF72" i="6" s="1"/>
  <c r="CR34" i="6"/>
  <c r="CW14" i="5"/>
  <c r="CW82" i="5" s="1"/>
  <c r="CV38" i="5"/>
  <c r="CP27" i="5"/>
  <c r="CQ23" i="5" s="1"/>
  <c r="CQ22" i="5" s="1"/>
  <c r="CP26" i="5"/>
  <c r="CQ21" i="5" s="1"/>
  <c r="CQ20" i="5" s="1"/>
  <c r="DC84" i="5"/>
  <c r="DJ70" i="5"/>
  <c r="DC62" i="5"/>
  <c r="DC61" i="5" s="1"/>
  <c r="DC55" i="5"/>
  <c r="DC54" i="5" s="1"/>
  <c r="DC47" i="5"/>
  <c r="DC46" i="5" s="1"/>
  <c r="CV81" i="5"/>
  <c r="CY85" i="5"/>
  <c r="CW34" i="5"/>
  <c r="CW41" i="5"/>
  <c r="DD83" i="5"/>
  <c r="DD95" i="5"/>
  <c r="DD94" i="5"/>
  <c r="CW51" i="5"/>
  <c r="CW91" i="5" s="1"/>
  <c r="CX60" i="5"/>
  <c r="CX53" i="5"/>
  <c r="CX45" i="5"/>
  <c r="CQ29" i="5"/>
  <c r="CW86" i="5"/>
  <c r="DD93" i="5"/>
  <c r="CW90" i="5"/>
  <c r="CJ17" i="5"/>
  <c r="CJ25" i="5"/>
  <c r="CK19" i="5" s="1"/>
  <c r="CQ36" i="5"/>
  <c r="CX73" i="5"/>
  <c r="CV31" i="5"/>
  <c r="CW39" i="5"/>
  <c r="DD74" i="5" s="1"/>
  <c r="CW32" i="5"/>
  <c r="CE72" i="2"/>
  <c r="BR35" i="2"/>
  <c r="BY50" i="2" s="1"/>
  <c r="BR42" i="2"/>
  <c r="BJ28" i="2"/>
  <c r="BK23" i="2" s="1"/>
  <c r="BK22" i="2" s="1"/>
  <c r="BL37" i="2"/>
  <c r="BF27" i="2"/>
  <c r="BG21" i="2" s="1"/>
  <c r="BG20" i="2" s="1"/>
  <c r="BF19" i="2"/>
  <c r="BN84" i="2"/>
  <c r="BO15" i="2"/>
  <c r="BN82" i="2"/>
  <c r="BL31" i="2"/>
  <c r="BK30" i="2"/>
  <c r="BV71" i="2"/>
  <c r="BR86" i="2"/>
  <c r="BR60" i="2"/>
  <c r="BY51" i="2"/>
  <c r="CF73" i="2" s="1"/>
  <c r="BY66" i="2"/>
  <c r="BY65" i="2" s="1"/>
  <c r="BS75" i="2"/>
  <c r="BE78" i="2"/>
  <c r="BE79" i="2" s="1"/>
  <c r="BE90" i="2"/>
  <c r="BM83" i="2"/>
  <c r="BP87" i="2"/>
  <c r="BS85" i="2"/>
  <c r="BS97" i="2"/>
  <c r="BS96" i="2"/>
  <c r="BR68" i="2"/>
  <c r="BR16" i="2" s="1"/>
  <c r="BR88" i="2" s="1"/>
  <c r="BQ41" i="2"/>
  <c r="BQ34" i="2"/>
  <c r="BX57" i="2" s="1"/>
  <c r="BX56" i="2" s="1"/>
  <c r="BM39" i="2"/>
  <c r="BM38" i="2" s="1"/>
  <c r="BM32" i="2"/>
  <c r="BT55" i="2" s="1"/>
  <c r="BT54" i="2" s="1"/>
  <c r="BY77" i="2"/>
  <c r="BL25" i="2"/>
  <c r="BQ67" i="2"/>
  <c r="BQ92" i="2"/>
  <c r="BT69" i="2"/>
  <c r="BT95" i="2" s="1"/>
  <c r="BU70" i="2"/>
  <c r="BR46" i="2"/>
  <c r="BS62" i="2"/>
  <c r="BS61" i="2" s="1"/>
  <c r="BS47" i="2"/>
  <c r="BS52" i="2" s="1"/>
  <c r="CR83" i="6" l="1"/>
  <c r="CS14" i="6"/>
  <c r="CS83" i="6" s="1"/>
  <c r="CL28" i="6"/>
  <c r="CM24" i="6" s="1"/>
  <c r="CM23" i="6" s="1"/>
  <c r="DF71" i="6"/>
  <c r="CY64" i="6"/>
  <c r="CR82" i="6"/>
  <c r="CU86" i="6"/>
  <c r="CM29" i="6"/>
  <c r="CL90" i="6"/>
  <c r="CL43" i="6"/>
  <c r="CT74" i="6"/>
  <c r="CM37" i="6"/>
  <c r="CS15" i="6"/>
  <c r="CR39" i="6"/>
  <c r="CS44" i="6"/>
  <c r="CT61" i="6"/>
  <c r="CT54" i="6"/>
  <c r="CT53" i="6" s="1"/>
  <c r="CT46" i="6"/>
  <c r="CT51" i="6" s="1"/>
  <c r="CR91" i="6"/>
  <c r="CR66" i="6"/>
  <c r="CZ84" i="6"/>
  <c r="CZ95" i="6"/>
  <c r="CZ96" i="6"/>
  <c r="CK27" i="6"/>
  <c r="CL22" i="6" s="1"/>
  <c r="CF18" i="6"/>
  <c r="CF26" i="6"/>
  <c r="CG20" i="6" s="1"/>
  <c r="CG19" i="6" s="1"/>
  <c r="CY49" i="6"/>
  <c r="CY85" i="6"/>
  <c r="CS42" i="6"/>
  <c r="CS41" i="6" s="1"/>
  <c r="CS35" i="6"/>
  <c r="CS34" i="6" s="1"/>
  <c r="CS52" i="6"/>
  <c r="CS92" i="6" s="1"/>
  <c r="CY63" i="6"/>
  <c r="CY56" i="6"/>
  <c r="CY55" i="6" s="1"/>
  <c r="CY48" i="6"/>
  <c r="CY47" i="6" s="1"/>
  <c r="CR32" i="6"/>
  <c r="DJ69" i="5"/>
  <c r="CW80" i="5"/>
  <c r="CW81" i="5" s="1"/>
  <c r="CW65" i="5"/>
  <c r="CQ26" i="5"/>
  <c r="CQ27" i="5"/>
  <c r="CR23" i="5" s="1"/>
  <c r="CR22" i="5" s="1"/>
  <c r="CR37" i="5"/>
  <c r="CY73" i="5" s="1"/>
  <c r="CR30" i="5"/>
  <c r="CQ28" i="5"/>
  <c r="DD84" i="5"/>
  <c r="CJ88" i="5"/>
  <c r="CJ76" i="5"/>
  <c r="CJ77" i="5" s="1"/>
  <c r="CX50" i="5"/>
  <c r="CX44" i="5"/>
  <c r="CW38" i="5"/>
  <c r="CW31" i="5"/>
  <c r="CK18" i="5"/>
  <c r="CX66" i="5"/>
  <c r="CW40" i="5"/>
  <c r="DD75" i="5"/>
  <c r="CX59" i="5"/>
  <c r="DE68" i="5"/>
  <c r="DD64" i="5"/>
  <c r="DD63" i="5" s="1"/>
  <c r="DD57" i="5"/>
  <c r="DD56" i="5" s="1"/>
  <c r="DD49" i="5"/>
  <c r="DK71" i="5" s="1"/>
  <c r="CW33" i="5"/>
  <c r="CX39" i="5"/>
  <c r="DE74" i="5" s="1"/>
  <c r="CX32" i="5"/>
  <c r="DD62" i="5"/>
  <c r="DD61" i="5" s="1"/>
  <c r="DD55" i="5"/>
  <c r="DD54" i="5" s="1"/>
  <c r="DD47" i="5"/>
  <c r="DD46" i="5" s="1"/>
  <c r="CX52" i="5"/>
  <c r="CX41" i="5"/>
  <c r="CX34" i="5"/>
  <c r="CX72" i="5"/>
  <c r="CQ35" i="5"/>
  <c r="CF72" i="2"/>
  <c r="H134" i="2"/>
  <c r="BS68" i="2"/>
  <c r="BS16" i="2" s="1"/>
  <c r="BS88" i="2" s="1"/>
  <c r="BS60" i="2"/>
  <c r="BM37" i="2"/>
  <c r="BK28" i="2"/>
  <c r="BL23" i="2" s="1"/>
  <c r="BL22" i="2" s="1"/>
  <c r="BW71" i="2"/>
  <c r="BF90" i="2"/>
  <c r="BF78" i="2"/>
  <c r="BF79" i="2" s="1"/>
  <c r="BN32" i="2"/>
  <c r="BU55" i="2" s="1"/>
  <c r="BU54" i="2" s="1"/>
  <c r="BN39" i="2"/>
  <c r="BN38" i="2" s="1"/>
  <c r="BG19" i="2"/>
  <c r="BG27" i="2"/>
  <c r="BH21" i="2" s="1"/>
  <c r="BX49" i="2"/>
  <c r="BX48" i="2" s="1"/>
  <c r="BX64" i="2"/>
  <c r="BX63" i="2" s="1"/>
  <c r="BQ33" i="2"/>
  <c r="BX76" i="2"/>
  <c r="BQ40" i="2"/>
  <c r="BN83" i="2"/>
  <c r="BQ87" i="2"/>
  <c r="BT62" i="2"/>
  <c r="BT61" i="2" s="1"/>
  <c r="BT47" i="2"/>
  <c r="BT52" i="2" s="1"/>
  <c r="BK91" i="2"/>
  <c r="BK26" i="2"/>
  <c r="BK44" i="2"/>
  <c r="BS36" i="2"/>
  <c r="BZ59" i="2" s="1"/>
  <c r="BZ58" i="2" s="1"/>
  <c r="BS43" i="2"/>
  <c r="BS42" i="2" s="1"/>
  <c r="BL24" i="2"/>
  <c r="BU69" i="2"/>
  <c r="BU95" i="2" s="1"/>
  <c r="BV70" i="2"/>
  <c r="BO82" i="2"/>
  <c r="BP15" i="2"/>
  <c r="BO84" i="2"/>
  <c r="BR53" i="2"/>
  <c r="BS86" i="2"/>
  <c r="BS46" i="2"/>
  <c r="BR45" i="2"/>
  <c r="BM31" i="2"/>
  <c r="BL30" i="2"/>
  <c r="BT85" i="2"/>
  <c r="BT97" i="2"/>
  <c r="BT96" i="2"/>
  <c r="BS74" i="2"/>
  <c r="BT75" i="2"/>
  <c r="BR41" i="2"/>
  <c r="BR34" i="2"/>
  <c r="BY57" i="2" s="1"/>
  <c r="BY56" i="2" s="1"/>
  <c r="CS81" i="6" l="1"/>
  <c r="CS82" i="6" s="1"/>
  <c r="CZ49" i="6"/>
  <c r="CS40" i="6"/>
  <c r="CZ75" i="6" s="1"/>
  <c r="CS33" i="6"/>
  <c r="CS32" i="6" s="1"/>
  <c r="CT60" i="6"/>
  <c r="DA69" i="6"/>
  <c r="DF70" i="6"/>
  <c r="CY62" i="6"/>
  <c r="CS91" i="6"/>
  <c r="CS66" i="6"/>
  <c r="CT45" i="6"/>
  <c r="CT52" i="6"/>
  <c r="CT92" i="6" s="1"/>
  <c r="CZ85" i="6"/>
  <c r="CZ76" i="6"/>
  <c r="CN31" i="6"/>
  <c r="CN38" i="6"/>
  <c r="CU74" i="6" s="1"/>
  <c r="CS87" i="6"/>
  <c r="CZ65" i="6"/>
  <c r="CZ58" i="6"/>
  <c r="CZ57" i="6" s="1"/>
  <c r="CZ50" i="6"/>
  <c r="DG72" i="6" s="1"/>
  <c r="CF89" i="6"/>
  <c r="CF77" i="6"/>
  <c r="CF78" i="6" s="1"/>
  <c r="CM36" i="6"/>
  <c r="CM43" i="6" s="1"/>
  <c r="CM90" i="6"/>
  <c r="CT73" i="6"/>
  <c r="CM28" i="6"/>
  <c r="CN24" i="6" s="1"/>
  <c r="CN23" i="6" s="1"/>
  <c r="CG18" i="6"/>
  <c r="CG26" i="6"/>
  <c r="CH20" i="6" s="1"/>
  <c r="CL21" i="6"/>
  <c r="CT67" i="6"/>
  <c r="CT14" i="6" s="1"/>
  <c r="CT42" i="6"/>
  <c r="CT41" i="6" s="1"/>
  <c r="CT35" i="6"/>
  <c r="CZ85" i="5"/>
  <c r="CX31" i="5"/>
  <c r="CR36" i="5"/>
  <c r="CR35" i="5" s="1"/>
  <c r="DK69" i="5"/>
  <c r="CR21" i="5"/>
  <c r="CR20" i="5" s="1"/>
  <c r="CR26" i="5" s="1"/>
  <c r="CY72" i="5"/>
  <c r="CR27" i="5"/>
  <c r="DE64" i="5"/>
  <c r="DE63" i="5" s="1"/>
  <c r="DE57" i="5"/>
  <c r="DE56" i="5" s="1"/>
  <c r="DE49" i="5"/>
  <c r="DL71" i="5" s="1"/>
  <c r="DE75" i="5"/>
  <c r="CX43" i="5"/>
  <c r="CY60" i="5"/>
  <c r="DF68" i="5" s="1"/>
  <c r="CY53" i="5"/>
  <c r="CY52" i="5" s="1"/>
  <c r="CY45" i="5"/>
  <c r="CY50" i="5" s="1"/>
  <c r="CX40" i="5"/>
  <c r="CX51" i="5"/>
  <c r="CX91" i="5" s="1"/>
  <c r="CX33" i="5"/>
  <c r="DD48" i="5"/>
  <c r="CX15" i="5"/>
  <c r="CX14" i="5"/>
  <c r="CK17" i="5"/>
  <c r="CK25" i="5"/>
  <c r="CL19" i="5" s="1"/>
  <c r="CL18" i="5" s="1"/>
  <c r="CY41" i="5"/>
  <c r="CY34" i="5"/>
  <c r="DK70" i="5"/>
  <c r="DE62" i="5"/>
  <c r="DE61" i="5" s="1"/>
  <c r="DE55" i="5"/>
  <c r="DE54" i="5" s="1"/>
  <c r="DE47" i="5"/>
  <c r="DE46" i="5" s="1"/>
  <c r="DE67" i="5"/>
  <c r="DE93" i="5" s="1"/>
  <c r="CQ89" i="5"/>
  <c r="CQ42" i="5"/>
  <c r="CQ24" i="5"/>
  <c r="CX58" i="5"/>
  <c r="CX38" i="5"/>
  <c r="CR29" i="5"/>
  <c r="BZ77" i="2"/>
  <c r="BY76" i="2"/>
  <c r="BT68" i="2"/>
  <c r="BT16" i="2" s="1"/>
  <c r="BT88" i="2" s="1"/>
  <c r="BR40" i="2"/>
  <c r="BN37" i="2"/>
  <c r="BT60" i="2"/>
  <c r="BL28" i="2"/>
  <c r="BM23" i="2" s="1"/>
  <c r="BZ51" i="2"/>
  <c r="CG73" i="2" s="1"/>
  <c r="BZ66" i="2"/>
  <c r="BZ65" i="2" s="1"/>
  <c r="BS35" i="2"/>
  <c r="BO32" i="2"/>
  <c r="BV55" i="2" s="1"/>
  <c r="BV54" i="2" s="1"/>
  <c r="BO39" i="2"/>
  <c r="BO38" i="2" s="1"/>
  <c r="BQ15" i="2"/>
  <c r="BP82" i="2"/>
  <c r="BP84" i="2"/>
  <c r="BV69" i="2"/>
  <c r="BV95" i="2" s="1"/>
  <c r="BW70" i="2"/>
  <c r="BR33" i="2"/>
  <c r="BU62" i="2"/>
  <c r="BU61" i="2" s="1"/>
  <c r="BU47" i="2"/>
  <c r="BU52" i="2" s="1"/>
  <c r="BS34" i="2"/>
  <c r="BZ57" i="2" s="1"/>
  <c r="BZ56" i="2" s="1"/>
  <c r="BS41" i="2"/>
  <c r="BT86" i="2"/>
  <c r="BS53" i="2"/>
  <c r="BY49" i="2"/>
  <c r="BY48" i="2" s="1"/>
  <c r="BY64" i="2"/>
  <c r="BY63" i="2" s="1"/>
  <c r="BU85" i="2"/>
  <c r="BU96" i="2"/>
  <c r="BU97" i="2"/>
  <c r="BO83" i="2"/>
  <c r="BR87" i="2"/>
  <c r="BX71" i="2"/>
  <c r="BG90" i="2"/>
  <c r="BG78" i="2"/>
  <c r="BG79" i="2" s="1"/>
  <c r="BR93" i="2"/>
  <c r="BL26" i="2"/>
  <c r="BL91" i="2"/>
  <c r="BL44" i="2"/>
  <c r="BN31" i="2"/>
  <c r="BM30" i="2"/>
  <c r="BR92" i="2"/>
  <c r="BR67" i="2"/>
  <c r="BL29" i="2"/>
  <c r="BM25" i="2" s="1"/>
  <c r="BT74" i="2"/>
  <c r="BU75" i="2"/>
  <c r="BS45" i="2"/>
  <c r="BT46" i="2"/>
  <c r="BH20" i="2"/>
  <c r="CM25" i="6" l="1"/>
  <c r="CN37" i="6"/>
  <c r="CN36" i="6" s="1"/>
  <c r="CV86" i="6"/>
  <c r="CS39" i="6"/>
  <c r="DG71" i="6"/>
  <c r="CT15" i="6"/>
  <c r="CT87" i="6" s="1"/>
  <c r="CU73" i="6"/>
  <c r="CZ64" i="6"/>
  <c r="CL27" i="6"/>
  <c r="CM22" i="6" s="1"/>
  <c r="CT44" i="6"/>
  <c r="DA68" i="6"/>
  <c r="DA94" i="6" s="1"/>
  <c r="CO31" i="6"/>
  <c r="CO38" i="6"/>
  <c r="CV74" i="6" s="1"/>
  <c r="CG89" i="6"/>
  <c r="CG77" i="6"/>
  <c r="CG78" i="6" s="1"/>
  <c r="DA76" i="6"/>
  <c r="CT59" i="6"/>
  <c r="CH19" i="6"/>
  <c r="CZ63" i="6"/>
  <c r="CZ62" i="6" s="1"/>
  <c r="CZ56" i="6"/>
  <c r="CZ55" i="6" s="1"/>
  <c r="CZ48" i="6"/>
  <c r="CZ47" i="6" s="1"/>
  <c r="CU61" i="6"/>
  <c r="CU60" i="6" s="1"/>
  <c r="CU54" i="6"/>
  <c r="CU46" i="6"/>
  <c r="CU51" i="6" s="1"/>
  <c r="CN30" i="6"/>
  <c r="DA65" i="6"/>
  <c r="DA58" i="6"/>
  <c r="DA57" i="6" s="1"/>
  <c r="DA50" i="6"/>
  <c r="CN28" i="6"/>
  <c r="CU42" i="6"/>
  <c r="CU41" i="6" s="1"/>
  <c r="CU35" i="6"/>
  <c r="CT83" i="6"/>
  <c r="CT81" i="6"/>
  <c r="CT34" i="6"/>
  <c r="CY59" i="5"/>
  <c r="CY58" i="5" s="1"/>
  <c r="CY32" i="5"/>
  <c r="CY31" i="5" s="1"/>
  <c r="CY39" i="5"/>
  <c r="DF74" i="5" s="1"/>
  <c r="DE48" i="5"/>
  <c r="CY40" i="5"/>
  <c r="DF75" i="5"/>
  <c r="CY66" i="5"/>
  <c r="CY15" i="5" s="1"/>
  <c r="CY44" i="5"/>
  <c r="CY43" i="5" s="1"/>
  <c r="CK88" i="5"/>
  <c r="CK76" i="5"/>
  <c r="CK77" i="5" s="1"/>
  <c r="DL70" i="5"/>
  <c r="CL17" i="5"/>
  <c r="CL25" i="5"/>
  <c r="CM19" i="5" s="1"/>
  <c r="DL69" i="5"/>
  <c r="CS23" i="5"/>
  <c r="CY51" i="5"/>
  <c r="CY91" i="5" s="1"/>
  <c r="CX82" i="5"/>
  <c r="CX80" i="5"/>
  <c r="CX86" i="5"/>
  <c r="DF67" i="5"/>
  <c r="DF93" i="5" s="1"/>
  <c r="DF64" i="5"/>
  <c r="DF63" i="5" s="1"/>
  <c r="DF57" i="5"/>
  <c r="DF56" i="5" s="1"/>
  <c r="DF49" i="5"/>
  <c r="DM71" i="5" s="1"/>
  <c r="CY33" i="5"/>
  <c r="DE83" i="5"/>
  <c r="DE95" i="5"/>
  <c r="DE94" i="5"/>
  <c r="CR28" i="5"/>
  <c r="CS21" i="5" s="1"/>
  <c r="DF62" i="5"/>
  <c r="DF61" i="5" s="1"/>
  <c r="CS37" i="5"/>
  <c r="CS30" i="5"/>
  <c r="CS29" i="5" s="1"/>
  <c r="CX90" i="5"/>
  <c r="CX65" i="5"/>
  <c r="CG72" i="2"/>
  <c r="BS40" i="2"/>
  <c r="BZ76" i="2"/>
  <c r="BS33" i="2"/>
  <c r="BU60" i="2"/>
  <c r="BO37" i="2"/>
  <c r="BT34" i="2"/>
  <c r="CA57" i="2" s="1"/>
  <c r="CA56" i="2" s="1"/>
  <c r="BT41" i="2"/>
  <c r="BV75" i="2"/>
  <c r="BU74" i="2"/>
  <c r="BQ82" i="2"/>
  <c r="BQ84" i="2"/>
  <c r="BR15" i="2"/>
  <c r="BM22" i="2"/>
  <c r="BM26" i="2"/>
  <c r="BM91" i="2"/>
  <c r="BM44" i="2"/>
  <c r="BP83" i="2"/>
  <c r="BS87" i="2"/>
  <c r="BT45" i="2"/>
  <c r="BU46" i="2"/>
  <c r="BU68" i="2"/>
  <c r="BU16" i="2" s="1"/>
  <c r="BU88" i="2" s="1"/>
  <c r="BT36" i="2"/>
  <c r="CA59" i="2" s="1"/>
  <c r="CA58" i="2" s="1"/>
  <c r="BT43" i="2"/>
  <c r="BW69" i="2"/>
  <c r="BW95" i="2" s="1"/>
  <c r="BX70" i="2"/>
  <c r="BV62" i="2"/>
  <c r="BV61" i="2" s="1"/>
  <c r="BV47" i="2"/>
  <c r="BV52" i="2" s="1"/>
  <c r="BO31" i="2"/>
  <c r="BN30" i="2"/>
  <c r="BM24" i="2"/>
  <c r="BV85" i="2"/>
  <c r="BV96" i="2"/>
  <c r="BV97" i="2"/>
  <c r="BZ50" i="2"/>
  <c r="BT53" i="2"/>
  <c r="BS93" i="2"/>
  <c r="BS67" i="2"/>
  <c r="BS92" i="2"/>
  <c r="BY71" i="2"/>
  <c r="BU86" i="2"/>
  <c r="BH27" i="2"/>
  <c r="BI21" i="2" s="1"/>
  <c r="BH19" i="2"/>
  <c r="BZ64" i="2"/>
  <c r="BZ63" i="2" s="1"/>
  <c r="BZ49" i="2"/>
  <c r="BZ48" i="2" s="1"/>
  <c r="CO37" i="6" l="1"/>
  <c r="CO36" i="6" s="1"/>
  <c r="DA64" i="6"/>
  <c r="DG70" i="6"/>
  <c r="DH71" i="6"/>
  <c r="CU59" i="6"/>
  <c r="CT82" i="6"/>
  <c r="CW86" i="6"/>
  <c r="DB69" i="6"/>
  <c r="DH72" i="6"/>
  <c r="CU67" i="6"/>
  <c r="CU53" i="6"/>
  <c r="CH18" i="6"/>
  <c r="CH26" i="6"/>
  <c r="CI20" i="6" s="1"/>
  <c r="CO24" i="6"/>
  <c r="DB76" i="6"/>
  <c r="CT91" i="6"/>
  <c r="CT66" i="6"/>
  <c r="CV73" i="6"/>
  <c r="DB65" i="6"/>
  <c r="DB58" i="6"/>
  <c r="DB57" i="6" s="1"/>
  <c r="DB50" i="6"/>
  <c r="CU45" i="6"/>
  <c r="DA84" i="6"/>
  <c r="DA96" i="6"/>
  <c r="DA95" i="6"/>
  <c r="CO30" i="6"/>
  <c r="CN29" i="6"/>
  <c r="CN25" i="6" s="1"/>
  <c r="CU34" i="6"/>
  <c r="DA49" i="6"/>
  <c r="CT40" i="6"/>
  <c r="CT33" i="6"/>
  <c r="CV61" i="6"/>
  <c r="CV60" i="6" s="1"/>
  <c r="CV54" i="6"/>
  <c r="CV46" i="6"/>
  <c r="CV51" i="6" s="1"/>
  <c r="CM21" i="6"/>
  <c r="DF47" i="5"/>
  <c r="DF46" i="5" s="1"/>
  <c r="DF55" i="5"/>
  <c r="DF54" i="5" s="1"/>
  <c r="CY14" i="5"/>
  <c r="CY82" i="5" s="1"/>
  <c r="CY38" i="5"/>
  <c r="CS28" i="5"/>
  <c r="CZ41" i="5"/>
  <c r="CZ34" i="5"/>
  <c r="CZ33" i="5" s="1"/>
  <c r="CS22" i="5"/>
  <c r="DM70" i="5"/>
  <c r="DM69" i="5"/>
  <c r="CY86" i="5"/>
  <c r="CR89" i="5"/>
  <c r="CR42" i="5"/>
  <c r="CR24" i="5"/>
  <c r="CX81" i="5"/>
  <c r="DA85" i="5"/>
  <c r="CZ39" i="5"/>
  <c r="DG74" i="5" s="1"/>
  <c r="CZ32" i="5"/>
  <c r="CS20" i="5"/>
  <c r="CT37" i="5"/>
  <c r="CT30" i="5"/>
  <c r="DF48" i="5"/>
  <c r="CL88" i="5"/>
  <c r="CL76" i="5"/>
  <c r="CL77" i="5" s="1"/>
  <c r="CZ60" i="5"/>
  <c r="CZ53" i="5"/>
  <c r="CZ45" i="5"/>
  <c r="CZ73" i="5"/>
  <c r="CS36" i="5"/>
  <c r="DE84" i="5"/>
  <c r="DF83" i="5"/>
  <c r="DF94" i="5"/>
  <c r="DF95" i="5"/>
  <c r="CY90" i="5"/>
  <c r="CY65" i="5"/>
  <c r="CM18" i="5"/>
  <c r="BT35" i="2"/>
  <c r="CA50" i="2" s="1"/>
  <c r="BT40" i="2"/>
  <c r="BT33" i="2"/>
  <c r="CA76" i="2"/>
  <c r="BV60" i="2"/>
  <c r="BT67" i="2"/>
  <c r="BT92" i="2"/>
  <c r="BQ83" i="2"/>
  <c r="BT87" i="2"/>
  <c r="BW85" i="2"/>
  <c r="BW97" i="2"/>
  <c r="BW96" i="2"/>
  <c r="BN26" i="2"/>
  <c r="BN44" i="2"/>
  <c r="BN91" i="2"/>
  <c r="BV86" i="2"/>
  <c r="BU53" i="2"/>
  <c r="BO30" i="2"/>
  <c r="BM29" i="2"/>
  <c r="BN25" i="2" s="1"/>
  <c r="BN24" i="2" s="1"/>
  <c r="CA77" i="2"/>
  <c r="BT42" i="2"/>
  <c r="BV74" i="2"/>
  <c r="BP39" i="2"/>
  <c r="BP38" i="2" s="1"/>
  <c r="BP32" i="2"/>
  <c r="BW55" i="2" s="1"/>
  <c r="BW54" i="2" s="1"/>
  <c r="BT93" i="2"/>
  <c r="CA66" i="2"/>
  <c r="CA65" i="2" s="1"/>
  <c r="CA51" i="2"/>
  <c r="CH73" i="2" s="1"/>
  <c r="BZ71" i="2"/>
  <c r="BI20" i="2"/>
  <c r="BV68" i="2"/>
  <c r="BV16" i="2" s="1"/>
  <c r="BV88" i="2" s="1"/>
  <c r="BM28" i="2"/>
  <c r="BN23" i="2" s="1"/>
  <c r="BN22" i="2" s="1"/>
  <c r="CA64" i="2"/>
  <c r="CA63" i="2" s="1"/>
  <c r="CA49" i="2"/>
  <c r="CA48" i="2" s="1"/>
  <c r="BH78" i="2"/>
  <c r="BH79" i="2" s="1"/>
  <c r="BH90" i="2"/>
  <c r="BX69" i="2"/>
  <c r="BX95" i="2" s="1"/>
  <c r="BY70" i="2"/>
  <c r="BU45" i="2"/>
  <c r="BV46" i="2"/>
  <c r="BR82" i="2"/>
  <c r="BS15" i="2"/>
  <c r="BR84" i="2"/>
  <c r="DB49" i="6" l="1"/>
  <c r="DB64" i="6"/>
  <c r="CV67" i="6"/>
  <c r="CV59" i="6"/>
  <c r="CT39" i="6"/>
  <c r="DA75" i="6"/>
  <c r="DA85" i="6"/>
  <c r="CU15" i="6"/>
  <c r="CU14" i="6"/>
  <c r="CV45" i="6"/>
  <c r="CU44" i="6"/>
  <c r="CV53" i="6"/>
  <c r="CU52" i="6"/>
  <c r="CU92" i="6" s="1"/>
  <c r="CN90" i="6"/>
  <c r="CN43" i="6"/>
  <c r="CV42" i="6"/>
  <c r="CV41" i="6" s="1"/>
  <c r="CV35" i="6"/>
  <c r="CV34" i="6" s="1"/>
  <c r="CO23" i="6"/>
  <c r="DI72" i="6"/>
  <c r="CM27" i="6"/>
  <c r="CN22" i="6" s="1"/>
  <c r="CN21" i="6" s="1"/>
  <c r="CP31" i="6"/>
  <c r="CP30" i="6" s="1"/>
  <c r="CP38" i="6"/>
  <c r="DC69" i="6"/>
  <c r="DB68" i="6"/>
  <c r="CO29" i="6"/>
  <c r="CO25" i="6" s="1"/>
  <c r="CI19" i="6"/>
  <c r="DI71" i="6"/>
  <c r="DA63" i="6"/>
  <c r="DA56" i="6"/>
  <c r="DA55" i="6" s="1"/>
  <c r="DA48" i="6"/>
  <c r="DA47" i="6" s="1"/>
  <c r="CT32" i="6"/>
  <c r="CH89" i="6"/>
  <c r="CH77" i="6"/>
  <c r="CH78" i="6" s="1"/>
  <c r="CY80" i="5"/>
  <c r="DB85" i="5" s="1"/>
  <c r="DG48" i="5"/>
  <c r="DA60" i="5"/>
  <c r="DA53" i="5"/>
  <c r="DA45" i="5"/>
  <c r="DA50" i="5" s="1"/>
  <c r="DA73" i="5"/>
  <c r="CZ72" i="5"/>
  <c r="CZ50" i="5"/>
  <c r="CZ44" i="5"/>
  <c r="CS26" i="5"/>
  <c r="CT21" i="5" s="1"/>
  <c r="CT20" i="5" s="1"/>
  <c r="CS89" i="5"/>
  <c r="CM17" i="5"/>
  <c r="CM25" i="5"/>
  <c r="CN19" i="5" s="1"/>
  <c r="CN18" i="5" s="1"/>
  <c r="CZ66" i="5"/>
  <c r="CZ52" i="5"/>
  <c r="DG62" i="5"/>
  <c r="DG61" i="5" s="1"/>
  <c r="DG55" i="5"/>
  <c r="DG54" i="5" s="1"/>
  <c r="DG47" i="5"/>
  <c r="DG46" i="5" s="1"/>
  <c r="CZ31" i="5"/>
  <c r="CT29" i="5"/>
  <c r="CS35" i="5"/>
  <c r="CS24" i="5" s="1"/>
  <c r="CT36" i="5"/>
  <c r="CZ59" i="5"/>
  <c r="DG68" i="5"/>
  <c r="DF84" i="5"/>
  <c r="CZ38" i="5"/>
  <c r="CS27" i="5"/>
  <c r="CT23" i="5" s="1"/>
  <c r="CT22" i="5" s="1"/>
  <c r="DG64" i="5"/>
  <c r="DG63" i="5" s="1"/>
  <c r="DG57" i="5"/>
  <c r="DG56" i="5" s="1"/>
  <c r="DG49" i="5"/>
  <c r="DN71" i="5" s="1"/>
  <c r="DG75" i="5"/>
  <c r="CZ40" i="5"/>
  <c r="CH72" i="2"/>
  <c r="BP31" i="2"/>
  <c r="BP30" i="2" s="1"/>
  <c r="BW75" i="2"/>
  <c r="BW74" i="2" s="1"/>
  <c r="BN28" i="2"/>
  <c r="BO23" i="2" s="1"/>
  <c r="BO22" i="2" s="1"/>
  <c r="BV53" i="2"/>
  <c r="BU67" i="2"/>
  <c r="BU92" i="2"/>
  <c r="BU93" i="2"/>
  <c r="BN29" i="2"/>
  <c r="BO25" i="2" s="1"/>
  <c r="BO24" i="2" s="1"/>
  <c r="BW86" i="2"/>
  <c r="BO44" i="2"/>
  <c r="BO26" i="2"/>
  <c r="BO91" i="2"/>
  <c r="BY69" i="2"/>
  <c r="BY95" i="2" s="1"/>
  <c r="BZ70" i="2"/>
  <c r="BU43" i="2"/>
  <c r="CB77" i="2" s="1"/>
  <c r="BU36" i="2"/>
  <c r="CB59" i="2" s="1"/>
  <c r="CB58" i="2" s="1"/>
  <c r="BX85" i="2"/>
  <c r="BX96" i="2"/>
  <c r="BX97" i="2"/>
  <c r="BI19" i="2"/>
  <c r="BI27" i="2"/>
  <c r="BJ21" i="2" s="1"/>
  <c r="BJ20" i="2" s="1"/>
  <c r="BR83" i="2"/>
  <c r="BU87" i="2"/>
  <c r="CA71" i="2"/>
  <c r="BW47" i="2"/>
  <c r="BW52" i="2" s="1"/>
  <c r="BW62" i="2"/>
  <c r="BW61" i="2" s="1"/>
  <c r="BU41" i="2"/>
  <c r="BU34" i="2"/>
  <c r="CB57" i="2" s="1"/>
  <c r="CB56" i="2" s="1"/>
  <c r="BS82" i="2"/>
  <c r="BS84" i="2"/>
  <c r="BT15" i="2"/>
  <c r="BV45" i="2"/>
  <c r="BP37" i="2"/>
  <c r="DC49" i="6" l="1"/>
  <c r="CN27" i="6"/>
  <c r="CO22" i="6" s="1"/>
  <c r="CO21" i="6" s="1"/>
  <c r="DB84" i="6"/>
  <c r="DB96" i="6"/>
  <c r="DB95" i="6"/>
  <c r="CO28" i="6"/>
  <c r="CP24" i="6" s="1"/>
  <c r="CP23" i="6" s="1"/>
  <c r="DC65" i="6"/>
  <c r="DC64" i="6" s="1"/>
  <c r="DC58" i="6"/>
  <c r="DC57" i="6" s="1"/>
  <c r="DC50" i="6"/>
  <c r="DJ72" i="6" s="1"/>
  <c r="CV52" i="6"/>
  <c r="CV92" i="6" s="1"/>
  <c r="DB94" i="6"/>
  <c r="CU91" i="6"/>
  <c r="CU66" i="6"/>
  <c r="DA62" i="6"/>
  <c r="DH70" i="6"/>
  <c r="CP37" i="6"/>
  <c r="CW74" i="6"/>
  <c r="CV44" i="6"/>
  <c r="CP29" i="6"/>
  <c r="CW61" i="6"/>
  <c r="CW60" i="6" s="1"/>
  <c r="CW54" i="6"/>
  <c r="CW46" i="6"/>
  <c r="CW51" i="6" s="1"/>
  <c r="DC68" i="6"/>
  <c r="CI18" i="6"/>
  <c r="CI26" i="6"/>
  <c r="CJ20" i="6" s="1"/>
  <c r="CJ19" i="6" s="1"/>
  <c r="CU83" i="6"/>
  <c r="CU81" i="6"/>
  <c r="CV14" i="6"/>
  <c r="CO90" i="6"/>
  <c r="CO43" i="6"/>
  <c r="CU40" i="6"/>
  <c r="CU39" i="6" s="1"/>
  <c r="CU33" i="6"/>
  <c r="CU32" i="6" s="1"/>
  <c r="DC76" i="6"/>
  <c r="CU87" i="6"/>
  <c r="CV15" i="6"/>
  <c r="CY81" i="5"/>
  <c r="CS42" i="5"/>
  <c r="DA66" i="5"/>
  <c r="CT26" i="5"/>
  <c r="CT27" i="5"/>
  <c r="CU23" i="5" s="1"/>
  <c r="CU22" i="5" s="1"/>
  <c r="CM88" i="5"/>
  <c r="CM76" i="5"/>
  <c r="CM77" i="5" s="1"/>
  <c r="CN17" i="5"/>
  <c r="CN25" i="5"/>
  <c r="CO19" i="5" s="1"/>
  <c r="CO18" i="5" s="1"/>
  <c r="DN69" i="5"/>
  <c r="DG67" i="5"/>
  <c r="DG93" i="5" s="1"/>
  <c r="DH68" i="5"/>
  <c r="DA34" i="5"/>
  <c r="DA41" i="5"/>
  <c r="DA40" i="5" s="1"/>
  <c r="DA59" i="5"/>
  <c r="CZ58" i="5"/>
  <c r="DA72" i="5"/>
  <c r="CT35" i="5"/>
  <c r="DA52" i="5"/>
  <c r="CZ51" i="5"/>
  <c r="CZ91" i="5" s="1"/>
  <c r="CT28" i="5"/>
  <c r="CZ15" i="5"/>
  <c r="CZ14" i="5"/>
  <c r="DA39" i="5"/>
  <c r="DH74" i="5" s="1"/>
  <c r="DA32" i="5"/>
  <c r="DA31" i="5" s="1"/>
  <c r="DN70" i="5"/>
  <c r="CU37" i="5"/>
  <c r="CU36" i="5" s="1"/>
  <c r="CU30" i="5"/>
  <c r="CU29" i="5" s="1"/>
  <c r="DA44" i="5"/>
  <c r="CZ43" i="5"/>
  <c r="BU42" i="2"/>
  <c r="BW46" i="2"/>
  <c r="BW45" i="2" s="1"/>
  <c r="BW68" i="2"/>
  <c r="BW16" i="2" s="1"/>
  <c r="BW88" i="2" s="1"/>
  <c r="BJ27" i="2"/>
  <c r="BK21" i="2" s="1"/>
  <c r="BK20" i="2" s="1"/>
  <c r="BJ19" i="2"/>
  <c r="BO28" i="2"/>
  <c r="BP23" i="2" s="1"/>
  <c r="BP22" i="2" s="1"/>
  <c r="CB49" i="2"/>
  <c r="CB48" i="2" s="1"/>
  <c r="CB64" i="2"/>
  <c r="CB63" i="2" s="1"/>
  <c r="BU33" i="2"/>
  <c r="BP44" i="2"/>
  <c r="BP26" i="2"/>
  <c r="BP91" i="2"/>
  <c r="BX86" i="2"/>
  <c r="CB51" i="2"/>
  <c r="CI73" i="2" s="1"/>
  <c r="CB66" i="2"/>
  <c r="CB65" i="2" s="1"/>
  <c r="BU35" i="2"/>
  <c r="CB76" i="2"/>
  <c r="BU40" i="2"/>
  <c r="BV92" i="2"/>
  <c r="BV67" i="2"/>
  <c r="BV34" i="2"/>
  <c r="CC57" i="2" s="1"/>
  <c r="CC56" i="2" s="1"/>
  <c r="BV41" i="2"/>
  <c r="BT82" i="2"/>
  <c r="BU15" i="2"/>
  <c r="BT84" i="2"/>
  <c r="BI78" i="2"/>
  <c r="BI79" i="2" s="1"/>
  <c r="BI90" i="2"/>
  <c r="BZ69" i="2"/>
  <c r="CA70" i="2"/>
  <c r="BV43" i="2"/>
  <c r="BV36" i="2"/>
  <c r="CC59" i="2" s="1"/>
  <c r="CC58" i="2" s="1"/>
  <c r="BO29" i="2"/>
  <c r="BP25" i="2" s="1"/>
  <c r="BP24" i="2" s="1"/>
  <c r="BQ32" i="2"/>
  <c r="BX55" i="2" s="1"/>
  <c r="BX54" i="2" s="1"/>
  <c r="BQ39" i="2"/>
  <c r="BW60" i="2"/>
  <c r="BY85" i="2"/>
  <c r="BY97" i="2"/>
  <c r="BY96" i="2"/>
  <c r="BS83" i="2"/>
  <c r="BV87" i="2"/>
  <c r="CB71" i="2"/>
  <c r="BV93" i="2"/>
  <c r="DD69" i="6" l="1"/>
  <c r="CW67" i="6"/>
  <c r="CW14" i="6" s="1"/>
  <c r="DJ71" i="6"/>
  <c r="CP28" i="6"/>
  <c r="CQ24" i="6" s="1"/>
  <c r="CO27" i="6"/>
  <c r="CP22" i="6" s="1"/>
  <c r="CP21" i="6" s="1"/>
  <c r="DC84" i="6"/>
  <c r="DC95" i="6"/>
  <c r="DC96" i="6"/>
  <c r="DD68" i="6"/>
  <c r="DD94" i="6" s="1"/>
  <c r="DB75" i="6"/>
  <c r="CP36" i="6"/>
  <c r="CP43" i="6" s="1"/>
  <c r="CV83" i="6"/>
  <c r="CV81" i="6"/>
  <c r="DC94" i="6"/>
  <c r="CP90" i="6"/>
  <c r="CW42" i="6"/>
  <c r="CW41" i="6" s="1"/>
  <c r="CW35" i="6"/>
  <c r="CU82" i="6"/>
  <c r="CX86" i="6"/>
  <c r="CW53" i="6"/>
  <c r="DB85" i="6"/>
  <c r="CJ18" i="6"/>
  <c r="CJ26" i="6"/>
  <c r="CK20" i="6" s="1"/>
  <c r="CV87" i="6"/>
  <c r="DB63" i="6"/>
  <c r="DI70" i="6" s="1"/>
  <c r="DB56" i="6"/>
  <c r="DB55" i="6" s="1"/>
  <c r="DB48" i="6"/>
  <c r="DB47" i="6" s="1"/>
  <c r="CV91" i="6"/>
  <c r="CV66" i="6"/>
  <c r="CQ31" i="6"/>
  <c r="CQ38" i="6"/>
  <c r="CQ37" i="6" s="1"/>
  <c r="CW45" i="6"/>
  <c r="CI89" i="6"/>
  <c r="CI77" i="6"/>
  <c r="CI78" i="6" s="1"/>
  <c r="CW59" i="6"/>
  <c r="CW73" i="6"/>
  <c r="CV40" i="6"/>
  <c r="CV39" i="6" s="1"/>
  <c r="CV33" i="6"/>
  <c r="CV32" i="6" s="1"/>
  <c r="DA38" i="5"/>
  <c r="DH75" i="5"/>
  <c r="CU35" i="5"/>
  <c r="CU27" i="5"/>
  <c r="CV23" i="5" s="1"/>
  <c r="CV22" i="5" s="1"/>
  <c r="CT89" i="5"/>
  <c r="CT42" i="5"/>
  <c r="CT24" i="5"/>
  <c r="CZ86" i="5"/>
  <c r="DA15" i="5"/>
  <c r="DB73" i="5"/>
  <c r="CN88" i="5"/>
  <c r="CN76" i="5"/>
  <c r="CN77" i="5" s="1"/>
  <c r="CU28" i="5"/>
  <c r="DH67" i="5"/>
  <c r="DG83" i="5"/>
  <c r="DG94" i="5"/>
  <c r="DG95" i="5"/>
  <c r="CZ90" i="5"/>
  <c r="CZ65" i="5"/>
  <c r="DH62" i="5"/>
  <c r="DH61" i="5" s="1"/>
  <c r="DH55" i="5"/>
  <c r="DH54" i="5" s="1"/>
  <c r="DH47" i="5"/>
  <c r="DH46" i="5" s="1"/>
  <c r="DA51" i="5"/>
  <c r="DA91" i="5" s="1"/>
  <c r="DB34" i="5"/>
  <c r="DB41" i="5"/>
  <c r="DB40" i="5" s="1"/>
  <c r="DH64" i="5"/>
  <c r="DH63" i="5" s="1"/>
  <c r="DH57" i="5"/>
  <c r="DH56" i="5" s="1"/>
  <c r="DH49" i="5"/>
  <c r="DO71" i="5" s="1"/>
  <c r="DA33" i="5"/>
  <c r="DA43" i="5"/>
  <c r="DB60" i="5"/>
  <c r="DI68" i="5" s="1"/>
  <c r="DB53" i="5"/>
  <c r="DB45" i="5"/>
  <c r="DB50" i="5" s="1"/>
  <c r="DA58" i="5"/>
  <c r="CV37" i="5"/>
  <c r="CV36" i="5" s="1"/>
  <c r="CV30" i="5"/>
  <c r="CV29" i="5" s="1"/>
  <c r="CZ80" i="5"/>
  <c r="CZ82" i="5"/>
  <c r="DA14" i="5"/>
  <c r="CO17" i="5"/>
  <c r="CO25" i="5"/>
  <c r="CP19" i="5" s="1"/>
  <c r="CP18" i="5" s="1"/>
  <c r="CU21" i="5"/>
  <c r="CI72" i="2"/>
  <c r="BV42" i="2"/>
  <c r="BV40" i="2"/>
  <c r="CC76" i="2"/>
  <c r="BP29" i="2"/>
  <c r="BQ25" i="2" s="1"/>
  <c r="BQ24" i="2" s="1"/>
  <c r="BP28" i="2"/>
  <c r="BQ23" i="2" s="1"/>
  <c r="BW92" i="2"/>
  <c r="BY86" i="2"/>
  <c r="BV15" i="2"/>
  <c r="BU84" i="2"/>
  <c r="BU82" i="2"/>
  <c r="CC71" i="2"/>
  <c r="CC51" i="2"/>
  <c r="CJ73" i="2" s="1"/>
  <c r="CC66" i="2"/>
  <c r="CC65" i="2" s="1"/>
  <c r="BX75" i="2"/>
  <c r="BQ38" i="2"/>
  <c r="BT83" i="2"/>
  <c r="BW87" i="2"/>
  <c r="CA69" i="2"/>
  <c r="CA95" i="2" s="1"/>
  <c r="CB70" i="2"/>
  <c r="BV35" i="2"/>
  <c r="CB50" i="2"/>
  <c r="BW41" i="2"/>
  <c r="BW34" i="2"/>
  <c r="CD57" i="2" s="1"/>
  <c r="CD56" i="2" s="1"/>
  <c r="BZ85" i="2"/>
  <c r="BZ96" i="2"/>
  <c r="BZ97" i="2"/>
  <c r="CC64" i="2"/>
  <c r="CC63" i="2" s="1"/>
  <c r="CC49" i="2"/>
  <c r="CC48" i="2" s="1"/>
  <c r="CC77" i="2"/>
  <c r="BK19" i="2"/>
  <c r="BK27" i="2"/>
  <c r="BL21" i="2" s="1"/>
  <c r="BX47" i="2"/>
  <c r="BX62" i="2"/>
  <c r="BX61" i="2" s="1"/>
  <c r="BQ31" i="2"/>
  <c r="BW53" i="2"/>
  <c r="BW67" i="2" s="1"/>
  <c r="BZ95" i="2"/>
  <c r="BJ78" i="2"/>
  <c r="BJ79" i="2" s="1"/>
  <c r="BJ90" i="2"/>
  <c r="BW36" i="2"/>
  <c r="CD59" i="2" s="1"/>
  <c r="CD58" i="2" s="1"/>
  <c r="BW43" i="2"/>
  <c r="BV33" i="2"/>
  <c r="BR39" i="2"/>
  <c r="BR32" i="2"/>
  <c r="BY55" i="2" s="1"/>
  <c r="BY54" i="2" s="1"/>
  <c r="CP25" i="6" l="1"/>
  <c r="CW15" i="6"/>
  <c r="CW87" i="6" s="1"/>
  <c r="DD76" i="6"/>
  <c r="CP27" i="6"/>
  <c r="CQ22" i="6" s="1"/>
  <c r="CQ21" i="6" s="1"/>
  <c r="CQ36" i="6"/>
  <c r="CX74" i="6"/>
  <c r="CX61" i="6"/>
  <c r="CX54" i="6"/>
  <c r="CX46" i="6"/>
  <c r="CX51" i="6" s="1"/>
  <c r="CQ30" i="6"/>
  <c r="DD84" i="6"/>
  <c r="DD96" i="6"/>
  <c r="DD95" i="6"/>
  <c r="DC85" i="6"/>
  <c r="CW83" i="6"/>
  <c r="CW81" i="6"/>
  <c r="CR31" i="6"/>
  <c r="CR38" i="6"/>
  <c r="CR37" i="6" s="1"/>
  <c r="CV82" i="6"/>
  <c r="CY86" i="6"/>
  <c r="CW40" i="6"/>
  <c r="CW39" i="6" s="1"/>
  <c r="CW33" i="6"/>
  <c r="DB62" i="6"/>
  <c r="CJ89" i="6"/>
  <c r="CJ77" i="6"/>
  <c r="CJ78" i="6" s="1"/>
  <c r="DD65" i="6"/>
  <c r="DD50" i="6"/>
  <c r="DK72" i="6" s="1"/>
  <c r="DD58" i="6"/>
  <c r="DD57" i="6" s="1"/>
  <c r="CW34" i="6"/>
  <c r="CW52" i="6"/>
  <c r="CW92" i="6" s="1"/>
  <c r="DC63" i="6"/>
  <c r="DJ70" i="6" s="1"/>
  <c r="DC56" i="6"/>
  <c r="DC55" i="6" s="1"/>
  <c r="DC48" i="6"/>
  <c r="DC47" i="6" s="1"/>
  <c r="CK19" i="6"/>
  <c r="CX42" i="6"/>
  <c r="CX35" i="6"/>
  <c r="CW44" i="6"/>
  <c r="DC75" i="6"/>
  <c r="CQ23" i="6"/>
  <c r="DB66" i="5"/>
  <c r="DB14" i="5" s="1"/>
  <c r="DB59" i="5"/>
  <c r="DB58" i="5" s="1"/>
  <c r="DI67" i="5"/>
  <c r="DI93" i="5" s="1"/>
  <c r="CV35" i="5"/>
  <c r="CV27" i="5"/>
  <c r="CW23" i="5" s="1"/>
  <c r="CW22" i="5" s="1"/>
  <c r="CP17" i="5"/>
  <c r="CP25" i="5"/>
  <c r="CQ19" i="5" s="1"/>
  <c r="CQ18" i="5" s="1"/>
  <c r="CO88" i="5"/>
  <c r="CO76" i="5"/>
  <c r="CO77" i="5" s="1"/>
  <c r="DG84" i="5"/>
  <c r="DC73" i="5"/>
  <c r="DB72" i="5"/>
  <c r="DC41" i="5"/>
  <c r="DC40" i="5" s="1"/>
  <c r="DC34" i="5"/>
  <c r="CV28" i="5"/>
  <c r="DA80" i="5"/>
  <c r="DA82" i="5"/>
  <c r="DI75" i="5"/>
  <c r="CZ81" i="5"/>
  <c r="DC85" i="5"/>
  <c r="DI64" i="5"/>
  <c r="DI63" i="5" s="1"/>
  <c r="DI57" i="5"/>
  <c r="DI56" i="5" s="1"/>
  <c r="DI49" i="5"/>
  <c r="DP71" i="5" s="1"/>
  <c r="DC60" i="5"/>
  <c r="DJ68" i="5" s="1"/>
  <c r="DC53" i="5"/>
  <c r="DC45" i="5"/>
  <c r="DC50" i="5" s="1"/>
  <c r="DA90" i="5"/>
  <c r="DA65" i="5"/>
  <c r="DO69" i="5"/>
  <c r="DH83" i="5"/>
  <c r="DH95" i="5"/>
  <c r="DH94" i="5"/>
  <c r="DA86" i="5"/>
  <c r="DB39" i="5"/>
  <c r="DB32" i="5"/>
  <c r="CU20" i="5"/>
  <c r="DB44" i="5"/>
  <c r="DH93" i="5"/>
  <c r="CW37" i="5"/>
  <c r="CW36" i="5" s="1"/>
  <c r="CW30" i="5"/>
  <c r="DB33" i="5"/>
  <c r="DH48" i="5"/>
  <c r="DB52" i="5"/>
  <c r="DO70" i="5"/>
  <c r="CU89" i="5"/>
  <c r="CU42" i="5"/>
  <c r="CU24" i="5"/>
  <c r="BW42" i="2"/>
  <c r="CJ72" i="2"/>
  <c r="CD76" i="2"/>
  <c r="CC50" i="2"/>
  <c r="BW33" i="2"/>
  <c r="BX68" i="2"/>
  <c r="BX16" i="2" s="1"/>
  <c r="BX88" i="2" s="1"/>
  <c r="BW40" i="2"/>
  <c r="BW35" i="2"/>
  <c r="BQ29" i="2"/>
  <c r="BR25" i="2" s="1"/>
  <c r="BR24" i="2" s="1"/>
  <c r="BU83" i="2"/>
  <c r="BX87" i="2"/>
  <c r="BX52" i="2"/>
  <c r="BX46" i="2"/>
  <c r="BS32" i="2"/>
  <c r="BZ55" i="2" s="1"/>
  <c r="BZ54" i="2" s="1"/>
  <c r="BS39" i="2"/>
  <c r="BV82" i="2"/>
  <c r="BW15" i="2"/>
  <c r="BV84" i="2"/>
  <c r="BX41" i="2"/>
  <c r="CE76" i="2" s="1"/>
  <c r="BX34" i="2"/>
  <c r="CE57" i="2" s="1"/>
  <c r="CE56" i="2" s="1"/>
  <c r="BL20" i="2"/>
  <c r="CA85" i="2"/>
  <c r="CA97" i="2"/>
  <c r="CA96" i="2"/>
  <c r="CD71" i="2"/>
  <c r="BQ22" i="2"/>
  <c r="BW93" i="2"/>
  <c r="BK78" i="2"/>
  <c r="BK79" i="2" s="1"/>
  <c r="BK90" i="2"/>
  <c r="BZ86" i="2"/>
  <c r="BY75" i="2"/>
  <c r="BX74" i="2"/>
  <c r="CC70" i="2"/>
  <c r="CB69" i="2"/>
  <c r="CB95" i="2" s="1"/>
  <c r="CD77" i="2"/>
  <c r="CD49" i="2"/>
  <c r="CD48" i="2" s="1"/>
  <c r="CD64" i="2"/>
  <c r="CD63" i="2" s="1"/>
  <c r="BX43" i="2"/>
  <c r="BX36" i="2"/>
  <c r="CE59" i="2" s="1"/>
  <c r="CE58" i="2" s="1"/>
  <c r="BX60" i="2"/>
  <c r="BY47" i="2"/>
  <c r="BY52" i="2" s="1"/>
  <c r="BY62" i="2"/>
  <c r="BY61" i="2" s="1"/>
  <c r="CD51" i="2"/>
  <c r="CK73" i="2" s="1"/>
  <c r="CD66" i="2"/>
  <c r="CD65" i="2" s="1"/>
  <c r="BR31" i="2"/>
  <c r="BQ30" i="2"/>
  <c r="BR38" i="2"/>
  <c r="BQ37" i="2"/>
  <c r="CX67" i="6" l="1"/>
  <c r="CX14" i="6" s="1"/>
  <c r="CX81" i="6" s="1"/>
  <c r="DE76" i="6"/>
  <c r="CX53" i="6"/>
  <c r="CX52" i="6" s="1"/>
  <c r="CX92" i="6" s="1"/>
  <c r="CX41" i="6"/>
  <c r="DD75" i="6"/>
  <c r="CX45" i="6"/>
  <c r="CX44" i="6" s="1"/>
  <c r="CQ27" i="6"/>
  <c r="DE65" i="6"/>
  <c r="DE58" i="6"/>
  <c r="DE57" i="6" s="1"/>
  <c r="DE50" i="6"/>
  <c r="DL72" i="6" s="1"/>
  <c r="DC62" i="6"/>
  <c r="CR36" i="6"/>
  <c r="DD63" i="6"/>
  <c r="DK70" i="6" s="1"/>
  <c r="DD56" i="6"/>
  <c r="DD55" i="6" s="1"/>
  <c r="DD48" i="6"/>
  <c r="DD47" i="6" s="1"/>
  <c r="CW82" i="6"/>
  <c r="CZ86" i="6"/>
  <c r="CW32" i="6"/>
  <c r="CX34" i="6"/>
  <c r="DD49" i="6"/>
  <c r="CR30" i="6"/>
  <c r="CQ29" i="6"/>
  <c r="CQ25" i="6" s="1"/>
  <c r="CX40" i="6"/>
  <c r="CX39" i="6" s="1"/>
  <c r="CX33" i="6"/>
  <c r="CY61" i="6"/>
  <c r="CY54" i="6"/>
  <c r="CY46" i="6"/>
  <c r="CY51" i="6" s="1"/>
  <c r="CK18" i="6"/>
  <c r="CK26" i="6"/>
  <c r="CL20" i="6" s="1"/>
  <c r="CL19" i="6" s="1"/>
  <c r="DD85" i="6"/>
  <c r="CQ28" i="6"/>
  <c r="CR24" i="6" s="1"/>
  <c r="DD64" i="6"/>
  <c r="DK71" i="6"/>
  <c r="DE69" i="6"/>
  <c r="CX60" i="6"/>
  <c r="CW91" i="6"/>
  <c r="CW66" i="6"/>
  <c r="CY74" i="6"/>
  <c r="CX73" i="6"/>
  <c r="DB15" i="5"/>
  <c r="DB86" i="5" s="1"/>
  <c r="DC33" i="5"/>
  <c r="DJ75" i="5"/>
  <c r="DC66" i="5"/>
  <c r="DC14" i="5" s="1"/>
  <c r="CW27" i="5"/>
  <c r="CW35" i="5"/>
  <c r="DJ67" i="5"/>
  <c r="DJ93" i="5" s="1"/>
  <c r="DB82" i="5"/>
  <c r="DB80" i="5"/>
  <c r="DC59" i="5"/>
  <c r="DA81" i="5"/>
  <c r="DD85" i="5"/>
  <c r="DD41" i="5"/>
  <c r="DD40" i="5" s="1"/>
  <c r="DD34" i="5"/>
  <c r="DC44" i="5"/>
  <c r="DB43" i="5"/>
  <c r="DH84" i="5"/>
  <c r="CV89" i="5"/>
  <c r="CV42" i="5"/>
  <c r="CV24" i="5"/>
  <c r="DD60" i="5"/>
  <c r="DK68" i="5" s="1"/>
  <c r="DD53" i="5"/>
  <c r="DD45" i="5"/>
  <c r="DD50" i="5" s="1"/>
  <c r="DP70" i="5"/>
  <c r="CW29" i="5"/>
  <c r="CQ17" i="5"/>
  <c r="CQ25" i="5"/>
  <c r="CR19" i="5" s="1"/>
  <c r="CU26" i="5"/>
  <c r="CV21" i="5" s="1"/>
  <c r="CV20" i="5" s="1"/>
  <c r="DB51" i="5"/>
  <c r="DB91" i="5" s="1"/>
  <c r="DC52" i="5"/>
  <c r="DI62" i="5"/>
  <c r="DI61" i="5" s="1"/>
  <c r="DI55" i="5"/>
  <c r="DI54" i="5" s="1"/>
  <c r="DI47" i="5"/>
  <c r="DI46" i="5" s="1"/>
  <c r="DB31" i="5"/>
  <c r="DJ64" i="5"/>
  <c r="DJ63" i="5" s="1"/>
  <c r="DJ57" i="5"/>
  <c r="DJ56" i="5" s="1"/>
  <c r="DJ49" i="5"/>
  <c r="DQ71" i="5" s="1"/>
  <c r="DI83" i="5"/>
  <c r="DI95" i="5"/>
  <c r="DI94" i="5"/>
  <c r="DC72" i="5"/>
  <c r="DD73" i="5"/>
  <c r="DI48" i="5"/>
  <c r="DI74" i="5"/>
  <c r="DB38" i="5"/>
  <c r="CX37" i="5"/>
  <c r="CX36" i="5" s="1"/>
  <c r="CX30" i="5"/>
  <c r="CP88" i="5"/>
  <c r="CP76" i="5"/>
  <c r="CP77" i="5" s="1"/>
  <c r="BX42" i="2"/>
  <c r="CK72" i="2"/>
  <c r="CD50" i="2"/>
  <c r="BY68" i="2"/>
  <c r="BY16" i="2" s="1"/>
  <c r="BX33" i="2"/>
  <c r="BX40" i="2"/>
  <c r="BY60" i="2"/>
  <c r="BR29" i="2"/>
  <c r="BS25" i="2" s="1"/>
  <c r="BS24" i="2" s="1"/>
  <c r="BL19" i="2"/>
  <c r="BL27" i="2"/>
  <c r="BM21" i="2" s="1"/>
  <c r="BM20" i="2" s="1"/>
  <c r="BZ47" i="2"/>
  <c r="BZ52" i="2" s="1"/>
  <c r="BZ62" i="2"/>
  <c r="BZ61" i="2" s="1"/>
  <c r="BY43" i="2"/>
  <c r="BY36" i="2"/>
  <c r="CF59" i="2" s="1"/>
  <c r="CF58" i="2" s="1"/>
  <c r="BY74" i="2"/>
  <c r="BZ75" i="2"/>
  <c r="BQ28" i="2"/>
  <c r="BR23" i="2" s="1"/>
  <c r="BR22" i="2" s="1"/>
  <c r="CE49" i="2"/>
  <c r="CE48" i="2" s="1"/>
  <c r="CE64" i="2"/>
  <c r="CE63" i="2" s="1"/>
  <c r="CD70" i="2"/>
  <c r="CC69" i="2"/>
  <c r="CC95" i="2" s="1"/>
  <c r="CE71" i="2"/>
  <c r="CE77" i="2"/>
  <c r="CE66" i="2"/>
  <c r="CE65" i="2" s="1"/>
  <c r="CE51" i="2"/>
  <c r="CL73" i="2" s="1"/>
  <c r="CA86" i="2"/>
  <c r="BX53" i="2"/>
  <c r="BR30" i="2"/>
  <c r="BS31" i="2"/>
  <c r="BW84" i="2"/>
  <c r="BW82" i="2"/>
  <c r="BX15" i="2"/>
  <c r="BX35" i="2"/>
  <c r="BX45" i="2"/>
  <c r="BY46" i="2"/>
  <c r="BR37" i="2"/>
  <c r="BS38" i="2"/>
  <c r="BQ91" i="2"/>
  <c r="BQ44" i="2"/>
  <c r="BQ26" i="2"/>
  <c r="CB85" i="2"/>
  <c r="CB96" i="2"/>
  <c r="CB97" i="2"/>
  <c r="BV83" i="2"/>
  <c r="BY87" i="2"/>
  <c r="CX15" i="6" l="1"/>
  <c r="CX87" i="6" s="1"/>
  <c r="CY67" i="6"/>
  <c r="CY14" i="6" s="1"/>
  <c r="CX83" i="6"/>
  <c r="DE75" i="6"/>
  <c r="DE49" i="6"/>
  <c r="DD62" i="6"/>
  <c r="CL18" i="6"/>
  <c r="CL26" i="6"/>
  <c r="CM20" i="6" s="1"/>
  <c r="CM19" i="6" s="1"/>
  <c r="CY73" i="6"/>
  <c r="CQ90" i="6"/>
  <c r="CQ43" i="6"/>
  <c r="CR29" i="6"/>
  <c r="CR25" i="6" s="1"/>
  <c r="CR22" i="6"/>
  <c r="CY42" i="6"/>
  <c r="CY35" i="6"/>
  <c r="CY34" i="6" s="1"/>
  <c r="CX59" i="6"/>
  <c r="CX66" i="6" s="1"/>
  <c r="CY60" i="6"/>
  <c r="CR23" i="6"/>
  <c r="DF69" i="6"/>
  <c r="DE68" i="6"/>
  <c r="DE94" i="6" s="1"/>
  <c r="DE63" i="6"/>
  <c r="DL70" i="6" s="1"/>
  <c r="DE56" i="6"/>
  <c r="DE55" i="6" s="1"/>
  <c r="DE48" i="6"/>
  <c r="DE47" i="6" s="1"/>
  <c r="CY45" i="6"/>
  <c r="CX82" i="6"/>
  <c r="DA86" i="6"/>
  <c r="CS31" i="6"/>
  <c r="CS30" i="6" s="1"/>
  <c r="CS38" i="6"/>
  <c r="CS37" i="6" s="1"/>
  <c r="CY53" i="6"/>
  <c r="DL71" i="6"/>
  <c r="CX91" i="6"/>
  <c r="DE64" i="6"/>
  <c r="CK89" i="6"/>
  <c r="CK77" i="6"/>
  <c r="CK78" i="6" s="1"/>
  <c r="CX32" i="6"/>
  <c r="DD33" i="5"/>
  <c r="DJ48" i="5"/>
  <c r="DK75" i="5"/>
  <c r="DC15" i="5"/>
  <c r="DC86" i="5" s="1"/>
  <c r="CX35" i="5"/>
  <c r="DE60" i="5"/>
  <c r="DL68" i="5" s="1"/>
  <c r="DE53" i="5"/>
  <c r="DE45" i="5"/>
  <c r="DE50" i="5" s="1"/>
  <c r="DI84" i="5"/>
  <c r="DP69" i="5"/>
  <c r="DD52" i="5"/>
  <c r="DC51" i="5"/>
  <c r="DC91" i="5" s="1"/>
  <c r="DK67" i="5"/>
  <c r="CV26" i="5"/>
  <c r="CW21" i="5" s="1"/>
  <c r="CW20" i="5" s="1"/>
  <c r="DQ70" i="5"/>
  <c r="DD59" i="5"/>
  <c r="DC58" i="5"/>
  <c r="DC39" i="5"/>
  <c r="DC38" i="5" s="1"/>
  <c r="DC32" i="5"/>
  <c r="DC31" i="5" s="1"/>
  <c r="DC82" i="5"/>
  <c r="DC80" i="5"/>
  <c r="DD72" i="5"/>
  <c r="DE73" i="5"/>
  <c r="DB81" i="5"/>
  <c r="DE85" i="5"/>
  <c r="CQ88" i="5"/>
  <c r="CQ76" i="5"/>
  <c r="CQ77" i="5" s="1"/>
  <c r="DD66" i="5"/>
  <c r="DD44" i="5"/>
  <c r="DC43" i="5"/>
  <c r="CY37" i="5"/>
  <c r="CY36" i="5" s="1"/>
  <c r="CY30" i="5"/>
  <c r="DB90" i="5"/>
  <c r="DB65" i="5"/>
  <c r="CR18" i="5"/>
  <c r="DK64" i="5"/>
  <c r="DK63" i="5" s="1"/>
  <c r="DK57" i="5"/>
  <c r="DK56" i="5" s="1"/>
  <c r="DK49" i="5"/>
  <c r="DR71" i="5" s="1"/>
  <c r="CX23" i="5"/>
  <c r="CW28" i="5"/>
  <c r="CX29" i="5"/>
  <c r="DJ83" i="5"/>
  <c r="DJ95" i="5"/>
  <c r="DJ94" i="5"/>
  <c r="BY42" i="2"/>
  <c r="CL72" i="2"/>
  <c r="BY88" i="2"/>
  <c r="BZ68" i="2"/>
  <c r="BZ16" i="2" s="1"/>
  <c r="CF77" i="2"/>
  <c r="BR28" i="2"/>
  <c r="BS23" i="2" s="1"/>
  <c r="BX82" i="2"/>
  <c r="BY15" i="2"/>
  <c r="BX84" i="2"/>
  <c r="BZ74" i="2"/>
  <c r="BM19" i="2"/>
  <c r="BM27" i="2"/>
  <c r="BN21" i="2" s="1"/>
  <c r="BN20" i="2" s="1"/>
  <c r="CF71" i="2"/>
  <c r="BT32" i="2"/>
  <c r="CA55" i="2" s="1"/>
  <c r="CA54" i="2" s="1"/>
  <c r="BT39" i="2"/>
  <c r="BT38" i="2" s="1"/>
  <c r="CC85" i="2"/>
  <c r="CC96" i="2"/>
  <c r="CC97" i="2"/>
  <c r="BS30" i="2"/>
  <c r="CE70" i="2"/>
  <c r="CD69" i="2"/>
  <c r="CD95" i="2" s="1"/>
  <c r="BL90" i="2"/>
  <c r="BL78" i="2"/>
  <c r="BL79" i="2" s="1"/>
  <c r="BZ60" i="2"/>
  <c r="BZ46" i="2"/>
  <c r="BY45" i="2"/>
  <c r="BX93" i="2"/>
  <c r="CF51" i="2"/>
  <c r="CM73" i="2" s="1"/>
  <c r="CF66" i="2"/>
  <c r="CF65" i="2" s="1"/>
  <c r="BS29" i="2"/>
  <c r="BT25" i="2" s="1"/>
  <c r="BW83" i="2"/>
  <c r="BZ87" i="2"/>
  <c r="BS37" i="2"/>
  <c r="BR44" i="2"/>
  <c r="BR91" i="2"/>
  <c r="BR26" i="2"/>
  <c r="BY53" i="2"/>
  <c r="BZ36" i="2"/>
  <c r="CG59" i="2" s="1"/>
  <c r="CG58" i="2" s="1"/>
  <c r="BZ43" i="2"/>
  <c r="BY34" i="2"/>
  <c r="CF57" i="2" s="1"/>
  <c r="CF56" i="2" s="1"/>
  <c r="BY41" i="2"/>
  <c r="BX67" i="2"/>
  <c r="BX92" i="2"/>
  <c r="CB86" i="2"/>
  <c r="BY35" i="2"/>
  <c r="CE50" i="2"/>
  <c r="BZ42" i="2" l="1"/>
  <c r="CY83" i="6"/>
  <c r="CY81" i="6"/>
  <c r="CY82" i="6" s="1"/>
  <c r="CY15" i="6"/>
  <c r="CY87" i="6" s="1"/>
  <c r="DF49" i="6"/>
  <c r="DE62" i="6"/>
  <c r="CS29" i="6"/>
  <c r="DF68" i="6"/>
  <c r="DF94" i="6" s="1"/>
  <c r="CY40" i="6"/>
  <c r="CY33" i="6"/>
  <c r="CY32" i="6" s="1"/>
  <c r="CR21" i="6"/>
  <c r="CT38" i="6"/>
  <c r="CT37" i="6" s="1"/>
  <c r="CT31" i="6"/>
  <c r="CL89" i="6"/>
  <c r="CL77" i="6"/>
  <c r="CL78" i="6" s="1"/>
  <c r="CM18" i="6"/>
  <c r="CM26" i="6"/>
  <c r="CN20" i="6" s="1"/>
  <c r="CY59" i="6"/>
  <c r="CR90" i="6"/>
  <c r="CR43" i="6"/>
  <c r="CZ74" i="6"/>
  <c r="CY44" i="6"/>
  <c r="CY52" i="6"/>
  <c r="CY92" i="6" s="1"/>
  <c r="CR28" i="6"/>
  <c r="CS24" i="6" s="1"/>
  <c r="CS23" i="6" s="1"/>
  <c r="CS36" i="6"/>
  <c r="DF65" i="6"/>
  <c r="DF58" i="6"/>
  <c r="DF57" i="6" s="1"/>
  <c r="DF50" i="6"/>
  <c r="DM72" i="6" s="1"/>
  <c r="CZ61" i="6"/>
  <c r="DG69" i="6" s="1"/>
  <c r="CZ54" i="6"/>
  <c r="CZ53" i="6" s="1"/>
  <c r="CZ46" i="6"/>
  <c r="CZ51" i="6" s="1"/>
  <c r="DE84" i="6"/>
  <c r="DE96" i="6"/>
  <c r="DE95" i="6"/>
  <c r="DF76" i="6"/>
  <c r="CY41" i="6"/>
  <c r="DK48" i="5"/>
  <c r="DD15" i="5"/>
  <c r="DD86" i="5" s="1"/>
  <c r="DD14" i="5"/>
  <c r="DD82" i="5" s="1"/>
  <c r="DJ74" i="5"/>
  <c r="DE66" i="5"/>
  <c r="CW26" i="5"/>
  <c r="CX21" i="5" s="1"/>
  <c r="CX20" i="5" s="1"/>
  <c r="CY35" i="5"/>
  <c r="DF60" i="5"/>
  <c r="DM68" i="5" s="1"/>
  <c r="DF53" i="5"/>
  <c r="DF45" i="5"/>
  <c r="DF50" i="5" s="1"/>
  <c r="DL67" i="5"/>
  <c r="DK83" i="5"/>
  <c r="DK94" i="5"/>
  <c r="DK95" i="5"/>
  <c r="DD58" i="5"/>
  <c r="DE59" i="5"/>
  <c r="DK93" i="5"/>
  <c r="DC90" i="5"/>
  <c r="DC65" i="5"/>
  <c r="DE72" i="5"/>
  <c r="DF73" i="5"/>
  <c r="DC81" i="5"/>
  <c r="DF85" i="5"/>
  <c r="DR70" i="5"/>
  <c r="DJ84" i="5"/>
  <c r="DE52" i="5"/>
  <c r="DD51" i="5"/>
  <c r="DD91" i="5" s="1"/>
  <c r="DE44" i="5"/>
  <c r="DD43" i="5"/>
  <c r="CX28" i="5"/>
  <c r="CY29" i="5"/>
  <c r="DJ62" i="5"/>
  <c r="DJ61" i="5" s="1"/>
  <c r="DJ55" i="5"/>
  <c r="DJ54" i="5" s="1"/>
  <c r="DJ47" i="5"/>
  <c r="DJ46" i="5" s="1"/>
  <c r="DE34" i="5"/>
  <c r="DE41" i="5"/>
  <c r="CX22" i="5"/>
  <c r="CR17" i="5"/>
  <c r="CR25" i="5"/>
  <c r="CS19" i="5" s="1"/>
  <c r="CS18" i="5" s="1"/>
  <c r="CW89" i="5"/>
  <c r="CW42" i="5"/>
  <c r="CW24" i="5"/>
  <c r="DD39" i="5"/>
  <c r="DD38" i="5" s="1"/>
  <c r="DD32" i="5"/>
  <c r="CM72" i="2"/>
  <c r="BZ88" i="2"/>
  <c r="BT31" i="2"/>
  <c r="BT30" i="2" s="1"/>
  <c r="CA75" i="2"/>
  <c r="CF50" i="2"/>
  <c r="BZ35" i="2"/>
  <c r="BN19" i="2"/>
  <c r="BN27" i="2"/>
  <c r="BO21" i="2" s="1"/>
  <c r="CF49" i="2"/>
  <c r="CF48" i="2" s="1"/>
  <c r="CF64" i="2"/>
  <c r="CF63" i="2" s="1"/>
  <c r="BY33" i="2"/>
  <c r="BT37" i="2"/>
  <c r="BY84" i="2"/>
  <c r="BY82" i="2"/>
  <c r="BZ15" i="2"/>
  <c r="BS44" i="2"/>
  <c r="BS26" i="2"/>
  <c r="BS91" i="2"/>
  <c r="BX83" i="2"/>
  <c r="CA87" i="2"/>
  <c r="CG51" i="2"/>
  <c r="CN73" i="2" s="1"/>
  <c r="CG66" i="2"/>
  <c r="CG65" i="2" s="1"/>
  <c r="BZ53" i="2"/>
  <c r="CD85" i="2"/>
  <c r="CD97" i="2"/>
  <c r="CD96" i="2"/>
  <c r="CC86" i="2"/>
  <c r="BM78" i="2"/>
  <c r="BM79" i="2" s="1"/>
  <c r="BM90" i="2"/>
  <c r="BZ41" i="2"/>
  <c r="BZ34" i="2"/>
  <c r="CG57" i="2" s="1"/>
  <c r="CG56" i="2" s="1"/>
  <c r="BU32" i="2"/>
  <c r="CB55" i="2" s="1"/>
  <c r="CB54" i="2" s="1"/>
  <c r="BU39" i="2"/>
  <c r="BU38" i="2" s="1"/>
  <c r="CA36" i="2"/>
  <c r="CH59" i="2" s="1"/>
  <c r="CH58" i="2" s="1"/>
  <c r="CA43" i="2"/>
  <c r="CA42" i="2" s="1"/>
  <c r="BT24" i="2"/>
  <c r="BY67" i="2"/>
  <c r="BY92" i="2"/>
  <c r="CF70" i="2"/>
  <c r="CE69" i="2"/>
  <c r="CE95" i="2" s="1"/>
  <c r="BS22" i="2"/>
  <c r="BY93" i="2"/>
  <c r="BZ45" i="2"/>
  <c r="CA47" i="2"/>
  <c r="CA52" i="2" s="1"/>
  <c r="CA62" i="2"/>
  <c r="CA61" i="2" s="1"/>
  <c r="CA74" i="2"/>
  <c r="CF76" i="2"/>
  <c r="BY40" i="2"/>
  <c r="CG77" i="2"/>
  <c r="CG71" i="2"/>
  <c r="CS25" i="6" l="1"/>
  <c r="DB86" i="6"/>
  <c r="DM71" i="6"/>
  <c r="DF64" i="6"/>
  <c r="CZ60" i="6"/>
  <c r="CZ59" i="6" s="1"/>
  <c r="CZ67" i="6"/>
  <c r="CZ14" i="6" s="1"/>
  <c r="DG68" i="6"/>
  <c r="CY91" i="6"/>
  <c r="CY66" i="6"/>
  <c r="DF84" i="6"/>
  <c r="DF96" i="6"/>
  <c r="DF95" i="6"/>
  <c r="DE85" i="6"/>
  <c r="CT36" i="6"/>
  <c r="DA74" i="6"/>
  <c r="CZ73" i="6"/>
  <c r="CZ42" i="6"/>
  <c r="DG76" i="6" s="1"/>
  <c r="CZ35" i="6"/>
  <c r="CU31" i="6"/>
  <c r="CU38" i="6"/>
  <c r="CU37" i="6" s="1"/>
  <c r="DA61" i="6"/>
  <c r="DH69" i="6" s="1"/>
  <c r="DA54" i="6"/>
  <c r="DA53" i="6" s="1"/>
  <c r="DA46" i="6"/>
  <c r="DA51" i="6" s="1"/>
  <c r="CM89" i="6"/>
  <c r="CM77" i="6"/>
  <c r="CM78" i="6" s="1"/>
  <c r="CS90" i="6"/>
  <c r="CS43" i="6"/>
  <c r="CS28" i="6"/>
  <c r="CT24" i="6" s="1"/>
  <c r="CN19" i="6"/>
  <c r="CR27" i="6"/>
  <c r="CS22" i="6" s="1"/>
  <c r="CT30" i="6"/>
  <c r="DF63" i="6"/>
  <c r="DF56" i="6"/>
  <c r="DF55" i="6" s="1"/>
  <c r="DF48" i="6"/>
  <c r="DF47" i="6" s="1"/>
  <c r="CZ52" i="6"/>
  <c r="CZ92" i="6" s="1"/>
  <c r="CZ45" i="6"/>
  <c r="CY39" i="6"/>
  <c r="DF75" i="6"/>
  <c r="DE15" i="5"/>
  <c r="DE86" i="5" s="1"/>
  <c r="DD80" i="5"/>
  <c r="DG85" i="5" s="1"/>
  <c r="DQ69" i="5"/>
  <c r="DE14" i="5"/>
  <c r="DE82" i="5" s="1"/>
  <c r="CX26" i="5"/>
  <c r="CY21" i="5" s="1"/>
  <c r="CY20" i="5" s="1"/>
  <c r="DM67" i="5"/>
  <c r="DK84" i="5"/>
  <c r="DK62" i="5"/>
  <c r="DK55" i="5"/>
  <c r="DK54" i="5" s="1"/>
  <c r="DK47" i="5"/>
  <c r="DK46" i="5" s="1"/>
  <c r="CX27" i="5"/>
  <c r="CY23" i="5" s="1"/>
  <c r="CY22" i="5" s="1"/>
  <c r="DD90" i="5"/>
  <c r="DD65" i="5"/>
  <c r="DE58" i="5"/>
  <c r="DF59" i="5"/>
  <c r="DL83" i="5"/>
  <c r="DL95" i="5"/>
  <c r="DL94" i="5"/>
  <c r="CY28" i="5"/>
  <c r="DE40" i="5"/>
  <c r="DL75" i="5"/>
  <c r="DF44" i="5"/>
  <c r="DE43" i="5"/>
  <c r="DL64" i="5"/>
  <c r="DL63" i="5" s="1"/>
  <c r="DL57" i="5"/>
  <c r="DL56" i="5" s="1"/>
  <c r="DL49" i="5"/>
  <c r="DS71" i="5" s="1"/>
  <c r="DE33" i="5"/>
  <c r="DF72" i="5"/>
  <c r="DL93" i="5"/>
  <c r="DD31" i="5"/>
  <c r="CS17" i="5"/>
  <c r="CS25" i="5"/>
  <c r="CT19" i="5" s="1"/>
  <c r="DF52" i="5"/>
  <c r="DE51" i="5"/>
  <c r="DE91" i="5" s="1"/>
  <c r="DK74" i="5"/>
  <c r="CR88" i="5"/>
  <c r="CR76" i="5"/>
  <c r="CR77" i="5" s="1"/>
  <c r="CX89" i="5"/>
  <c r="CX42" i="5"/>
  <c r="CX24" i="5"/>
  <c r="CZ37" i="5"/>
  <c r="CZ36" i="5" s="1"/>
  <c r="CZ30" i="5"/>
  <c r="CZ29" i="5" s="1"/>
  <c r="DF66" i="5"/>
  <c r="DE39" i="5"/>
  <c r="DE38" i="5" s="1"/>
  <c r="DE32" i="5"/>
  <c r="CN72" i="2"/>
  <c r="CH77" i="2"/>
  <c r="BU31" i="2"/>
  <c r="BU30" i="2" s="1"/>
  <c r="CG50" i="2"/>
  <c r="BZ40" i="2"/>
  <c r="CB75" i="2"/>
  <c r="CB74" i="2" s="1"/>
  <c r="BU37" i="2"/>
  <c r="BY83" i="2"/>
  <c r="CB87" i="2"/>
  <c r="CD86" i="2"/>
  <c r="CG70" i="2"/>
  <c r="CF69" i="2"/>
  <c r="BV32" i="2"/>
  <c r="CC55" i="2" s="1"/>
  <c r="CC54" i="2" s="1"/>
  <c r="BV39" i="2"/>
  <c r="BV38" i="2" s="1"/>
  <c r="BZ93" i="2"/>
  <c r="BT29" i="2"/>
  <c r="BU25" i="2" s="1"/>
  <c r="BT44" i="2"/>
  <c r="BT91" i="2"/>
  <c r="BT26" i="2"/>
  <c r="BO20" i="2"/>
  <c r="CG76" i="2"/>
  <c r="CH66" i="2"/>
  <c r="CH65" i="2" s="1"/>
  <c r="CH51" i="2"/>
  <c r="CO73" i="2" s="1"/>
  <c r="BN90" i="2"/>
  <c r="BN78" i="2"/>
  <c r="BN79" i="2" s="1"/>
  <c r="CG49" i="2"/>
  <c r="CG48" i="2" s="1"/>
  <c r="CG64" i="2"/>
  <c r="CG63" i="2" s="1"/>
  <c r="CA46" i="2"/>
  <c r="BZ92" i="2"/>
  <c r="BZ67" i="2"/>
  <c r="BS28" i="2"/>
  <c r="BT23" i="2" s="1"/>
  <c r="CA68" i="2"/>
  <c r="CH71" i="2"/>
  <c r="BZ82" i="2"/>
  <c r="BZ84" i="2"/>
  <c r="CA53" i="2"/>
  <c r="CA60" i="2"/>
  <c r="CE85" i="2"/>
  <c r="CE97" i="2"/>
  <c r="CE96" i="2"/>
  <c r="CB47" i="2"/>
  <c r="CB52" i="2" s="1"/>
  <c r="CB62" i="2"/>
  <c r="CB61" i="2" s="1"/>
  <c r="CA35" i="2"/>
  <c r="BZ33" i="2"/>
  <c r="CZ15" i="6" l="1"/>
  <c r="CZ87" i="6" s="1"/>
  <c r="CZ41" i="6"/>
  <c r="DH68" i="6"/>
  <c r="CU36" i="6"/>
  <c r="DA42" i="6"/>
  <c r="DH76" i="6" s="1"/>
  <c r="DA35" i="6"/>
  <c r="DF85" i="6"/>
  <c r="DA52" i="6"/>
  <c r="DA92" i="6" s="1"/>
  <c r="CT29" i="6"/>
  <c r="CT25" i="6" s="1"/>
  <c r="CU30" i="6"/>
  <c r="DA67" i="6"/>
  <c r="DA14" i="6" s="1"/>
  <c r="DB74" i="6"/>
  <c r="DA73" i="6"/>
  <c r="CZ40" i="6"/>
  <c r="DG75" i="6" s="1"/>
  <c r="CZ33" i="6"/>
  <c r="DA60" i="6"/>
  <c r="CS21" i="6"/>
  <c r="CN18" i="6"/>
  <c r="CN26" i="6"/>
  <c r="CO20" i="6" s="1"/>
  <c r="CO19" i="6" s="1"/>
  <c r="DB61" i="6"/>
  <c r="DI69" i="6" s="1"/>
  <c r="DB54" i="6"/>
  <c r="DB46" i="6"/>
  <c r="DB51" i="6" s="1"/>
  <c r="DG65" i="6"/>
  <c r="DG58" i="6"/>
  <c r="DG57" i="6" s="1"/>
  <c r="DG50" i="6"/>
  <c r="DN72" i="6" s="1"/>
  <c r="CZ34" i="6"/>
  <c r="DG84" i="6"/>
  <c r="DG96" i="6"/>
  <c r="DG95" i="6"/>
  <c r="DA45" i="6"/>
  <c r="CZ44" i="6"/>
  <c r="DM70" i="6"/>
  <c r="DF62" i="6"/>
  <c r="CT23" i="6"/>
  <c r="CZ83" i="6"/>
  <c r="CZ81" i="6"/>
  <c r="DG94" i="6"/>
  <c r="DR69" i="5"/>
  <c r="DF14" i="5"/>
  <c r="DF82" i="5" s="1"/>
  <c r="DD81" i="5"/>
  <c r="DE80" i="5"/>
  <c r="DE81" i="5" s="1"/>
  <c r="DS70" i="5"/>
  <c r="CY27" i="5"/>
  <c r="CZ23" i="5" s="1"/>
  <c r="CZ22" i="5" s="1"/>
  <c r="CZ28" i="5"/>
  <c r="CY26" i="5"/>
  <c r="CZ21" i="5" s="1"/>
  <c r="CZ20" i="5" s="1"/>
  <c r="CZ35" i="5"/>
  <c r="DA37" i="5"/>
  <c r="DA36" i="5" s="1"/>
  <c r="DA30" i="5"/>
  <c r="DF15" i="5"/>
  <c r="DL48" i="5"/>
  <c r="CS88" i="5"/>
  <c r="CS76" i="5"/>
  <c r="CS77" i="5" s="1"/>
  <c r="CT18" i="5"/>
  <c r="DM83" i="5"/>
  <c r="DM95" i="5"/>
  <c r="DM94" i="5"/>
  <c r="DF58" i="5"/>
  <c r="DE90" i="5"/>
  <c r="DE65" i="5"/>
  <c r="DF51" i="5"/>
  <c r="DF91" i="5" s="1"/>
  <c r="DF34" i="5"/>
  <c r="DF33" i="5" s="1"/>
  <c r="DF41" i="5"/>
  <c r="DF40" i="5" s="1"/>
  <c r="DK61" i="5"/>
  <c r="DF43" i="5"/>
  <c r="DM93" i="5"/>
  <c r="DL62" i="5"/>
  <c r="DS69" i="5" s="1"/>
  <c r="DL55" i="5"/>
  <c r="DL54" i="5" s="1"/>
  <c r="DL47" i="5"/>
  <c r="DL46" i="5" s="1"/>
  <c r="CY89" i="5"/>
  <c r="CY42" i="5"/>
  <c r="CY24" i="5"/>
  <c r="DG60" i="5"/>
  <c r="DN68" i="5" s="1"/>
  <c r="DG53" i="5"/>
  <c r="DG45" i="5"/>
  <c r="DG50" i="5" s="1"/>
  <c r="DL74" i="5"/>
  <c r="DE31" i="5"/>
  <c r="DG73" i="5"/>
  <c r="DL84" i="5"/>
  <c r="DF39" i="5"/>
  <c r="DF38" i="5" s="1"/>
  <c r="DF32" i="5"/>
  <c r="CO72" i="2"/>
  <c r="CA15" i="2"/>
  <c r="CA16" i="2"/>
  <c r="BV31" i="2"/>
  <c r="BV30" i="2" s="1"/>
  <c r="CC75" i="2"/>
  <c r="CC74" i="2" s="1"/>
  <c r="CA82" i="2"/>
  <c r="CA84" i="2"/>
  <c r="BV37" i="2"/>
  <c r="CB60" i="2"/>
  <c r="CB36" i="2"/>
  <c r="CI59" i="2" s="1"/>
  <c r="CI58" i="2" s="1"/>
  <c r="CB43" i="2"/>
  <c r="BU91" i="2"/>
  <c r="BU44" i="2"/>
  <c r="BU26" i="2"/>
  <c r="CA41" i="2"/>
  <c r="CA40" i="2" s="1"/>
  <c r="CA34" i="2"/>
  <c r="CH57" i="2" s="1"/>
  <c r="CH56" i="2" s="1"/>
  <c r="BU24" i="2"/>
  <c r="CH50" i="2"/>
  <c r="CF85" i="2"/>
  <c r="CF96" i="2"/>
  <c r="CF97" i="2"/>
  <c r="BO27" i="2"/>
  <c r="BP21" i="2" s="1"/>
  <c r="BP20" i="2" s="1"/>
  <c r="BO19" i="2"/>
  <c r="CG69" i="2"/>
  <c r="CH70" i="2"/>
  <c r="CA93" i="2"/>
  <c r="BT22" i="2"/>
  <c r="CF95" i="2"/>
  <c r="BZ83" i="2"/>
  <c r="CC87" i="2"/>
  <c r="CE86" i="2"/>
  <c r="CI71" i="2"/>
  <c r="CC47" i="2"/>
  <c r="CC52" i="2" s="1"/>
  <c r="CC62" i="2"/>
  <c r="CC61" i="2" s="1"/>
  <c r="CB53" i="2"/>
  <c r="CB68" i="2"/>
  <c r="CB15" i="2" s="1"/>
  <c r="CB46" i="2"/>
  <c r="CA45" i="2"/>
  <c r="DA41" i="6" l="1"/>
  <c r="DA15" i="6"/>
  <c r="DA87" i="6" s="1"/>
  <c r="DB67" i="6"/>
  <c r="DB14" i="6" s="1"/>
  <c r="CO18" i="6"/>
  <c r="CO26" i="6"/>
  <c r="CP20" i="6" s="1"/>
  <c r="DA83" i="6"/>
  <c r="DA81" i="6"/>
  <c r="CZ82" i="6"/>
  <c r="DC86" i="6"/>
  <c r="DB45" i="6"/>
  <c r="DA44" i="6"/>
  <c r="DG64" i="6"/>
  <c r="DN71" i="6"/>
  <c r="DB73" i="6"/>
  <c r="DH65" i="6"/>
  <c r="DH58" i="6"/>
  <c r="DH57" i="6" s="1"/>
  <c r="DH50" i="6"/>
  <c r="DO72" i="6" s="1"/>
  <c r="CT28" i="6"/>
  <c r="CU24" i="6" s="1"/>
  <c r="CU23" i="6" s="1"/>
  <c r="CZ39" i="6"/>
  <c r="CU29" i="6"/>
  <c r="CU25" i="6" s="1"/>
  <c r="CS27" i="6"/>
  <c r="CT22" i="6" s="1"/>
  <c r="CT21" i="6" s="1"/>
  <c r="CT90" i="6"/>
  <c r="CT43" i="6"/>
  <c r="DG85" i="6"/>
  <c r="DB60" i="6"/>
  <c r="DA59" i="6"/>
  <c r="DB53" i="6"/>
  <c r="DA34" i="6"/>
  <c r="DG49" i="6"/>
  <c r="DG63" i="6"/>
  <c r="DN70" i="6" s="1"/>
  <c r="DG56" i="6"/>
  <c r="DG55" i="6" s="1"/>
  <c r="DG48" i="6"/>
  <c r="DG47" i="6" s="1"/>
  <c r="CZ32" i="6"/>
  <c r="DH84" i="6"/>
  <c r="DH96" i="6"/>
  <c r="DH95" i="6"/>
  <c r="CV31" i="6"/>
  <c r="CV38" i="6"/>
  <c r="CV37" i="6" s="1"/>
  <c r="DI68" i="6"/>
  <c r="DI94" i="6" s="1"/>
  <c r="CZ91" i="6"/>
  <c r="CZ66" i="6"/>
  <c r="CN89" i="6"/>
  <c r="CN77" i="6"/>
  <c r="CN78" i="6" s="1"/>
  <c r="DH94" i="6"/>
  <c r="DH85" i="5"/>
  <c r="DF80" i="5"/>
  <c r="DF81" i="5" s="1"/>
  <c r="DG66" i="5"/>
  <c r="DG14" i="5" s="1"/>
  <c r="DF31" i="5"/>
  <c r="DL61" i="5"/>
  <c r="DG44" i="5"/>
  <c r="DG43" i="5" s="1"/>
  <c r="DA35" i="5"/>
  <c r="CZ26" i="5"/>
  <c r="DA21" i="5" s="1"/>
  <c r="DA20" i="5" s="1"/>
  <c r="CZ27" i="5"/>
  <c r="DA23" i="5" s="1"/>
  <c r="DA22" i="5" s="1"/>
  <c r="DH60" i="5"/>
  <c r="DO68" i="5" s="1"/>
  <c r="DH53" i="5"/>
  <c r="DH45" i="5"/>
  <c r="DH50" i="5" s="1"/>
  <c r="DM74" i="5"/>
  <c r="DG59" i="5"/>
  <c r="DM62" i="5"/>
  <c r="DM55" i="5"/>
  <c r="DM54" i="5" s="1"/>
  <c r="DM47" i="5"/>
  <c r="DM46" i="5" s="1"/>
  <c r="DH73" i="5"/>
  <c r="DG72" i="5"/>
  <c r="DM48" i="5"/>
  <c r="DN67" i="5"/>
  <c r="CZ89" i="5"/>
  <c r="CZ42" i="5"/>
  <c r="CZ24" i="5"/>
  <c r="DM64" i="5"/>
  <c r="DM63" i="5" s="1"/>
  <c r="DM57" i="5"/>
  <c r="DM56" i="5" s="1"/>
  <c r="DM49" i="5"/>
  <c r="DG52" i="5"/>
  <c r="DF86" i="5"/>
  <c r="DG39" i="5"/>
  <c r="DG38" i="5" s="1"/>
  <c r="DG32" i="5"/>
  <c r="DA29" i="5"/>
  <c r="DM84" i="5"/>
  <c r="DM75" i="5"/>
  <c r="DF90" i="5"/>
  <c r="DF65" i="5"/>
  <c r="CT17" i="5"/>
  <c r="CT25" i="5"/>
  <c r="CU19" i="5" s="1"/>
  <c r="DG34" i="5"/>
  <c r="DG41" i="5"/>
  <c r="DG40" i="5" s="1"/>
  <c r="CA88" i="2"/>
  <c r="CB16" i="2"/>
  <c r="CA33" i="2"/>
  <c r="CH76" i="2"/>
  <c r="CB35" i="2"/>
  <c r="CI50" i="2" s="1"/>
  <c r="CC68" i="2"/>
  <c r="CC15" i="2" s="1"/>
  <c r="CB84" i="2"/>
  <c r="CB82" i="2"/>
  <c r="CC60" i="2"/>
  <c r="BP19" i="2"/>
  <c r="BP27" i="2"/>
  <c r="BQ21" i="2" s="1"/>
  <c r="CA83" i="2"/>
  <c r="CD87" i="2"/>
  <c r="CF86" i="2"/>
  <c r="BT28" i="2"/>
  <c r="BU23" i="2" s="1"/>
  <c r="CB42" i="2"/>
  <c r="CI77" i="2"/>
  <c r="CI51" i="2"/>
  <c r="CP73" i="2" s="1"/>
  <c r="CI66" i="2"/>
  <c r="CI65" i="2" s="1"/>
  <c r="CG85" i="2"/>
  <c r="CG96" i="2"/>
  <c r="CG97" i="2"/>
  <c r="CA67" i="2"/>
  <c r="CA92" i="2"/>
  <c r="BU29" i="2"/>
  <c r="BV25" i="2" s="1"/>
  <c r="CB45" i="2"/>
  <c r="CC46" i="2"/>
  <c r="BO78" i="2"/>
  <c r="BO79" i="2" s="1"/>
  <c r="BO90" i="2"/>
  <c r="CJ71" i="2"/>
  <c r="CB93" i="2"/>
  <c r="CG95" i="2"/>
  <c r="CH64" i="2"/>
  <c r="CH63" i="2" s="1"/>
  <c r="CH49" i="2"/>
  <c r="CH48" i="2" s="1"/>
  <c r="BW32" i="2"/>
  <c r="CD55" i="2" s="1"/>
  <c r="CD54" i="2" s="1"/>
  <c r="BW39" i="2"/>
  <c r="BV91" i="2"/>
  <c r="BV44" i="2"/>
  <c r="BV26" i="2"/>
  <c r="CH69" i="2"/>
  <c r="CI70" i="2"/>
  <c r="DH49" i="6" l="1"/>
  <c r="DG62" i="6"/>
  <c r="DB15" i="6"/>
  <c r="DC74" i="6"/>
  <c r="DC73" i="6" s="1"/>
  <c r="DH64" i="6"/>
  <c r="CU28" i="6"/>
  <c r="CV24" i="6" s="1"/>
  <c r="CV23" i="6" s="1"/>
  <c r="CU90" i="6"/>
  <c r="CU43" i="6"/>
  <c r="DB83" i="6"/>
  <c r="DB81" i="6"/>
  <c r="DC61" i="6"/>
  <c r="DJ69" i="6" s="1"/>
  <c r="DC54" i="6"/>
  <c r="DC46" i="6"/>
  <c r="DC51" i="6" s="1"/>
  <c r="DI84" i="6"/>
  <c r="DI96" i="6"/>
  <c r="DI95" i="6"/>
  <c r="DA82" i="6"/>
  <c r="DD86" i="6"/>
  <c r="DO71" i="6"/>
  <c r="DB42" i="6"/>
  <c r="DB35" i="6"/>
  <c r="DB34" i="6" s="1"/>
  <c r="CW31" i="6"/>
  <c r="CW38" i="6"/>
  <c r="CW37" i="6" s="1"/>
  <c r="DB52" i="6"/>
  <c r="DB92" i="6" s="1"/>
  <c r="DA40" i="6"/>
  <c r="DH75" i="6" s="1"/>
  <c r="DA33" i="6"/>
  <c r="DA32" i="6" s="1"/>
  <c r="DA91" i="6"/>
  <c r="DA66" i="6"/>
  <c r="CO89" i="6"/>
  <c r="CO77" i="6"/>
  <c r="CO78" i="6" s="1"/>
  <c r="DH85" i="6"/>
  <c r="CT27" i="6"/>
  <c r="CU22" i="6" s="1"/>
  <c r="DB59" i="6"/>
  <c r="DB87" i="6"/>
  <c r="DB44" i="6"/>
  <c r="CP19" i="6"/>
  <c r="CV36" i="6"/>
  <c r="CV30" i="6"/>
  <c r="DI85" i="5"/>
  <c r="DM61" i="5"/>
  <c r="DH44" i="5"/>
  <c r="DH43" i="5" s="1"/>
  <c r="DG15" i="5"/>
  <c r="DG86" i="5" s="1"/>
  <c r="DG80" i="5"/>
  <c r="DJ85" i="5" s="1"/>
  <c r="DG82" i="5"/>
  <c r="DA27" i="5"/>
  <c r="DB23" i="5" s="1"/>
  <c r="DB22" i="5" s="1"/>
  <c r="DB37" i="5"/>
  <c r="DB36" i="5" s="1"/>
  <c r="DB30" i="5"/>
  <c r="DB29" i="5" s="1"/>
  <c r="DH39" i="5"/>
  <c r="DH38" i="5" s="1"/>
  <c r="DH32" i="5"/>
  <c r="DN64" i="5"/>
  <c r="DN63" i="5" s="1"/>
  <c r="DN57" i="5"/>
  <c r="DN56" i="5" s="1"/>
  <c r="DN49" i="5"/>
  <c r="DA26" i="5"/>
  <c r="DN75" i="5"/>
  <c r="DH52" i="5"/>
  <c r="DG51" i="5"/>
  <c r="DG91" i="5" s="1"/>
  <c r="DN83" i="5"/>
  <c r="DN94" i="5"/>
  <c r="DN95" i="5"/>
  <c r="DN93" i="5"/>
  <c r="DH34" i="5"/>
  <c r="DH41" i="5"/>
  <c r="DH40" i="5" s="1"/>
  <c r="DN74" i="5"/>
  <c r="DO67" i="5"/>
  <c r="DO93" i="5" s="1"/>
  <c r="DH59" i="5"/>
  <c r="DG58" i="5"/>
  <c r="DG33" i="5"/>
  <c r="DN48" i="5" s="1"/>
  <c r="CT88" i="5"/>
  <c r="CT76" i="5"/>
  <c r="CT77" i="5" s="1"/>
  <c r="CU18" i="5"/>
  <c r="DA28" i="5"/>
  <c r="DG90" i="5"/>
  <c r="DN62" i="5"/>
  <c r="DN55" i="5"/>
  <c r="DN54" i="5" s="1"/>
  <c r="DN47" i="5"/>
  <c r="DN46" i="5" s="1"/>
  <c r="DG31" i="5"/>
  <c r="DG81" i="5"/>
  <c r="DH72" i="5"/>
  <c r="DH66" i="5"/>
  <c r="DH14" i="5" s="1"/>
  <c r="CP72" i="2"/>
  <c r="CB88" i="2"/>
  <c r="CC16" i="2"/>
  <c r="CC36" i="2"/>
  <c r="CJ59" i="2" s="1"/>
  <c r="CJ58" i="2" s="1"/>
  <c r="CC43" i="2"/>
  <c r="CC42" i="2" s="1"/>
  <c r="BX39" i="2"/>
  <c r="BX32" i="2"/>
  <c r="CE55" i="2" s="1"/>
  <c r="CE54" i="2" s="1"/>
  <c r="BW38" i="2"/>
  <c r="CD75" i="2"/>
  <c r="BP78" i="2"/>
  <c r="BP79" i="2" s="1"/>
  <c r="BP90" i="2"/>
  <c r="BQ20" i="2"/>
  <c r="CC53" i="2"/>
  <c r="CH85" i="2"/>
  <c r="CH96" i="2"/>
  <c r="CH97" i="2"/>
  <c r="CC84" i="2"/>
  <c r="CC82" i="2"/>
  <c r="BV24" i="2"/>
  <c r="CI69" i="2"/>
  <c r="CI95" i="2" s="1"/>
  <c r="CJ70" i="2"/>
  <c r="CC45" i="2"/>
  <c r="CB83" i="2"/>
  <c r="CE87" i="2"/>
  <c r="CB34" i="2"/>
  <c r="CI57" i="2" s="1"/>
  <c r="CI56" i="2" s="1"/>
  <c r="CB41" i="2"/>
  <c r="CD62" i="2"/>
  <c r="CD61" i="2" s="1"/>
  <c r="CD47" i="2"/>
  <c r="CD52" i="2" s="1"/>
  <c r="BW31" i="2"/>
  <c r="CK71" i="2"/>
  <c r="CH95" i="2"/>
  <c r="CB67" i="2"/>
  <c r="CB92" i="2"/>
  <c r="CG86" i="2"/>
  <c r="BU22" i="2"/>
  <c r="DC60" i="6" l="1"/>
  <c r="DC59" i="6" s="1"/>
  <c r="DD74" i="6"/>
  <c r="DD73" i="6" s="1"/>
  <c r="DC67" i="6"/>
  <c r="DC53" i="6"/>
  <c r="DC52" i="6" s="1"/>
  <c r="DC92" i="6" s="1"/>
  <c r="DC45" i="6"/>
  <c r="DC44" i="6" s="1"/>
  <c r="DA39" i="6"/>
  <c r="CV28" i="6"/>
  <c r="CW24" i="6" s="1"/>
  <c r="CW23" i="6" s="1"/>
  <c r="DB82" i="6"/>
  <c r="DE86" i="6"/>
  <c r="CP18" i="6"/>
  <c r="CP26" i="6"/>
  <c r="CQ20" i="6" s="1"/>
  <c r="DI85" i="6"/>
  <c r="DB91" i="6"/>
  <c r="DB66" i="6"/>
  <c r="DB40" i="6"/>
  <c r="DI75" i="6" s="1"/>
  <c r="DB33" i="6"/>
  <c r="DB32" i="6" s="1"/>
  <c r="DH63" i="6"/>
  <c r="DH56" i="6"/>
  <c r="DH55" i="6" s="1"/>
  <c r="DH48" i="6"/>
  <c r="DH47" i="6" s="1"/>
  <c r="DD61" i="6"/>
  <c r="DD54" i="6"/>
  <c r="DD46" i="6"/>
  <c r="DD51" i="6" s="1"/>
  <c r="DI49" i="6"/>
  <c r="DI76" i="6"/>
  <c r="DB41" i="6"/>
  <c r="CW30" i="6"/>
  <c r="CV29" i="6"/>
  <c r="CV25" i="6" s="1"/>
  <c r="CU21" i="6"/>
  <c r="DI65" i="6"/>
  <c r="DI64" i="6" s="1"/>
  <c r="DI58" i="6"/>
  <c r="DI57" i="6" s="1"/>
  <c r="DI50" i="6"/>
  <c r="DP72" i="6" s="1"/>
  <c r="DJ68" i="6"/>
  <c r="DJ94" i="6" s="1"/>
  <c r="CW36" i="6"/>
  <c r="DC42" i="6"/>
  <c r="DC35" i="6"/>
  <c r="DO74" i="5"/>
  <c r="DN61" i="5"/>
  <c r="DH31" i="5"/>
  <c r="DB21" i="5"/>
  <c r="DB20" i="5" s="1"/>
  <c r="DH15" i="5"/>
  <c r="DH33" i="5"/>
  <c r="DO48" i="5" s="1"/>
  <c r="DB27" i="5"/>
  <c r="DC23" i="5" s="1"/>
  <c r="DC22" i="5" s="1"/>
  <c r="DB28" i="5"/>
  <c r="DH80" i="5"/>
  <c r="DH82" i="5"/>
  <c r="CU17" i="5"/>
  <c r="CU25" i="5"/>
  <c r="CV19" i="5" s="1"/>
  <c r="DN84" i="5"/>
  <c r="DO83" i="5"/>
  <c r="DO95" i="5"/>
  <c r="DO94" i="5"/>
  <c r="DI73" i="5"/>
  <c r="DB35" i="5"/>
  <c r="DH90" i="5"/>
  <c r="DG65" i="5"/>
  <c r="DH51" i="5"/>
  <c r="DH91" i="5" s="1"/>
  <c r="DO64" i="5"/>
  <c r="DO63" i="5" s="1"/>
  <c r="DO57" i="5"/>
  <c r="DO56" i="5" s="1"/>
  <c r="DO49" i="5"/>
  <c r="DO75" i="5"/>
  <c r="DO62" i="5"/>
  <c r="DO61" i="5" s="1"/>
  <c r="DO55" i="5"/>
  <c r="DO54" i="5" s="1"/>
  <c r="DO47" i="5"/>
  <c r="DO46" i="5" s="1"/>
  <c r="DH86" i="5"/>
  <c r="DH58" i="5"/>
  <c r="DI34" i="5"/>
  <c r="DI41" i="5"/>
  <c r="DI40" i="5" s="1"/>
  <c r="DA89" i="5"/>
  <c r="DA42" i="5"/>
  <c r="DA24" i="5"/>
  <c r="DI60" i="5"/>
  <c r="DP68" i="5" s="1"/>
  <c r="DI53" i="5"/>
  <c r="DI45" i="5"/>
  <c r="CC88" i="2"/>
  <c r="CJ77" i="2"/>
  <c r="CD46" i="2"/>
  <c r="CD45" i="2" s="1"/>
  <c r="CC83" i="2"/>
  <c r="CF87" i="2"/>
  <c r="CH86" i="2"/>
  <c r="BU28" i="2"/>
  <c r="BV23" i="2" s="1"/>
  <c r="BV22" i="2" s="1"/>
  <c r="BX31" i="2"/>
  <c r="BW30" i="2"/>
  <c r="CC93" i="2"/>
  <c r="CD74" i="2"/>
  <c r="CE75" i="2"/>
  <c r="BW37" i="2"/>
  <c r="BX38" i="2"/>
  <c r="CD60" i="2"/>
  <c r="CD68" i="2"/>
  <c r="CD15" i="2" s="1"/>
  <c r="CK70" i="2"/>
  <c r="CJ69" i="2"/>
  <c r="BQ27" i="2"/>
  <c r="BR21" i="2" s="1"/>
  <c r="BR20" i="2" s="1"/>
  <c r="BQ19" i="2"/>
  <c r="CE47" i="2"/>
  <c r="CE52" i="2" s="1"/>
  <c r="CE62" i="2"/>
  <c r="CE61" i="2" s="1"/>
  <c r="CL71" i="2"/>
  <c r="CC92" i="2"/>
  <c r="CC67" i="2"/>
  <c r="CI49" i="2"/>
  <c r="CI48" i="2" s="1"/>
  <c r="CI64" i="2"/>
  <c r="CI63" i="2" s="1"/>
  <c r="CB33" i="2"/>
  <c r="CI85" i="2"/>
  <c r="CI96" i="2"/>
  <c r="CI97" i="2"/>
  <c r="CD53" i="2"/>
  <c r="CI76" i="2"/>
  <c r="CB40" i="2"/>
  <c r="BV29" i="2"/>
  <c r="BW25" i="2" s="1"/>
  <c r="BW24" i="2" s="1"/>
  <c r="CJ51" i="2"/>
  <c r="CQ73" i="2" s="1"/>
  <c r="CJ66" i="2"/>
  <c r="CJ65" i="2" s="1"/>
  <c r="CC35" i="2"/>
  <c r="DD60" i="6" l="1"/>
  <c r="DD59" i="6" s="1"/>
  <c r="DD67" i="6"/>
  <c r="DK69" i="6"/>
  <c r="DB39" i="6"/>
  <c r="DC14" i="6"/>
  <c r="DC15" i="6"/>
  <c r="DC87" i="6" s="1"/>
  <c r="CW28" i="6"/>
  <c r="CX24" i="6" s="1"/>
  <c r="CX23" i="6" s="1"/>
  <c r="CV90" i="6"/>
  <c r="CV43" i="6"/>
  <c r="CW29" i="6"/>
  <c r="CW25" i="6" s="1"/>
  <c r="DJ65" i="6"/>
  <c r="DJ64" i="6" s="1"/>
  <c r="DJ58" i="6"/>
  <c r="DJ57" i="6" s="1"/>
  <c r="DJ50" i="6"/>
  <c r="DQ72" i="6" s="1"/>
  <c r="DC41" i="6"/>
  <c r="DO70" i="6"/>
  <c r="DH62" i="6"/>
  <c r="DJ76" i="6"/>
  <c r="DI63" i="6"/>
  <c r="DI56" i="6"/>
  <c r="DI55" i="6" s="1"/>
  <c r="DI48" i="6"/>
  <c r="DI47" i="6" s="1"/>
  <c r="DD53" i="6"/>
  <c r="CU27" i="6"/>
  <c r="CV22" i="6" s="1"/>
  <c r="CV21" i="6" s="1"/>
  <c r="DC91" i="6"/>
  <c r="DC66" i="6"/>
  <c r="CX31" i="6"/>
  <c r="CX38" i="6"/>
  <c r="DD42" i="6"/>
  <c r="DD35" i="6"/>
  <c r="DJ84" i="6"/>
  <c r="DJ96" i="6"/>
  <c r="DJ95" i="6"/>
  <c r="DC34" i="6"/>
  <c r="DD45" i="6"/>
  <c r="CP89" i="6"/>
  <c r="CP77" i="6"/>
  <c r="CP78" i="6" s="1"/>
  <c r="DK68" i="6"/>
  <c r="CQ19" i="6"/>
  <c r="DP71" i="6"/>
  <c r="DI39" i="5"/>
  <c r="DP74" i="5" s="1"/>
  <c r="DI66" i="5"/>
  <c r="DI15" i="5" s="1"/>
  <c r="DI86" i="5" s="1"/>
  <c r="DI32" i="5"/>
  <c r="DI31" i="5" s="1"/>
  <c r="DI52" i="5"/>
  <c r="DI51" i="5" s="1"/>
  <c r="DI91" i="5" s="1"/>
  <c r="DC27" i="5"/>
  <c r="DP64" i="5"/>
  <c r="DP63" i="5" s="1"/>
  <c r="DP57" i="5"/>
  <c r="DP56" i="5" s="1"/>
  <c r="DP49" i="5"/>
  <c r="DI33" i="5"/>
  <c r="DI72" i="5"/>
  <c r="DP67" i="5"/>
  <c r="DC37" i="5"/>
  <c r="DC36" i="5" s="1"/>
  <c r="DC30" i="5"/>
  <c r="DB26" i="5"/>
  <c r="DC21" i="5" s="1"/>
  <c r="DC20" i="5" s="1"/>
  <c r="DP75" i="5"/>
  <c r="DH65" i="5"/>
  <c r="CU88" i="5"/>
  <c r="CU76" i="5"/>
  <c r="CU77" i="5" s="1"/>
  <c r="DJ34" i="5"/>
  <c r="DJ41" i="5"/>
  <c r="DJ40" i="5" s="1"/>
  <c r="DO84" i="5"/>
  <c r="CV18" i="5"/>
  <c r="DI59" i="5"/>
  <c r="DB89" i="5"/>
  <c r="DB42" i="5"/>
  <c r="DB24" i="5"/>
  <c r="DI50" i="5"/>
  <c r="DI44" i="5"/>
  <c r="DH81" i="5"/>
  <c r="DK85" i="5"/>
  <c r="CD16" i="2"/>
  <c r="CD88" i="2" s="1"/>
  <c r="CQ72" i="2"/>
  <c r="CE68" i="2"/>
  <c r="CE15" i="2" s="1"/>
  <c r="CE46" i="2"/>
  <c r="CE45" i="2" s="1"/>
  <c r="CD43" i="2"/>
  <c r="CD36" i="2"/>
  <c r="CK59" i="2" s="1"/>
  <c r="CK58" i="2" s="1"/>
  <c r="CE60" i="2"/>
  <c r="BW91" i="2"/>
  <c r="BW26" i="2"/>
  <c r="BW44" i="2"/>
  <c r="CI86" i="2"/>
  <c r="BQ78" i="2"/>
  <c r="BQ79" i="2" s="1"/>
  <c r="BQ90" i="2"/>
  <c r="BX37" i="2"/>
  <c r="CC41" i="2"/>
  <c r="CC40" i="2" s="1"/>
  <c r="CC34" i="2"/>
  <c r="CJ57" i="2" s="1"/>
  <c r="CJ56" i="2" s="1"/>
  <c r="CJ50" i="2"/>
  <c r="CD92" i="2"/>
  <c r="CD67" i="2"/>
  <c r="CJ85" i="2"/>
  <c r="CJ96" i="2"/>
  <c r="CJ97" i="2"/>
  <c r="CE74" i="2"/>
  <c r="BR19" i="2"/>
  <c r="BR27" i="2"/>
  <c r="BS21" i="2" s="1"/>
  <c r="BS20" i="2" s="1"/>
  <c r="CD93" i="2"/>
  <c r="BV28" i="2"/>
  <c r="BW23" i="2" s="1"/>
  <c r="CM71" i="2"/>
  <c r="CK69" i="2"/>
  <c r="CK95" i="2" s="1"/>
  <c r="CL70" i="2"/>
  <c r="BW29" i="2"/>
  <c r="BX25" i="2" s="1"/>
  <c r="BX24" i="2" s="1"/>
  <c r="BX30" i="2"/>
  <c r="BY39" i="2"/>
  <c r="BY38" i="2" s="1"/>
  <c r="BY32" i="2"/>
  <c r="CF55" i="2" s="1"/>
  <c r="CF54" i="2" s="1"/>
  <c r="CJ95" i="2"/>
  <c r="CD82" i="2"/>
  <c r="CD84" i="2"/>
  <c r="DD14" i="6" l="1"/>
  <c r="DD83" i="6" s="1"/>
  <c r="DD15" i="6"/>
  <c r="DD87" i="6" s="1"/>
  <c r="DI62" i="6"/>
  <c r="DC83" i="6"/>
  <c r="DC81" i="6"/>
  <c r="DD41" i="6"/>
  <c r="DD34" i="6"/>
  <c r="DK76" i="6"/>
  <c r="CX28" i="6"/>
  <c r="DD44" i="6"/>
  <c r="DE61" i="6"/>
  <c r="DE54" i="6"/>
  <c r="DE53" i="6" s="1"/>
  <c r="DE46" i="6"/>
  <c r="DE51" i="6" s="1"/>
  <c r="DE74" i="6"/>
  <c r="CX37" i="6"/>
  <c r="DQ71" i="6"/>
  <c r="CQ18" i="6"/>
  <c r="CQ26" i="6"/>
  <c r="CR20" i="6" s="1"/>
  <c r="CV27" i="6"/>
  <c r="CW22" i="6" s="1"/>
  <c r="DP70" i="6"/>
  <c r="CW90" i="6"/>
  <c r="CW43" i="6"/>
  <c r="DE42" i="6"/>
  <c r="DE35" i="6"/>
  <c r="DC40" i="6"/>
  <c r="DC33" i="6"/>
  <c r="CX30" i="6"/>
  <c r="DK84" i="6"/>
  <c r="DK95" i="6"/>
  <c r="DK96" i="6"/>
  <c r="DK94" i="6"/>
  <c r="DK65" i="6"/>
  <c r="DK64" i="6" s="1"/>
  <c r="DK58" i="6"/>
  <c r="DK57" i="6" s="1"/>
  <c r="DK50" i="6"/>
  <c r="DR72" i="6" s="1"/>
  <c r="DD52" i="6"/>
  <c r="DD92" i="6" s="1"/>
  <c r="DJ85" i="6"/>
  <c r="DJ49" i="6"/>
  <c r="DI38" i="5"/>
  <c r="DI14" i="5"/>
  <c r="DI80" i="5" s="1"/>
  <c r="DP62" i="5"/>
  <c r="DP61" i="5" s="1"/>
  <c r="DP47" i="5"/>
  <c r="DP46" i="5" s="1"/>
  <c r="DP55" i="5"/>
  <c r="DP54" i="5" s="1"/>
  <c r="DJ73" i="5"/>
  <c r="DJ72" i="5" s="1"/>
  <c r="DJ39" i="5"/>
  <c r="DQ74" i="5" s="1"/>
  <c r="DJ32" i="5"/>
  <c r="DC26" i="5"/>
  <c r="DI43" i="5"/>
  <c r="DJ33" i="5"/>
  <c r="DP48" i="5"/>
  <c r="DI58" i="5"/>
  <c r="DQ64" i="5"/>
  <c r="DQ63" i="5" s="1"/>
  <c r="DQ57" i="5"/>
  <c r="DQ56" i="5" s="1"/>
  <c r="DQ49" i="5"/>
  <c r="DJ60" i="5"/>
  <c r="DQ68" i="5" s="1"/>
  <c r="DJ53" i="5"/>
  <c r="DJ45" i="5"/>
  <c r="DJ50" i="5" s="1"/>
  <c r="DC29" i="5"/>
  <c r="DD23" i="5" s="1"/>
  <c r="DC35" i="5"/>
  <c r="DP83" i="5"/>
  <c r="DP95" i="5"/>
  <c r="DP94" i="5"/>
  <c r="CV17" i="5"/>
  <c r="CV25" i="5"/>
  <c r="CW19" i="5" s="1"/>
  <c r="CW18" i="5" s="1"/>
  <c r="DQ75" i="5"/>
  <c r="DP93" i="5"/>
  <c r="CE16" i="2"/>
  <c r="CC33" i="2"/>
  <c r="CD35" i="2"/>
  <c r="CK50" i="2" s="1"/>
  <c r="CF75" i="2"/>
  <c r="CF74" i="2" s="1"/>
  <c r="BX29" i="2"/>
  <c r="BY25" i="2" s="1"/>
  <c r="BR78" i="2"/>
  <c r="BR79" i="2" s="1"/>
  <c r="BR90" i="2"/>
  <c r="BY37" i="2"/>
  <c r="BS27" i="2"/>
  <c r="BT21" i="2" s="1"/>
  <c r="BS19" i="2"/>
  <c r="CE53" i="2"/>
  <c r="CL69" i="2"/>
  <c r="CL95" i="2" s="1"/>
  <c r="CJ76" i="2"/>
  <c r="CD41" i="2"/>
  <c r="CD40" i="2" s="1"/>
  <c r="CD34" i="2"/>
  <c r="CK57" i="2" s="1"/>
  <c r="CK56" i="2" s="1"/>
  <c r="CF47" i="2"/>
  <c r="CF62" i="2"/>
  <c r="CF61" i="2" s="1"/>
  <c r="CK85" i="2"/>
  <c r="CK97" i="2"/>
  <c r="CK96" i="2"/>
  <c r="BX44" i="2"/>
  <c r="BX26" i="2"/>
  <c r="BX91" i="2"/>
  <c r="CD83" i="2"/>
  <c r="CG87" i="2"/>
  <c r="CN71" i="2"/>
  <c r="CJ86" i="2"/>
  <c r="CE92" i="2"/>
  <c r="CK66" i="2"/>
  <c r="CK65" i="2" s="1"/>
  <c r="CK51" i="2"/>
  <c r="CR73" i="2" s="1"/>
  <c r="CE43" i="2"/>
  <c r="CE36" i="2"/>
  <c r="CL59" i="2" s="1"/>
  <c r="CL58" i="2" s="1"/>
  <c r="BW22" i="2"/>
  <c r="CE82" i="2"/>
  <c r="CE84" i="2"/>
  <c r="BY31" i="2"/>
  <c r="BZ39" i="2"/>
  <c r="BZ32" i="2"/>
  <c r="CG55" i="2" s="1"/>
  <c r="CG54" i="2" s="1"/>
  <c r="CJ64" i="2"/>
  <c r="CJ63" i="2" s="1"/>
  <c r="CJ49" i="2"/>
  <c r="CJ48" i="2" s="1"/>
  <c r="CD42" i="2"/>
  <c r="CK77" i="2"/>
  <c r="DD81" i="6" l="1"/>
  <c r="DG86" i="6" s="1"/>
  <c r="DK49" i="6"/>
  <c r="DE45" i="6"/>
  <c r="DE44" i="6" s="1"/>
  <c r="DE34" i="6"/>
  <c r="DE41" i="6"/>
  <c r="DC82" i="6"/>
  <c r="DF86" i="6"/>
  <c r="DL76" i="6"/>
  <c r="DD91" i="6"/>
  <c r="DD66" i="6"/>
  <c r="CY31" i="6"/>
  <c r="CY30" i="6" s="1"/>
  <c r="CY38" i="6"/>
  <c r="CY37" i="6" s="1"/>
  <c r="DK85" i="6"/>
  <c r="CQ89" i="6"/>
  <c r="CQ77" i="6"/>
  <c r="CQ78" i="6" s="1"/>
  <c r="DE73" i="6"/>
  <c r="DE52" i="6"/>
  <c r="DE92" i="6" s="1"/>
  <c r="CX29" i="6"/>
  <c r="CR19" i="6"/>
  <c r="CY24" i="6"/>
  <c r="DD40" i="6"/>
  <c r="DD33" i="6"/>
  <c r="DR71" i="6"/>
  <c r="DL65" i="6"/>
  <c r="DL64" i="6" s="1"/>
  <c r="DL58" i="6"/>
  <c r="DL57" i="6" s="1"/>
  <c r="DL50" i="6"/>
  <c r="DS72" i="6" s="1"/>
  <c r="DJ63" i="6"/>
  <c r="DJ62" i="6" s="1"/>
  <c r="DJ56" i="6"/>
  <c r="DJ55" i="6" s="1"/>
  <c r="DJ48" i="6"/>
  <c r="DJ47" i="6" s="1"/>
  <c r="DC32" i="6"/>
  <c r="DL69" i="6"/>
  <c r="DE60" i="6"/>
  <c r="DJ75" i="6"/>
  <c r="DC39" i="6"/>
  <c r="CW21" i="6"/>
  <c r="CX36" i="6"/>
  <c r="DE67" i="6"/>
  <c r="DI82" i="5"/>
  <c r="DQ48" i="5"/>
  <c r="DJ38" i="5"/>
  <c r="DJ59" i="5"/>
  <c r="DJ58" i="5" s="1"/>
  <c r="CW17" i="5"/>
  <c r="CW25" i="5"/>
  <c r="CX19" i="5" s="1"/>
  <c r="DK41" i="5"/>
  <c r="DK40" i="5" s="1"/>
  <c r="DK34" i="5"/>
  <c r="DK33" i="5" s="1"/>
  <c r="DD22" i="5"/>
  <c r="DP84" i="5"/>
  <c r="DC28" i="5"/>
  <c r="CV88" i="5"/>
  <c r="CV76" i="5"/>
  <c r="CV77" i="5" s="1"/>
  <c r="DJ66" i="5"/>
  <c r="DJ52" i="5"/>
  <c r="DI81" i="5"/>
  <c r="DL85" i="5"/>
  <c r="DQ67" i="5"/>
  <c r="DQ93" i="5" s="1"/>
  <c r="DJ44" i="5"/>
  <c r="DQ62" i="5"/>
  <c r="DQ61" i="5" s="1"/>
  <c r="DQ55" i="5"/>
  <c r="DQ54" i="5" s="1"/>
  <c r="DQ47" i="5"/>
  <c r="DQ46" i="5" s="1"/>
  <c r="DJ31" i="5"/>
  <c r="DD37" i="5"/>
  <c r="DD30" i="5"/>
  <c r="DD29" i="5" s="1"/>
  <c r="DI90" i="5"/>
  <c r="DI65" i="5"/>
  <c r="CR72" i="2"/>
  <c r="CE88" i="2"/>
  <c r="CD33" i="2"/>
  <c r="CG75" i="2"/>
  <c r="CG74" i="2" s="1"/>
  <c r="CF68" i="2"/>
  <c r="CF16" i="2" s="1"/>
  <c r="CL77" i="2"/>
  <c r="CK76" i="2"/>
  <c r="BW28" i="2"/>
  <c r="BX23" i="2" s="1"/>
  <c r="BX22" i="2" s="1"/>
  <c r="CL51" i="2"/>
  <c r="CS73" i="2" s="1"/>
  <c r="CL66" i="2"/>
  <c r="CL65" i="2" s="1"/>
  <c r="CF52" i="2"/>
  <c r="CF46" i="2"/>
  <c r="CE35" i="2"/>
  <c r="BZ38" i="2"/>
  <c r="CG62" i="2"/>
  <c r="CG61" i="2" s="1"/>
  <c r="CG47" i="2"/>
  <c r="CG52" i="2" s="1"/>
  <c r="CK64" i="2"/>
  <c r="CK63" i="2" s="1"/>
  <c r="CK49" i="2"/>
  <c r="CK48" i="2" s="1"/>
  <c r="CO71" i="2"/>
  <c r="CE93" i="2"/>
  <c r="BS90" i="2"/>
  <c r="BS78" i="2"/>
  <c r="BS79" i="2" s="1"/>
  <c r="CF43" i="2"/>
  <c r="CF36" i="2"/>
  <c r="CM59" i="2" s="1"/>
  <c r="CM58" i="2" s="1"/>
  <c r="CE42" i="2"/>
  <c r="CK86" i="2"/>
  <c r="CL85" i="2"/>
  <c r="CL96" i="2"/>
  <c r="CL97" i="2"/>
  <c r="CA39" i="2"/>
  <c r="CA32" i="2"/>
  <c r="CH55" i="2" s="1"/>
  <c r="CH54" i="2" s="1"/>
  <c r="BY24" i="2"/>
  <c r="BZ31" i="2"/>
  <c r="BY30" i="2"/>
  <c r="CE83" i="2"/>
  <c r="CH87" i="2"/>
  <c r="CE67" i="2"/>
  <c r="CF60" i="2"/>
  <c r="CM70" i="2"/>
  <c r="BT20" i="2"/>
  <c r="CX25" i="6" l="1"/>
  <c r="DD82" i="6"/>
  <c r="DL49" i="6"/>
  <c r="DQ70" i="6"/>
  <c r="DD39" i="6"/>
  <c r="DD32" i="6"/>
  <c r="DF74" i="6"/>
  <c r="DF73" i="6" s="1"/>
  <c r="DK75" i="6"/>
  <c r="CY29" i="6"/>
  <c r="CW27" i="6"/>
  <c r="CX22" i="6" s="1"/>
  <c r="CX21" i="6" s="1"/>
  <c r="DE91" i="6"/>
  <c r="DS71" i="6"/>
  <c r="DK63" i="6"/>
  <c r="DK62" i="6" s="1"/>
  <c r="DK56" i="6"/>
  <c r="DK55" i="6" s="1"/>
  <c r="DK48" i="6"/>
  <c r="DK47" i="6" s="1"/>
  <c r="CX90" i="6"/>
  <c r="CX43" i="6"/>
  <c r="CY36" i="6"/>
  <c r="DF61" i="6"/>
  <c r="DF60" i="6" s="1"/>
  <c r="DF54" i="6"/>
  <c r="DF46" i="6"/>
  <c r="DE59" i="6"/>
  <c r="DE66" i="6" s="1"/>
  <c r="DF42" i="6"/>
  <c r="DF35" i="6"/>
  <c r="CY23" i="6"/>
  <c r="DE15" i="6"/>
  <c r="DE14" i="6"/>
  <c r="DL68" i="6"/>
  <c r="DL94" i="6" s="1"/>
  <c r="CR18" i="6"/>
  <c r="CR26" i="6"/>
  <c r="CS20" i="6" s="1"/>
  <c r="DR48" i="5"/>
  <c r="DR75" i="5"/>
  <c r="DC89" i="5"/>
  <c r="DC42" i="5"/>
  <c r="DC24" i="5"/>
  <c r="DR64" i="5"/>
  <c r="DR63" i="5" s="1"/>
  <c r="DR57" i="5"/>
  <c r="DR56" i="5" s="1"/>
  <c r="DR49" i="5"/>
  <c r="DD28" i="5"/>
  <c r="DD27" i="5"/>
  <c r="DE23" i="5" s="1"/>
  <c r="DE22" i="5" s="1"/>
  <c r="DD21" i="5"/>
  <c r="DE37" i="5"/>
  <c r="DE30" i="5"/>
  <c r="CX18" i="5"/>
  <c r="DJ43" i="5"/>
  <c r="DJ51" i="5"/>
  <c r="DJ91" i="5" s="1"/>
  <c r="CW88" i="5"/>
  <c r="CW76" i="5"/>
  <c r="CW77" i="5" s="1"/>
  <c r="DK73" i="5"/>
  <c r="DD36" i="5"/>
  <c r="DQ83" i="5"/>
  <c r="DQ95" i="5"/>
  <c r="DQ94" i="5"/>
  <c r="DJ15" i="5"/>
  <c r="DJ14" i="5"/>
  <c r="DK60" i="5"/>
  <c r="DK53" i="5"/>
  <c r="DK45" i="5"/>
  <c r="DK50" i="5" s="1"/>
  <c r="CS72" i="2"/>
  <c r="CF88" i="2"/>
  <c r="CM77" i="2"/>
  <c r="CH75" i="2"/>
  <c r="CH74" i="2" s="1"/>
  <c r="CF15" i="2"/>
  <c r="CF84" i="2" s="1"/>
  <c r="CF42" i="2"/>
  <c r="CG68" i="2"/>
  <c r="CG16" i="2" s="1"/>
  <c r="BX28" i="2"/>
  <c r="BY23" i="2" s="1"/>
  <c r="BY22" i="2" s="1"/>
  <c r="CP71" i="2"/>
  <c r="BY91" i="2"/>
  <c r="BY26" i="2"/>
  <c r="BY44" i="2"/>
  <c r="CA38" i="2"/>
  <c r="BZ37" i="2"/>
  <c r="BZ30" i="2"/>
  <c r="CA31" i="2"/>
  <c r="CE34" i="2"/>
  <c r="CL57" i="2" s="1"/>
  <c r="CL56" i="2" s="1"/>
  <c r="CE41" i="2"/>
  <c r="CL86" i="2"/>
  <c r="BY29" i="2"/>
  <c r="BZ25" i="2" s="1"/>
  <c r="BZ24" i="2" s="1"/>
  <c r="CF53" i="2"/>
  <c r="BT19" i="2"/>
  <c r="BT27" i="2"/>
  <c r="BU21" i="2" s="1"/>
  <c r="BU20" i="2" s="1"/>
  <c r="CH47" i="2"/>
  <c r="CH52" i="2" s="1"/>
  <c r="CH62" i="2"/>
  <c r="CH61" i="2" s="1"/>
  <c r="CM51" i="2"/>
  <c r="CT73" i="2" s="1"/>
  <c r="CM66" i="2"/>
  <c r="CM65" i="2" s="1"/>
  <c r="CG46" i="2"/>
  <c r="CF45" i="2"/>
  <c r="CG60" i="2"/>
  <c r="CM69" i="2"/>
  <c r="CM95" i="2" s="1"/>
  <c r="CN70" i="2"/>
  <c r="CF35" i="2"/>
  <c r="CL50" i="2"/>
  <c r="CY25" i="6" l="1"/>
  <c r="DR70" i="6"/>
  <c r="CX27" i="6"/>
  <c r="CY22" i="6" s="1"/>
  <c r="CY21" i="6" s="1"/>
  <c r="DF59" i="6"/>
  <c r="DF51" i="6"/>
  <c r="DF45" i="6"/>
  <c r="DF67" i="6"/>
  <c r="DF53" i="6"/>
  <c r="DE83" i="6"/>
  <c r="DE81" i="6"/>
  <c r="CY28" i="6"/>
  <c r="CZ24" i="6" s="1"/>
  <c r="CZ31" i="6"/>
  <c r="CZ38" i="6"/>
  <c r="CS19" i="6"/>
  <c r="DM65" i="6"/>
  <c r="DM64" i="6" s="1"/>
  <c r="DM58" i="6"/>
  <c r="DM57" i="6" s="1"/>
  <c r="DM50" i="6"/>
  <c r="DF34" i="6"/>
  <c r="DE87" i="6"/>
  <c r="CR89" i="6"/>
  <c r="CR77" i="6"/>
  <c r="CR78" i="6" s="1"/>
  <c r="DF41" i="6"/>
  <c r="DM76" i="6"/>
  <c r="DM69" i="6"/>
  <c r="CY90" i="6"/>
  <c r="CY43" i="6"/>
  <c r="DL84" i="6"/>
  <c r="DL95" i="6"/>
  <c r="DL96" i="6"/>
  <c r="DE40" i="6"/>
  <c r="DE33" i="6"/>
  <c r="DK66" i="5"/>
  <c r="DK14" i="5" s="1"/>
  <c r="DL60" i="5"/>
  <c r="DL53" i="5"/>
  <c r="DL45" i="5"/>
  <c r="DL50" i="5" s="1"/>
  <c r="DK52" i="5"/>
  <c r="DQ84" i="5"/>
  <c r="DK44" i="5"/>
  <c r="DK39" i="5"/>
  <c r="DK32" i="5"/>
  <c r="DD20" i="5"/>
  <c r="DJ90" i="5"/>
  <c r="DJ65" i="5"/>
  <c r="DE27" i="5"/>
  <c r="DR68" i="5"/>
  <c r="DK59" i="5"/>
  <c r="DE36" i="5"/>
  <c r="DD35" i="5"/>
  <c r="DD42" i="5" s="1"/>
  <c r="DL41" i="5"/>
  <c r="DL34" i="5"/>
  <c r="CX17" i="5"/>
  <c r="CX25" i="5"/>
  <c r="CY19" i="5" s="1"/>
  <c r="CY18" i="5" s="1"/>
  <c r="DK72" i="5"/>
  <c r="DL73" i="5"/>
  <c r="DJ82" i="5"/>
  <c r="DJ80" i="5"/>
  <c r="DD89" i="5"/>
  <c r="DJ86" i="5"/>
  <c r="DE29" i="5"/>
  <c r="CT72" i="2"/>
  <c r="CG88" i="2"/>
  <c r="CM50" i="2"/>
  <c r="CF82" i="2"/>
  <c r="CI87" i="2" s="1"/>
  <c r="CG15" i="2"/>
  <c r="CG84" i="2" s="1"/>
  <c r="CH68" i="2"/>
  <c r="CH16" i="2" s="1"/>
  <c r="BZ29" i="2"/>
  <c r="CA25" i="2" s="1"/>
  <c r="CA24" i="2" s="1"/>
  <c r="BU19" i="2"/>
  <c r="BU27" i="2"/>
  <c r="BV21" i="2" s="1"/>
  <c r="BV20" i="2" s="1"/>
  <c r="BY28" i="2"/>
  <c r="BZ23" i="2" s="1"/>
  <c r="CA30" i="2"/>
  <c r="BZ44" i="2"/>
  <c r="BZ91" i="2"/>
  <c r="BZ26" i="2"/>
  <c r="CF92" i="2"/>
  <c r="CF67" i="2"/>
  <c r="CG36" i="2"/>
  <c r="CN59" i="2" s="1"/>
  <c r="CN58" i="2" s="1"/>
  <c r="CG43" i="2"/>
  <c r="CA37" i="2"/>
  <c r="CN69" i="2"/>
  <c r="CN95" i="2" s="1"/>
  <c r="CO70" i="2"/>
  <c r="BT90" i="2"/>
  <c r="BT78" i="2"/>
  <c r="BT79" i="2" s="1"/>
  <c r="CF34" i="2"/>
  <c r="CM57" i="2" s="1"/>
  <c r="CM56" i="2" s="1"/>
  <c r="CF41" i="2"/>
  <c r="CM85" i="2"/>
  <c r="CM96" i="2"/>
  <c r="CM97" i="2"/>
  <c r="CG45" i="2"/>
  <c r="CH46" i="2"/>
  <c r="CF93" i="2"/>
  <c r="CL76" i="2"/>
  <c r="CE40" i="2"/>
  <c r="CB32" i="2"/>
  <c r="CI55" i="2" s="1"/>
  <c r="CI54" i="2" s="1"/>
  <c r="CB39" i="2"/>
  <c r="CI75" i="2" s="1"/>
  <c r="CH60" i="2"/>
  <c r="CG53" i="2"/>
  <c r="CL64" i="2"/>
  <c r="CL63" i="2" s="1"/>
  <c r="CL49" i="2"/>
  <c r="CL48" i="2" s="1"/>
  <c r="CE33" i="2"/>
  <c r="CQ71" i="2"/>
  <c r="DF14" i="6" l="1"/>
  <c r="DF83" i="6" s="1"/>
  <c r="DF15" i="6"/>
  <c r="DF87" i="6" s="1"/>
  <c r="CY27" i="6"/>
  <c r="CZ22" i="6" s="1"/>
  <c r="DF44" i="6"/>
  <c r="DE82" i="6"/>
  <c r="DH86" i="6"/>
  <c r="CS18" i="6"/>
  <c r="CS26" i="6"/>
  <c r="CT20" i="6" s="1"/>
  <c r="DL85" i="6"/>
  <c r="CZ37" i="6"/>
  <c r="DG74" i="6"/>
  <c r="DF52" i="6"/>
  <c r="DF92" i="6" s="1"/>
  <c r="DL75" i="6"/>
  <c r="DE39" i="6"/>
  <c r="DG61" i="6"/>
  <c r="DG60" i="6" s="1"/>
  <c r="DG54" i="6"/>
  <c r="DG46" i="6"/>
  <c r="DG51" i="6" s="1"/>
  <c r="CZ30" i="6"/>
  <c r="DG42" i="6"/>
  <c r="DN76" i="6" s="1"/>
  <c r="DG35" i="6"/>
  <c r="DG34" i="6" s="1"/>
  <c r="DL63" i="6"/>
  <c r="DL56" i="6"/>
  <c r="DL55" i="6" s="1"/>
  <c r="DL48" i="6"/>
  <c r="DL47" i="6" s="1"/>
  <c r="DE32" i="6"/>
  <c r="DM68" i="6"/>
  <c r="DM94" i="6" s="1"/>
  <c r="DM49" i="6"/>
  <c r="CZ23" i="6"/>
  <c r="DF40" i="6"/>
  <c r="DF33" i="6"/>
  <c r="DK15" i="5"/>
  <c r="DD24" i="5"/>
  <c r="CY17" i="5"/>
  <c r="CY25" i="5"/>
  <c r="CZ19" i="5" s="1"/>
  <c r="DS68" i="5"/>
  <c r="DR67" i="5"/>
  <c r="DR93" i="5" s="1"/>
  <c r="CX88" i="5"/>
  <c r="CX76" i="5"/>
  <c r="CX77" i="5" s="1"/>
  <c r="DL44" i="5"/>
  <c r="DK43" i="5"/>
  <c r="DK82" i="5"/>
  <c r="DK80" i="5"/>
  <c r="DF23" i="5"/>
  <c r="DK38" i="5"/>
  <c r="DR74" i="5"/>
  <c r="DJ81" i="5"/>
  <c r="DM85" i="5"/>
  <c r="DS64" i="5"/>
  <c r="DS63" i="5" s="1"/>
  <c r="DS57" i="5"/>
  <c r="DS56" i="5" s="1"/>
  <c r="DS49" i="5"/>
  <c r="DL33" i="5"/>
  <c r="DR62" i="5"/>
  <c r="DR61" i="5" s="1"/>
  <c r="DR55" i="5"/>
  <c r="DR54" i="5" s="1"/>
  <c r="DR47" i="5"/>
  <c r="DR46" i="5" s="1"/>
  <c r="DK31" i="5"/>
  <c r="DE28" i="5"/>
  <c r="DS75" i="5"/>
  <c r="DL40" i="5"/>
  <c r="DL52" i="5"/>
  <c r="DK51" i="5"/>
  <c r="DK91" i="5" s="1"/>
  <c r="DF37" i="5"/>
  <c r="DM73" i="5" s="1"/>
  <c r="DF30" i="5"/>
  <c r="DF29" i="5" s="1"/>
  <c r="DK86" i="5"/>
  <c r="DL72" i="5"/>
  <c r="DE35" i="5"/>
  <c r="DD26" i="5"/>
  <c r="DE21" i="5" s="1"/>
  <c r="DE20" i="5" s="1"/>
  <c r="DL66" i="5"/>
  <c r="DL59" i="5"/>
  <c r="DK58" i="5"/>
  <c r="CH88" i="2"/>
  <c r="CF83" i="2"/>
  <c r="CG35" i="2"/>
  <c r="CN50" i="2" s="1"/>
  <c r="CH15" i="2"/>
  <c r="CH82" i="2" s="1"/>
  <c r="CG82" i="2"/>
  <c r="CJ87" i="2" s="1"/>
  <c r="CF33" i="2"/>
  <c r="CF40" i="2"/>
  <c r="BV19" i="2"/>
  <c r="BV27" i="2"/>
  <c r="BW21" i="2" s="1"/>
  <c r="BW20" i="2" s="1"/>
  <c r="CA29" i="2"/>
  <c r="CB25" i="2" s="1"/>
  <c r="CB24" i="2" s="1"/>
  <c r="CG41" i="2"/>
  <c r="CG34" i="2"/>
  <c r="CN57" i="2" s="1"/>
  <c r="CN56" i="2" s="1"/>
  <c r="BZ22" i="2"/>
  <c r="CH45" i="2"/>
  <c r="CI74" i="2"/>
  <c r="CG67" i="2"/>
  <c r="CG92" i="2"/>
  <c r="CN85" i="2"/>
  <c r="CN97" i="2"/>
  <c r="CN96" i="2"/>
  <c r="CO69" i="2"/>
  <c r="CO95" i="2" s="1"/>
  <c r="CI47" i="2"/>
  <c r="CI52" i="2" s="1"/>
  <c r="CI62" i="2"/>
  <c r="CI61" i="2" s="1"/>
  <c r="CM49" i="2"/>
  <c r="CM48" i="2" s="1"/>
  <c r="CM64" i="2"/>
  <c r="CM63" i="2" s="1"/>
  <c r="CC32" i="2"/>
  <c r="CJ55" i="2" s="1"/>
  <c r="CJ54" i="2" s="1"/>
  <c r="CC39" i="2"/>
  <c r="CJ75" i="2" s="1"/>
  <c r="CB38" i="2"/>
  <c r="BU78" i="2"/>
  <c r="BU79" i="2" s="1"/>
  <c r="BU90" i="2"/>
  <c r="CG93" i="2"/>
  <c r="CH53" i="2"/>
  <c r="CM76" i="2"/>
  <c r="CM86" i="2"/>
  <c r="CG42" i="2"/>
  <c r="CN77" i="2"/>
  <c r="CA26" i="2"/>
  <c r="CA91" i="2"/>
  <c r="CA44" i="2"/>
  <c r="CR71" i="2"/>
  <c r="CN66" i="2"/>
  <c r="CN65" i="2" s="1"/>
  <c r="CN51" i="2"/>
  <c r="CU73" i="2" s="1"/>
  <c r="CB31" i="2"/>
  <c r="CH43" i="2"/>
  <c r="CH36" i="2"/>
  <c r="CO59" i="2" s="1"/>
  <c r="CO58" i="2" s="1"/>
  <c r="DF81" i="6" l="1"/>
  <c r="DF82" i="6" s="1"/>
  <c r="DN69" i="6"/>
  <c r="DN68" i="6" s="1"/>
  <c r="DF39" i="6"/>
  <c r="DM75" i="6"/>
  <c r="DG45" i="6"/>
  <c r="DG44" i="6" s="1"/>
  <c r="DG67" i="6"/>
  <c r="DG15" i="6" s="1"/>
  <c r="DG87" i="6" s="1"/>
  <c r="DG41" i="6"/>
  <c r="DA31" i="6"/>
  <c r="DA38" i="6"/>
  <c r="DH74" i="6" s="1"/>
  <c r="DF91" i="6"/>
  <c r="DF66" i="6"/>
  <c r="CZ29" i="6"/>
  <c r="CS89" i="6"/>
  <c r="CS77" i="6"/>
  <c r="CS78" i="6" s="1"/>
  <c r="CT19" i="6"/>
  <c r="DM63" i="6"/>
  <c r="DM56" i="6"/>
  <c r="DM55" i="6" s="1"/>
  <c r="DM48" i="6"/>
  <c r="DM47" i="6" s="1"/>
  <c r="DF32" i="6"/>
  <c r="DG53" i="6"/>
  <c r="DN65" i="6"/>
  <c r="DN64" i="6" s="1"/>
  <c r="DN58" i="6"/>
  <c r="DN57" i="6" s="1"/>
  <c r="DN50" i="6"/>
  <c r="DG59" i="6"/>
  <c r="DG73" i="6"/>
  <c r="CZ28" i="6"/>
  <c r="DA24" i="6" s="1"/>
  <c r="DA23" i="6" s="1"/>
  <c r="CZ36" i="6"/>
  <c r="DG40" i="6"/>
  <c r="DG33" i="6"/>
  <c r="DM84" i="6"/>
  <c r="DM96" i="6"/>
  <c r="DM95" i="6"/>
  <c r="DN49" i="6"/>
  <c r="DS70" i="6"/>
  <c r="DL62" i="6"/>
  <c r="CZ21" i="6"/>
  <c r="DL15" i="5"/>
  <c r="DL86" i="5" s="1"/>
  <c r="DF36" i="5"/>
  <c r="DF35" i="5" s="1"/>
  <c r="DL14" i="5"/>
  <c r="DL82" i="5" s="1"/>
  <c r="DE26" i="5"/>
  <c r="DF21" i="5" s="1"/>
  <c r="DF20" i="5" s="1"/>
  <c r="DL51" i="5"/>
  <c r="DL91" i="5" s="1"/>
  <c r="DM72" i="5"/>
  <c r="DS48" i="5"/>
  <c r="DM34" i="5"/>
  <c r="DM33" i="5" s="1"/>
  <c r="DM41" i="5"/>
  <c r="DM40" i="5" s="1"/>
  <c r="DF22" i="5"/>
  <c r="DR83" i="5"/>
  <c r="DR95" i="5"/>
  <c r="DR94" i="5"/>
  <c r="DL58" i="5"/>
  <c r="DK81" i="5"/>
  <c r="DN85" i="5"/>
  <c r="DG37" i="5"/>
  <c r="DN73" i="5" s="1"/>
  <c r="DG30" i="5"/>
  <c r="DS67" i="5"/>
  <c r="DS93" i="5" s="1"/>
  <c r="DF28" i="5"/>
  <c r="DE89" i="5"/>
  <c r="DE42" i="5"/>
  <c r="DE24" i="5"/>
  <c r="DM60" i="5"/>
  <c r="DM59" i="5" s="1"/>
  <c r="DM53" i="5"/>
  <c r="DM52" i="5" s="1"/>
  <c r="DM45" i="5"/>
  <c r="DM50" i="5" s="1"/>
  <c r="DK90" i="5"/>
  <c r="DK65" i="5"/>
  <c r="CY88" i="5"/>
  <c r="CY76" i="5"/>
  <c r="CY77" i="5" s="1"/>
  <c r="DL39" i="5"/>
  <c r="DL38" i="5" s="1"/>
  <c r="DL32" i="5"/>
  <c r="DL31" i="5" s="1"/>
  <c r="DL43" i="5"/>
  <c r="CZ18" i="5"/>
  <c r="CG83" i="2"/>
  <c r="CU72" i="2"/>
  <c r="CH35" i="2"/>
  <c r="CO50" i="2" s="1"/>
  <c r="CH84" i="2"/>
  <c r="CG33" i="2"/>
  <c r="CP70" i="2"/>
  <c r="CP69" i="2" s="1"/>
  <c r="CN76" i="2"/>
  <c r="CO77" i="2"/>
  <c r="CG40" i="2"/>
  <c r="BW19" i="2"/>
  <c r="BW27" i="2"/>
  <c r="BX21" i="2" s="1"/>
  <c r="BX20" i="2" s="1"/>
  <c r="CB29" i="2"/>
  <c r="CC25" i="2" s="1"/>
  <c r="CJ74" i="2"/>
  <c r="CN64" i="2"/>
  <c r="CN63" i="2" s="1"/>
  <c r="CN49" i="2"/>
  <c r="CN48" i="2" s="1"/>
  <c r="CC31" i="2"/>
  <c r="CB30" i="2"/>
  <c r="CJ62" i="2"/>
  <c r="CJ47" i="2"/>
  <c r="CJ52" i="2" s="1"/>
  <c r="CH42" i="2"/>
  <c r="CO85" i="2"/>
  <c r="CO97" i="2"/>
  <c r="CO96" i="2"/>
  <c r="CI46" i="2"/>
  <c r="CI36" i="2"/>
  <c r="CP59" i="2" s="1"/>
  <c r="CP58" i="2" s="1"/>
  <c r="CI43" i="2"/>
  <c r="CI53" i="2"/>
  <c r="CH92" i="2"/>
  <c r="CH67" i="2"/>
  <c r="CH83" i="2"/>
  <c r="CK87" i="2"/>
  <c r="CI60" i="2"/>
  <c r="CD32" i="2"/>
  <c r="CK55" i="2" s="1"/>
  <c r="CK54" i="2" s="1"/>
  <c r="CD39" i="2"/>
  <c r="CK75" i="2" s="1"/>
  <c r="CH93" i="2"/>
  <c r="CB37" i="2"/>
  <c r="CC38" i="2"/>
  <c r="CO66" i="2"/>
  <c r="CO65" i="2" s="1"/>
  <c r="CO51" i="2"/>
  <c r="CV73" i="2" s="1"/>
  <c r="CS71" i="2"/>
  <c r="CI68" i="2"/>
  <c r="CN86" i="2"/>
  <c r="BZ28" i="2"/>
  <c r="CA23" i="2" s="1"/>
  <c r="BV78" i="2"/>
  <c r="BV79" i="2" s="1"/>
  <c r="BV90" i="2"/>
  <c r="CZ25" i="6" l="1"/>
  <c r="DI86" i="6"/>
  <c r="DG39" i="6"/>
  <c r="DG14" i="6"/>
  <c r="DG81" i="6" s="1"/>
  <c r="DA37" i="6"/>
  <c r="DA36" i="6" s="1"/>
  <c r="DM62" i="6"/>
  <c r="DN75" i="6"/>
  <c r="DH73" i="6"/>
  <c r="DH61" i="6"/>
  <c r="DH54" i="6"/>
  <c r="DH46" i="6"/>
  <c r="DH42" i="6"/>
  <c r="DH35" i="6"/>
  <c r="DN84" i="6"/>
  <c r="DN95" i="6"/>
  <c r="DN96" i="6"/>
  <c r="DG52" i="6"/>
  <c r="DG92" i="6" s="1"/>
  <c r="DM85" i="6"/>
  <c r="DG32" i="6"/>
  <c r="CZ27" i="6"/>
  <c r="DA22" i="6" s="1"/>
  <c r="DN63" i="6"/>
  <c r="DN56" i="6"/>
  <c r="DN55" i="6" s="1"/>
  <c r="DN48" i="6"/>
  <c r="DN47" i="6" s="1"/>
  <c r="DG91" i="6"/>
  <c r="DN94" i="6"/>
  <c r="CZ90" i="6"/>
  <c r="CZ43" i="6"/>
  <c r="CT18" i="6"/>
  <c r="CT26" i="6"/>
  <c r="CU20" i="6" s="1"/>
  <c r="DA28" i="6"/>
  <c r="DA30" i="6"/>
  <c r="DL80" i="5"/>
  <c r="DL81" i="5" s="1"/>
  <c r="DG36" i="5"/>
  <c r="DM44" i="5"/>
  <c r="DM51" i="5"/>
  <c r="DM91" i="5" s="1"/>
  <c r="DN72" i="5"/>
  <c r="DM58" i="5"/>
  <c r="DF26" i="5"/>
  <c r="DG21" i="5" s="1"/>
  <c r="DG20" i="5" s="1"/>
  <c r="DN60" i="5"/>
  <c r="DN59" i="5" s="1"/>
  <c r="DN53" i="5"/>
  <c r="DN52" i="5" s="1"/>
  <c r="DN45" i="5"/>
  <c r="DN50" i="5" s="1"/>
  <c r="DS74" i="5"/>
  <c r="DF89" i="5"/>
  <c r="DF42" i="5"/>
  <c r="DF24" i="5"/>
  <c r="DR84" i="5"/>
  <c r="DG35" i="5"/>
  <c r="DL90" i="5"/>
  <c r="DL65" i="5"/>
  <c r="DG29" i="5"/>
  <c r="DS83" i="5"/>
  <c r="DS95" i="5"/>
  <c r="DS94" i="5"/>
  <c r="DF27" i="5"/>
  <c r="DG23" i="5" s="1"/>
  <c r="DG22" i="5" s="1"/>
  <c r="CZ17" i="5"/>
  <c r="CZ25" i="5"/>
  <c r="DA19" i="5" s="1"/>
  <c r="DS62" i="5"/>
  <c r="DS61" i="5" s="1"/>
  <c r="DS55" i="5"/>
  <c r="DS54" i="5" s="1"/>
  <c r="DS47" i="5"/>
  <c r="DS46" i="5" s="1"/>
  <c r="DM66" i="5"/>
  <c r="DM39" i="5"/>
  <c r="DM38" i="5" s="1"/>
  <c r="DM32" i="5"/>
  <c r="DM31" i="5" s="1"/>
  <c r="CV72" i="2"/>
  <c r="CI15" i="2"/>
  <c r="CI82" i="2" s="1"/>
  <c r="CI16" i="2"/>
  <c r="CI35" i="2"/>
  <c r="CQ70" i="2"/>
  <c r="CQ69" i="2" s="1"/>
  <c r="CQ95" i="2" s="1"/>
  <c r="CP77" i="2"/>
  <c r="CJ61" i="2"/>
  <c r="CJ60" i="2" s="1"/>
  <c r="CJ68" i="2"/>
  <c r="BX19" i="2"/>
  <c r="BX27" i="2"/>
  <c r="BY21" i="2" s="1"/>
  <c r="BY20" i="2" s="1"/>
  <c r="CK74" i="2"/>
  <c r="CJ46" i="2"/>
  <c r="CI45" i="2"/>
  <c r="CJ43" i="2"/>
  <c r="CQ77" i="2" s="1"/>
  <c r="CJ36" i="2"/>
  <c r="CQ59" i="2" s="1"/>
  <c r="CQ58" i="2" s="1"/>
  <c r="CP85" i="2"/>
  <c r="CP97" i="2"/>
  <c r="CP96" i="2"/>
  <c r="CC24" i="2"/>
  <c r="CP50" i="2"/>
  <c r="CE32" i="2"/>
  <c r="CL55" i="2" s="1"/>
  <c r="CL54" i="2" s="1"/>
  <c r="CE39" i="2"/>
  <c r="CL75" i="2" s="1"/>
  <c r="CD31" i="2"/>
  <c r="CC30" i="2"/>
  <c r="CK47" i="2"/>
  <c r="CK52" i="2" s="1"/>
  <c r="CK62" i="2"/>
  <c r="CD38" i="2"/>
  <c r="CC37" i="2"/>
  <c r="CI93" i="2"/>
  <c r="CO86" i="2"/>
  <c r="BW78" i="2"/>
  <c r="BW79" i="2" s="1"/>
  <c r="BW90" i="2"/>
  <c r="CH41" i="2"/>
  <c r="CH34" i="2"/>
  <c r="CO57" i="2" s="1"/>
  <c r="CO56" i="2" s="1"/>
  <c r="CI42" i="2"/>
  <c r="CA22" i="2"/>
  <c r="CT71" i="2"/>
  <c r="CP66" i="2"/>
  <c r="CP65" i="2" s="1"/>
  <c r="CP51" i="2"/>
  <c r="CW73" i="2" s="1"/>
  <c r="CP95" i="2"/>
  <c r="CB26" i="2"/>
  <c r="CB91" i="2"/>
  <c r="CB44" i="2"/>
  <c r="DN62" i="6" l="1"/>
  <c r="DG83" i="6"/>
  <c r="CI84" i="2"/>
  <c r="DG66" i="6"/>
  <c r="DH67" i="6"/>
  <c r="DH15" i="6" s="1"/>
  <c r="DH87" i="6" s="1"/>
  <c r="DB24" i="6"/>
  <c r="DB23" i="6" s="1"/>
  <c r="DH53" i="6"/>
  <c r="DH52" i="6" s="1"/>
  <c r="DH92" i="6" s="1"/>
  <c r="DB38" i="6"/>
  <c r="DB31" i="6"/>
  <c r="DB30" i="6" s="1"/>
  <c r="DN85" i="6"/>
  <c r="CT89" i="6"/>
  <c r="CT77" i="6"/>
  <c r="CT78" i="6" s="1"/>
  <c r="DO65" i="6"/>
  <c r="DO64" i="6" s="1"/>
  <c r="DO58" i="6"/>
  <c r="DO57" i="6" s="1"/>
  <c r="DO50" i="6"/>
  <c r="DH34" i="6"/>
  <c r="CU19" i="6"/>
  <c r="DO76" i="6"/>
  <c r="DH41" i="6"/>
  <c r="DG82" i="6"/>
  <c r="DJ86" i="6"/>
  <c r="DA29" i="6"/>
  <c r="DA25" i="6" s="1"/>
  <c r="DH40" i="6"/>
  <c r="DH33" i="6"/>
  <c r="DH32" i="6" s="1"/>
  <c r="DH51" i="6"/>
  <c r="DH45" i="6"/>
  <c r="DA21" i="6"/>
  <c r="DO69" i="6"/>
  <c r="DH60" i="6"/>
  <c r="DO85" i="5"/>
  <c r="DN44" i="5"/>
  <c r="DN43" i="5" s="1"/>
  <c r="DM43" i="5"/>
  <c r="DM90" i="5" s="1"/>
  <c r="DG26" i="5"/>
  <c r="DN58" i="5"/>
  <c r="DG27" i="5"/>
  <c r="DH23" i="5" s="1"/>
  <c r="DH22" i="5" s="1"/>
  <c r="DS84" i="5"/>
  <c r="DH37" i="5"/>
  <c r="DH30" i="5"/>
  <c r="DH29" i="5" s="1"/>
  <c r="DG28" i="5"/>
  <c r="DN66" i="5"/>
  <c r="DA18" i="5"/>
  <c r="CZ88" i="5"/>
  <c r="CZ76" i="5"/>
  <c r="CZ77" i="5" s="1"/>
  <c r="DM14" i="5"/>
  <c r="DM15" i="5"/>
  <c r="DN39" i="5"/>
  <c r="DN38" i="5" s="1"/>
  <c r="DN32" i="5"/>
  <c r="DN31" i="5" s="1"/>
  <c r="DN34" i="5"/>
  <c r="DN33" i="5" s="1"/>
  <c r="DN41" i="5"/>
  <c r="DN40" i="5" s="1"/>
  <c r="DN51" i="5"/>
  <c r="DN91" i="5" s="1"/>
  <c r="CJ15" i="2"/>
  <c r="CJ82" i="2" s="1"/>
  <c r="CW72" i="2"/>
  <c r="CI88" i="2"/>
  <c r="CJ16" i="2"/>
  <c r="CJ35" i="2"/>
  <c r="CQ50" i="2" s="1"/>
  <c r="CR70" i="2"/>
  <c r="CR69" i="2" s="1"/>
  <c r="CR95" i="2" s="1"/>
  <c r="CJ42" i="2"/>
  <c r="CK61" i="2"/>
  <c r="CK60" i="2" s="1"/>
  <c r="CL74" i="2"/>
  <c r="BY19" i="2"/>
  <c r="BY27" i="2"/>
  <c r="BZ21" i="2" s="1"/>
  <c r="BZ20" i="2" s="1"/>
  <c r="CP86" i="2"/>
  <c r="CD37" i="2"/>
  <c r="CE38" i="2"/>
  <c r="CF32" i="2"/>
  <c r="CM55" i="2" s="1"/>
  <c r="CM54" i="2" s="1"/>
  <c r="CF39" i="2"/>
  <c r="CM75" i="2" s="1"/>
  <c r="CA28" i="2"/>
  <c r="CB23" i="2" s="1"/>
  <c r="CB22" i="2" s="1"/>
  <c r="CJ53" i="2"/>
  <c r="CK68" i="2"/>
  <c r="BX78" i="2"/>
  <c r="BX79" i="2" s="1"/>
  <c r="BX90" i="2"/>
  <c r="CQ51" i="2"/>
  <c r="CX73" i="2" s="1"/>
  <c r="CQ66" i="2"/>
  <c r="CQ65" i="2" s="1"/>
  <c r="CC44" i="2"/>
  <c r="CC26" i="2"/>
  <c r="CC91" i="2"/>
  <c r="CI67" i="2"/>
  <c r="CI92" i="2"/>
  <c r="CD30" i="2"/>
  <c r="CE31" i="2"/>
  <c r="CQ85" i="2"/>
  <c r="CQ96" i="2"/>
  <c r="CQ97" i="2"/>
  <c r="CJ45" i="2"/>
  <c r="CK46" i="2"/>
  <c r="CU71" i="2"/>
  <c r="CO76" i="2"/>
  <c r="CH40" i="2"/>
  <c r="CC29" i="2"/>
  <c r="CD25" i="2" s="1"/>
  <c r="CD24" i="2" s="1"/>
  <c r="CO49" i="2"/>
  <c r="CO48" i="2" s="1"/>
  <c r="CO64" i="2"/>
  <c r="CO63" i="2" s="1"/>
  <c r="CH33" i="2"/>
  <c r="CI83" i="2"/>
  <c r="CL87" i="2"/>
  <c r="CL47" i="2"/>
  <c r="CL52" i="2" s="1"/>
  <c r="CL62" i="2"/>
  <c r="DI35" i="6" l="1"/>
  <c r="DP65" i="6" s="1"/>
  <c r="DP64" i="6" s="1"/>
  <c r="DI42" i="6"/>
  <c r="DP76" i="6" s="1"/>
  <c r="DH14" i="6"/>
  <c r="DH81" i="6" s="1"/>
  <c r="DO75" i="6"/>
  <c r="DH39" i="6"/>
  <c r="DA90" i="6"/>
  <c r="DA43" i="6"/>
  <c r="DB29" i="6"/>
  <c r="DO49" i="6"/>
  <c r="DA27" i="6"/>
  <c r="DB22" i="6" s="1"/>
  <c r="DB21" i="6" s="1"/>
  <c r="DI61" i="6"/>
  <c r="DI60" i="6" s="1"/>
  <c r="DI54" i="6"/>
  <c r="DI46" i="6"/>
  <c r="DI51" i="6" s="1"/>
  <c r="CU18" i="6"/>
  <c r="CU26" i="6"/>
  <c r="CV20" i="6" s="1"/>
  <c r="DH59" i="6"/>
  <c r="DI74" i="6"/>
  <c r="DB37" i="6"/>
  <c r="DO68" i="6"/>
  <c r="DO94" i="6" s="1"/>
  <c r="DH44" i="6"/>
  <c r="DO63" i="6"/>
  <c r="DO62" i="6" s="1"/>
  <c r="DO56" i="6"/>
  <c r="DO55" i="6" s="1"/>
  <c r="DO48" i="6"/>
  <c r="DO47" i="6" s="1"/>
  <c r="DB28" i="6"/>
  <c r="DC24" i="6" s="1"/>
  <c r="DM65" i="5"/>
  <c r="DH27" i="5"/>
  <c r="DI23" i="5" s="1"/>
  <c r="DG89" i="5"/>
  <c r="DG42" i="5"/>
  <c r="DG24" i="5"/>
  <c r="DO34" i="5"/>
  <c r="DO33" i="5" s="1"/>
  <c r="DO41" i="5"/>
  <c r="DO40" i="5" s="1"/>
  <c r="DM86" i="5"/>
  <c r="DN15" i="5"/>
  <c r="DO60" i="5"/>
  <c r="DO59" i="5" s="1"/>
  <c r="DO53" i="5"/>
  <c r="DO45" i="5"/>
  <c r="DM82" i="5"/>
  <c r="DM80" i="5"/>
  <c r="DN14" i="5"/>
  <c r="DH36" i="5"/>
  <c r="DO73" i="5"/>
  <c r="DH28" i="5"/>
  <c r="DA17" i="5"/>
  <c r="DA25" i="5"/>
  <c r="DB19" i="5" s="1"/>
  <c r="DB18" i="5" s="1"/>
  <c r="DN90" i="5"/>
  <c r="DN65" i="5"/>
  <c r="DH21" i="5"/>
  <c r="CJ84" i="2"/>
  <c r="CK15" i="2"/>
  <c r="CK84" i="2" s="1"/>
  <c r="CS70" i="2"/>
  <c r="CX72" i="2"/>
  <c r="CJ88" i="2"/>
  <c r="CK16" i="2"/>
  <c r="CL68" i="2"/>
  <c r="CS69" i="2"/>
  <c r="CS95" i="2" s="1"/>
  <c r="CB28" i="2"/>
  <c r="CC23" i="2" s="1"/>
  <c r="CM74" i="2"/>
  <c r="CD29" i="2"/>
  <c r="CE25" i="2" s="1"/>
  <c r="CJ83" i="2"/>
  <c r="CM87" i="2"/>
  <c r="CE30" i="2"/>
  <c r="CF31" i="2"/>
  <c r="CK53" i="2"/>
  <c r="CE37" i="2"/>
  <c r="CF38" i="2"/>
  <c r="BY78" i="2"/>
  <c r="BY79" i="2" s="1"/>
  <c r="BY90" i="2"/>
  <c r="CV71" i="2"/>
  <c r="CD44" i="2"/>
  <c r="CD91" i="2"/>
  <c r="CD26" i="2"/>
  <c r="BZ19" i="2"/>
  <c r="BZ27" i="2"/>
  <c r="CA21" i="2" s="1"/>
  <c r="CA20" i="2" s="1"/>
  <c r="CI41" i="2"/>
  <c r="CP76" i="2" s="1"/>
  <c r="CI34" i="2"/>
  <c r="CP57" i="2" s="1"/>
  <c r="CP56" i="2" s="1"/>
  <c r="CK43" i="2"/>
  <c r="CK36" i="2"/>
  <c r="CR59" i="2" s="1"/>
  <c r="CR58" i="2" s="1"/>
  <c r="CL61" i="2"/>
  <c r="CJ92" i="2"/>
  <c r="CJ67" i="2"/>
  <c r="CK45" i="2"/>
  <c r="CL46" i="2"/>
  <c r="CR85" i="2"/>
  <c r="CR97" i="2"/>
  <c r="CR96" i="2"/>
  <c r="CQ86" i="2"/>
  <c r="CJ93" i="2"/>
  <c r="CM47" i="2"/>
  <c r="CM52" i="2" s="1"/>
  <c r="CM62" i="2"/>
  <c r="CT70" i="2" s="1"/>
  <c r="CG32" i="2"/>
  <c r="CN55" i="2" s="1"/>
  <c r="CN54" i="2" s="1"/>
  <c r="CG39" i="2"/>
  <c r="CN75" i="2" s="1"/>
  <c r="DH83" i="6" l="1"/>
  <c r="DI41" i="6"/>
  <c r="DP58" i="6"/>
  <c r="DP57" i="6" s="1"/>
  <c r="DI34" i="6"/>
  <c r="DP49" i="6" s="1"/>
  <c r="DP50" i="6"/>
  <c r="CK82" i="2"/>
  <c r="DI45" i="6"/>
  <c r="DI44" i="6" s="1"/>
  <c r="DI59" i="6"/>
  <c r="DB27" i="6"/>
  <c r="DC22" i="6" s="1"/>
  <c r="DH91" i="6"/>
  <c r="DH66" i="6"/>
  <c r="DH82" i="6"/>
  <c r="DK86" i="6"/>
  <c r="DI40" i="6"/>
  <c r="DI39" i="6" s="1"/>
  <c r="DI33" i="6"/>
  <c r="DC31" i="6"/>
  <c r="DC38" i="6"/>
  <c r="DJ74" i="6" s="1"/>
  <c r="DJ42" i="6"/>
  <c r="DQ76" i="6" s="1"/>
  <c r="DJ35" i="6"/>
  <c r="DP69" i="6"/>
  <c r="CV19" i="6"/>
  <c r="CU89" i="6"/>
  <c r="CU77" i="6"/>
  <c r="CU78" i="6" s="1"/>
  <c r="DB36" i="6"/>
  <c r="DB43" i="6" s="1"/>
  <c r="DB90" i="6"/>
  <c r="DC23" i="6"/>
  <c r="DO84" i="6"/>
  <c r="DO96" i="6"/>
  <c r="DO95" i="6"/>
  <c r="DI73" i="6"/>
  <c r="DI67" i="6"/>
  <c r="DI53" i="6"/>
  <c r="DM81" i="5"/>
  <c r="DP85" i="5"/>
  <c r="DA88" i="5"/>
  <c r="DA76" i="5"/>
  <c r="DA77" i="5" s="1"/>
  <c r="DO50" i="5"/>
  <c r="DO44" i="5"/>
  <c r="DO39" i="5"/>
  <c r="DO38" i="5" s="1"/>
  <c r="DO32" i="5"/>
  <c r="DO31" i="5" s="1"/>
  <c r="DH20" i="5"/>
  <c r="DH89" i="5"/>
  <c r="DO66" i="5"/>
  <c r="DO52" i="5"/>
  <c r="DB17" i="5"/>
  <c r="DB25" i="5"/>
  <c r="DC19" i="5" s="1"/>
  <c r="DC18" i="5" s="1"/>
  <c r="DO58" i="5"/>
  <c r="DO72" i="5"/>
  <c r="DN86" i="5"/>
  <c r="DH35" i="5"/>
  <c r="DH42" i="5" s="1"/>
  <c r="DP34" i="5"/>
  <c r="DP33" i="5" s="1"/>
  <c r="DP41" i="5"/>
  <c r="DP40" i="5" s="1"/>
  <c r="DI37" i="5"/>
  <c r="DP73" i="5" s="1"/>
  <c r="DI30" i="5"/>
  <c r="DN82" i="5"/>
  <c r="DN80" i="5"/>
  <c r="DI22" i="5"/>
  <c r="CL15" i="2"/>
  <c r="CL84" i="2" s="1"/>
  <c r="CK88" i="2"/>
  <c r="CL16" i="2"/>
  <c r="CN74" i="2"/>
  <c r="CT69" i="2"/>
  <c r="CT95" i="2" s="1"/>
  <c r="CA19" i="2"/>
  <c r="CA27" i="2"/>
  <c r="CB21" i="2" s="1"/>
  <c r="CB20" i="2" s="1"/>
  <c r="CP64" i="2"/>
  <c r="CP63" i="2" s="1"/>
  <c r="CP49" i="2"/>
  <c r="CP48" i="2" s="1"/>
  <c r="CF30" i="2"/>
  <c r="CG31" i="2"/>
  <c r="CK92" i="2"/>
  <c r="CK67" i="2"/>
  <c r="CE26" i="2"/>
  <c r="CE44" i="2"/>
  <c r="CE91" i="2"/>
  <c r="CJ41" i="2"/>
  <c r="CQ76" i="2" s="1"/>
  <c r="CJ34" i="2"/>
  <c r="CQ57" i="2" s="1"/>
  <c r="CQ56" i="2" s="1"/>
  <c r="CK83" i="2"/>
  <c r="CN87" i="2"/>
  <c r="CR86" i="2"/>
  <c r="CC22" i="2"/>
  <c r="CI40" i="2"/>
  <c r="BZ78" i="2"/>
  <c r="BZ79" i="2" s="1"/>
  <c r="BZ90" i="2"/>
  <c r="CG38" i="2"/>
  <c r="CF37" i="2"/>
  <c r="CH39" i="2"/>
  <c r="CO75" i="2" s="1"/>
  <c r="CH32" i="2"/>
  <c r="CO55" i="2" s="1"/>
  <c r="CO54" i="2" s="1"/>
  <c r="CN47" i="2"/>
  <c r="CN52" i="2" s="1"/>
  <c r="CN62" i="2"/>
  <c r="CU70" i="2" s="1"/>
  <c r="CM61" i="2"/>
  <c r="CL60" i="2"/>
  <c r="CM46" i="2"/>
  <c r="CL45" i="2"/>
  <c r="CR51" i="2"/>
  <c r="CY73" i="2" s="1"/>
  <c r="CR66" i="2"/>
  <c r="CR65" i="2" s="1"/>
  <c r="CK35" i="2"/>
  <c r="CK93" i="2"/>
  <c r="CL43" i="2"/>
  <c r="CL36" i="2"/>
  <c r="CS59" i="2" s="1"/>
  <c r="CS58" i="2" s="1"/>
  <c r="CS85" i="2"/>
  <c r="CS96" i="2"/>
  <c r="CS97" i="2"/>
  <c r="CM68" i="2"/>
  <c r="CI33" i="2"/>
  <c r="CR77" i="2"/>
  <c r="CK42" i="2"/>
  <c r="CL53" i="2"/>
  <c r="CE24" i="2"/>
  <c r="DB25" i="6" l="1"/>
  <c r="DJ34" i="6"/>
  <c r="DQ49" i="6" s="1"/>
  <c r="CL82" i="2"/>
  <c r="DP75" i="6"/>
  <c r="DC37" i="6"/>
  <c r="DC36" i="6" s="1"/>
  <c r="DJ73" i="6"/>
  <c r="DO85" i="6"/>
  <c r="DJ41" i="6"/>
  <c r="DI91" i="6"/>
  <c r="DC28" i="6"/>
  <c r="DJ61" i="6"/>
  <c r="DJ60" i="6" s="1"/>
  <c r="DJ54" i="6"/>
  <c r="DJ46" i="6"/>
  <c r="DC30" i="6"/>
  <c r="CV18" i="6"/>
  <c r="CV26" i="6"/>
  <c r="CW20" i="6" s="1"/>
  <c r="DP63" i="6"/>
  <c r="DP62" i="6" s="1"/>
  <c r="DP56" i="6"/>
  <c r="DP55" i="6" s="1"/>
  <c r="DP48" i="6"/>
  <c r="DP47" i="6" s="1"/>
  <c r="DI32" i="6"/>
  <c r="DJ40" i="6"/>
  <c r="DJ39" i="6" s="1"/>
  <c r="DJ33" i="6"/>
  <c r="DI15" i="6"/>
  <c r="DI14" i="6"/>
  <c r="DP68" i="6"/>
  <c r="DP94" i="6" s="1"/>
  <c r="DC21" i="6"/>
  <c r="DI52" i="6"/>
  <c r="DI92" i="6" s="1"/>
  <c r="DQ65" i="6"/>
  <c r="DQ64" i="6" s="1"/>
  <c r="DQ58" i="6"/>
  <c r="DQ57" i="6" s="1"/>
  <c r="DQ50" i="6"/>
  <c r="DO14" i="5"/>
  <c r="DO82" i="5" s="1"/>
  <c r="DI36" i="5"/>
  <c r="DI35" i="5" s="1"/>
  <c r="DO15" i="5"/>
  <c r="DO86" i="5" s="1"/>
  <c r="DH24" i="5"/>
  <c r="DP72" i="5"/>
  <c r="DC17" i="5"/>
  <c r="DC25" i="5"/>
  <c r="DD19" i="5" s="1"/>
  <c r="DD18" i="5" s="1"/>
  <c r="DO51" i="5"/>
  <c r="DO91" i="5" s="1"/>
  <c r="DO43" i="5"/>
  <c r="DN81" i="5"/>
  <c r="DQ85" i="5"/>
  <c r="DP60" i="5"/>
  <c r="DP59" i="5" s="1"/>
  <c r="DP53" i="5"/>
  <c r="DP52" i="5" s="1"/>
  <c r="DP45" i="5"/>
  <c r="DP50" i="5" s="1"/>
  <c r="DI29" i="5"/>
  <c r="DI27" i="5"/>
  <c r="DJ37" i="5"/>
  <c r="DQ73" i="5" s="1"/>
  <c r="DJ30" i="5"/>
  <c r="DH26" i="5"/>
  <c r="DI21" i="5" s="1"/>
  <c r="DI20" i="5" s="1"/>
  <c r="DB88" i="5"/>
  <c r="DB76" i="5"/>
  <c r="DB77" i="5" s="1"/>
  <c r="CM15" i="2"/>
  <c r="CY72" i="2"/>
  <c r="CM16" i="2"/>
  <c r="CL88" i="2"/>
  <c r="CJ33" i="2"/>
  <c r="CW71" i="2"/>
  <c r="CJ40" i="2"/>
  <c r="CB27" i="2"/>
  <c r="CC21" i="2" s="1"/>
  <c r="CC20" i="2" s="1"/>
  <c r="CB19" i="2"/>
  <c r="CO74" i="2"/>
  <c r="CU69" i="2"/>
  <c r="CM84" i="2"/>
  <c r="CM82" i="2"/>
  <c r="CL93" i="2"/>
  <c r="CG37" i="2"/>
  <c r="CH38" i="2"/>
  <c r="CM53" i="2"/>
  <c r="CN61" i="2"/>
  <c r="CM60" i="2"/>
  <c r="CQ64" i="2"/>
  <c r="CQ63" i="2" s="1"/>
  <c r="CQ49" i="2"/>
  <c r="CQ48" i="2" s="1"/>
  <c r="CA90" i="2"/>
  <c r="CA78" i="2"/>
  <c r="CA79" i="2" s="1"/>
  <c r="CN46" i="2"/>
  <c r="CM45" i="2"/>
  <c r="CL35" i="2"/>
  <c r="CR50" i="2"/>
  <c r="CH31" i="2"/>
  <c r="CG30" i="2"/>
  <c r="CN68" i="2"/>
  <c r="CC28" i="2"/>
  <c r="CD23" i="2" s="1"/>
  <c r="CD22" i="2" s="1"/>
  <c r="CT85" i="2"/>
  <c r="CT97" i="2"/>
  <c r="CT96" i="2"/>
  <c r="CS77" i="2"/>
  <c r="CF44" i="2"/>
  <c r="CF26" i="2"/>
  <c r="CF91" i="2"/>
  <c r="CO62" i="2"/>
  <c r="CV70" i="2" s="1"/>
  <c r="CO47" i="2"/>
  <c r="CO52" i="2" s="1"/>
  <c r="CL42" i="2"/>
  <c r="CL83" i="2"/>
  <c r="CO87" i="2"/>
  <c r="CS86" i="2"/>
  <c r="CS66" i="2"/>
  <c r="CS65" i="2" s="1"/>
  <c r="CS51" i="2"/>
  <c r="CZ73" i="2" s="1"/>
  <c r="CL92" i="2"/>
  <c r="CL67" i="2"/>
  <c r="CE29" i="2"/>
  <c r="CF25" i="2" s="1"/>
  <c r="CI32" i="2"/>
  <c r="CP55" i="2" s="1"/>
  <c r="CP54" i="2" s="1"/>
  <c r="CI39" i="2"/>
  <c r="CP75" i="2" s="1"/>
  <c r="CN15" i="2" l="1"/>
  <c r="DQ75" i="6"/>
  <c r="DD24" i="6"/>
  <c r="DD23" i="6" s="1"/>
  <c r="DD28" i="6" s="1"/>
  <c r="DJ67" i="6"/>
  <c r="DJ59" i="6"/>
  <c r="DD31" i="6"/>
  <c r="DD38" i="6"/>
  <c r="DI83" i="6"/>
  <c r="DI81" i="6"/>
  <c r="DJ53" i="6"/>
  <c r="DI87" i="6"/>
  <c r="DJ15" i="6"/>
  <c r="CV89" i="6"/>
  <c r="CV77" i="6"/>
  <c r="CV78" i="6" s="1"/>
  <c r="DQ63" i="6"/>
  <c r="DQ62" i="6" s="1"/>
  <c r="DQ56" i="6"/>
  <c r="DQ55" i="6" s="1"/>
  <c r="DQ48" i="6"/>
  <c r="DQ47" i="6" s="1"/>
  <c r="CW19" i="6"/>
  <c r="DC27" i="6"/>
  <c r="DI66" i="6"/>
  <c r="DP84" i="6"/>
  <c r="DP96" i="6"/>
  <c r="DP95" i="6"/>
  <c r="DJ32" i="6"/>
  <c r="DC29" i="6"/>
  <c r="DC25" i="6" s="1"/>
  <c r="DQ69" i="6"/>
  <c r="DJ51" i="6"/>
  <c r="DJ45" i="6"/>
  <c r="DO80" i="5"/>
  <c r="DO81" i="5" s="1"/>
  <c r="DJ36" i="5"/>
  <c r="DJ35" i="5" s="1"/>
  <c r="DJ23" i="5"/>
  <c r="DJ22" i="5" s="1"/>
  <c r="DP51" i="5"/>
  <c r="DP91" i="5" s="1"/>
  <c r="DD17" i="5"/>
  <c r="DD25" i="5"/>
  <c r="DE19" i="5" s="1"/>
  <c r="DO90" i="5"/>
  <c r="DO65" i="5"/>
  <c r="DQ72" i="5"/>
  <c r="DI26" i="5"/>
  <c r="DP39" i="5"/>
  <c r="DP38" i="5" s="1"/>
  <c r="DP32" i="5"/>
  <c r="DP31" i="5" s="1"/>
  <c r="DP44" i="5"/>
  <c r="DJ29" i="5"/>
  <c r="DI28" i="5"/>
  <c r="DQ60" i="5"/>
  <c r="DQ59" i="5" s="1"/>
  <c r="DQ53" i="5"/>
  <c r="DQ45" i="5"/>
  <c r="DQ50" i="5" s="1"/>
  <c r="DP66" i="5"/>
  <c r="DK37" i="5"/>
  <c r="DK30" i="5"/>
  <c r="DP58" i="5"/>
  <c r="DC88" i="5"/>
  <c r="DC76" i="5"/>
  <c r="DC77" i="5" s="1"/>
  <c r="CZ72" i="2"/>
  <c r="CM88" i="2"/>
  <c r="CN16" i="2"/>
  <c r="CX71" i="2"/>
  <c r="CO68" i="2"/>
  <c r="CO15" i="2" s="1"/>
  <c r="CS50" i="2"/>
  <c r="CP74" i="2"/>
  <c r="CD28" i="2"/>
  <c r="CE23" i="2" s="1"/>
  <c r="CV69" i="2"/>
  <c r="CV95" i="2" s="1"/>
  <c r="CN82" i="2"/>
  <c r="CN84" i="2"/>
  <c r="CG26" i="2"/>
  <c r="CG44" i="2"/>
  <c r="CG91" i="2"/>
  <c r="CM93" i="2"/>
  <c r="CI31" i="2"/>
  <c r="CH30" i="2"/>
  <c r="CH37" i="2"/>
  <c r="CI38" i="2"/>
  <c r="CU85" i="2"/>
  <c r="CU97" i="2"/>
  <c r="CU96" i="2"/>
  <c r="CU95" i="2"/>
  <c r="CK41" i="2"/>
  <c r="CK34" i="2"/>
  <c r="CR57" i="2" s="1"/>
  <c r="CR56" i="2" s="1"/>
  <c r="CT86" i="2"/>
  <c r="CM83" i="2"/>
  <c r="CP87" i="2"/>
  <c r="CC19" i="2"/>
  <c r="CC27" i="2"/>
  <c r="CD21" i="2" s="1"/>
  <c r="CD20" i="2" s="1"/>
  <c r="CM43" i="2"/>
  <c r="CM42" i="2" s="1"/>
  <c r="CM36" i="2"/>
  <c r="CT59" i="2" s="1"/>
  <c r="CT58" i="2" s="1"/>
  <c r="CM92" i="2"/>
  <c r="CM67" i="2"/>
  <c r="CO61" i="2"/>
  <c r="CN60" i="2"/>
  <c r="CB78" i="2"/>
  <c r="CB79" i="2" s="1"/>
  <c r="CB90" i="2"/>
  <c r="CP47" i="2"/>
  <c r="CP52" i="2" s="1"/>
  <c r="CP62" i="2"/>
  <c r="CW70" i="2" s="1"/>
  <c r="CF24" i="2"/>
  <c r="CN45" i="2"/>
  <c r="CO46" i="2"/>
  <c r="CN53" i="2"/>
  <c r="CJ32" i="2"/>
  <c r="CQ55" i="2" s="1"/>
  <c r="CQ54" i="2" s="1"/>
  <c r="CJ39" i="2"/>
  <c r="CQ75" i="2" s="1"/>
  <c r="DJ14" i="6" l="1"/>
  <c r="DJ83" i="6" s="1"/>
  <c r="DK35" i="6"/>
  <c r="DR58" i="6" s="1"/>
  <c r="DR57" i="6" s="1"/>
  <c r="DK42" i="6"/>
  <c r="DR76" i="6" s="1"/>
  <c r="DD22" i="6"/>
  <c r="DK40" i="6" s="1"/>
  <c r="DK61" i="6"/>
  <c r="DK60" i="6" s="1"/>
  <c r="DK54" i="6"/>
  <c r="DK46" i="6"/>
  <c r="DK51" i="6" s="1"/>
  <c r="DJ87" i="6"/>
  <c r="DP85" i="6"/>
  <c r="DJ44" i="6"/>
  <c r="DQ68" i="6"/>
  <c r="CW18" i="6"/>
  <c r="CW26" i="6"/>
  <c r="CX20" i="6" s="1"/>
  <c r="CX19" i="6" s="1"/>
  <c r="DJ52" i="6"/>
  <c r="DJ92" i="6" s="1"/>
  <c r="DK74" i="6"/>
  <c r="DD37" i="6"/>
  <c r="DD30" i="6"/>
  <c r="DE24" i="6" s="1"/>
  <c r="DI82" i="6"/>
  <c r="DL86" i="6"/>
  <c r="DC90" i="6"/>
  <c r="DC43" i="6"/>
  <c r="DR85" i="5"/>
  <c r="DK36" i="5"/>
  <c r="DK35" i="5" s="1"/>
  <c r="DQ66" i="5"/>
  <c r="DQ41" i="5"/>
  <c r="DQ40" i="5" s="1"/>
  <c r="DJ21" i="5"/>
  <c r="DQ32" i="5" s="1"/>
  <c r="DQ31" i="5" s="1"/>
  <c r="DQ34" i="5"/>
  <c r="DQ33" i="5" s="1"/>
  <c r="DL37" i="5"/>
  <c r="DL30" i="5"/>
  <c r="DE18" i="5"/>
  <c r="DQ58" i="5"/>
  <c r="DR60" i="5"/>
  <c r="DR59" i="5" s="1"/>
  <c r="DR53" i="5"/>
  <c r="DR45" i="5"/>
  <c r="DR50" i="5" s="1"/>
  <c r="DD88" i="5"/>
  <c r="DD76" i="5"/>
  <c r="DD77" i="5" s="1"/>
  <c r="DJ27" i="5"/>
  <c r="DK23" i="5" s="1"/>
  <c r="DK22" i="5" s="1"/>
  <c r="DP14" i="5"/>
  <c r="DP15" i="5"/>
  <c r="DI89" i="5"/>
  <c r="DI42" i="5"/>
  <c r="DI24" i="5"/>
  <c r="DK29" i="5"/>
  <c r="DJ28" i="5"/>
  <c r="DR73" i="5"/>
  <c r="DQ44" i="5"/>
  <c r="DP43" i="5"/>
  <c r="DQ52" i="5"/>
  <c r="CN88" i="2"/>
  <c r="CO16" i="2"/>
  <c r="CM35" i="2"/>
  <c r="CT50" i="2" s="1"/>
  <c r="CT77" i="2"/>
  <c r="CQ74" i="2"/>
  <c r="CD27" i="2"/>
  <c r="CE21" i="2" s="1"/>
  <c r="CE20" i="2" s="1"/>
  <c r="CD19" i="2"/>
  <c r="CW69" i="2"/>
  <c r="CW95" i="2" s="1"/>
  <c r="CK40" i="2"/>
  <c r="CR76" i="2"/>
  <c r="CI37" i="2"/>
  <c r="CJ38" i="2"/>
  <c r="CC78" i="2"/>
  <c r="CC79" i="2" s="1"/>
  <c r="CC90" i="2"/>
  <c r="CP68" i="2"/>
  <c r="CP15" i="2" s="1"/>
  <c r="CO82" i="2"/>
  <c r="CO84" i="2"/>
  <c r="CL34" i="2"/>
  <c r="CS57" i="2" s="1"/>
  <c r="CS56" i="2" s="1"/>
  <c r="CL41" i="2"/>
  <c r="CJ31" i="2"/>
  <c r="CI30" i="2"/>
  <c r="CE22" i="2"/>
  <c r="CQ47" i="2"/>
  <c r="CQ52" i="2" s="1"/>
  <c r="CQ62" i="2"/>
  <c r="CX70" i="2" s="1"/>
  <c r="CT66" i="2"/>
  <c r="CT65" i="2" s="1"/>
  <c r="CT51" i="2"/>
  <c r="DA73" i="2" s="1"/>
  <c r="CO53" i="2"/>
  <c r="CN83" i="2"/>
  <c r="CQ87" i="2"/>
  <c r="CU86" i="2"/>
  <c r="CN67" i="2"/>
  <c r="CN92" i="2"/>
  <c r="CP61" i="2"/>
  <c r="CO60" i="2"/>
  <c r="CV85" i="2"/>
  <c r="CV96" i="2"/>
  <c r="CV97" i="2"/>
  <c r="CN93" i="2"/>
  <c r="CH91" i="2"/>
  <c r="CH44" i="2"/>
  <c r="CH26" i="2"/>
  <c r="CO45" i="2"/>
  <c r="CP46" i="2"/>
  <c r="CF29" i="2"/>
  <c r="CG25" i="2" s="1"/>
  <c r="CK39" i="2"/>
  <c r="CR75" i="2" s="1"/>
  <c r="CK32" i="2"/>
  <c r="CR55" i="2" s="1"/>
  <c r="CR54" i="2" s="1"/>
  <c r="CR64" i="2"/>
  <c r="CR49" i="2"/>
  <c r="CR48" i="2" s="1"/>
  <c r="CK33" i="2"/>
  <c r="DJ81" i="6" l="1"/>
  <c r="DJ82" i="6" s="1"/>
  <c r="DK41" i="6"/>
  <c r="DD21" i="6"/>
  <c r="DD27" i="6" s="1"/>
  <c r="DK33" i="6"/>
  <c r="DR56" i="6" s="1"/>
  <c r="DR55" i="6" s="1"/>
  <c r="DK34" i="6"/>
  <c r="DR49" i="6" s="1"/>
  <c r="DR50" i="6"/>
  <c r="DR65" i="6"/>
  <c r="DR64" i="6" s="1"/>
  <c r="DR69" i="6"/>
  <c r="DR68" i="6" s="1"/>
  <c r="DR94" i="6" s="1"/>
  <c r="DK67" i="6"/>
  <c r="DK14" i="6" s="1"/>
  <c r="DK83" i="6" s="1"/>
  <c r="DQ84" i="6"/>
  <c r="DQ96" i="6"/>
  <c r="DQ95" i="6"/>
  <c r="DQ94" i="6"/>
  <c r="DK59" i="6"/>
  <c r="CX18" i="6"/>
  <c r="CX26" i="6"/>
  <c r="CY20" i="6" s="1"/>
  <c r="DK39" i="6"/>
  <c r="DR75" i="6"/>
  <c r="DJ91" i="6"/>
  <c r="DJ66" i="6"/>
  <c r="DK53" i="6"/>
  <c r="DK45" i="6"/>
  <c r="DK73" i="6"/>
  <c r="DL42" i="6"/>
  <c r="DL35" i="6"/>
  <c r="DE23" i="6"/>
  <c r="DD29" i="6"/>
  <c r="DE31" i="6"/>
  <c r="DE38" i="6"/>
  <c r="DE37" i="6" s="1"/>
  <c r="DD36" i="6"/>
  <c r="CW89" i="6"/>
  <c r="CW77" i="6"/>
  <c r="CW78" i="6" s="1"/>
  <c r="DJ20" i="5"/>
  <c r="DJ26" i="5" s="1"/>
  <c r="DK21" i="5" s="1"/>
  <c r="DK20" i="5" s="1"/>
  <c r="DL36" i="5"/>
  <c r="DL35" i="5" s="1"/>
  <c r="DR66" i="5"/>
  <c r="DQ39" i="5"/>
  <c r="DQ38" i="5" s="1"/>
  <c r="DR58" i="5"/>
  <c r="DK27" i="5"/>
  <c r="DL23" i="5" s="1"/>
  <c r="DL22" i="5" s="1"/>
  <c r="DE17" i="5"/>
  <c r="DE25" i="5"/>
  <c r="DF19" i="5" s="1"/>
  <c r="DQ43" i="5"/>
  <c r="DR44" i="5"/>
  <c r="DS73" i="5"/>
  <c r="DS72" i="5" s="1"/>
  <c r="DR72" i="5"/>
  <c r="DP86" i="5"/>
  <c r="DQ15" i="5"/>
  <c r="DS60" i="5"/>
  <c r="DS59" i="5" s="1"/>
  <c r="DS58" i="5" s="1"/>
  <c r="DS53" i="5"/>
  <c r="DS45" i="5"/>
  <c r="DS50" i="5" s="1"/>
  <c r="DQ51" i="5"/>
  <c r="DQ91" i="5" s="1"/>
  <c r="DR52" i="5"/>
  <c r="DP80" i="5"/>
  <c r="DP82" i="5"/>
  <c r="DQ14" i="5"/>
  <c r="DL29" i="5"/>
  <c r="DK28" i="5"/>
  <c r="DR34" i="5"/>
  <c r="DR33" i="5" s="1"/>
  <c r="DR41" i="5"/>
  <c r="DR40" i="5" s="1"/>
  <c r="DP90" i="5"/>
  <c r="DP65" i="5"/>
  <c r="DJ89" i="5"/>
  <c r="DJ42" i="5"/>
  <c r="DJ24" i="5"/>
  <c r="DA72" i="2"/>
  <c r="CO88" i="2"/>
  <c r="CP16" i="2"/>
  <c r="CQ68" i="2"/>
  <c r="CQ15" i="2" s="1"/>
  <c r="CL33" i="2"/>
  <c r="CR74" i="2"/>
  <c r="CN43" i="2"/>
  <c r="CN36" i="2"/>
  <c r="CU59" i="2" s="1"/>
  <c r="CU58" i="2" s="1"/>
  <c r="CK31" i="2"/>
  <c r="CJ30" i="2"/>
  <c r="CX69" i="2"/>
  <c r="CX95" i="2" s="1"/>
  <c r="CQ46" i="2"/>
  <c r="CP45" i="2"/>
  <c r="CO67" i="2"/>
  <c r="CO92" i="2"/>
  <c r="CJ37" i="2"/>
  <c r="CK38" i="2"/>
  <c r="CV86" i="2"/>
  <c r="CS64" i="2"/>
  <c r="CS49" i="2"/>
  <c r="CS48" i="2" s="1"/>
  <c r="CE19" i="2"/>
  <c r="CE27" i="2"/>
  <c r="CF21" i="2" s="1"/>
  <c r="CS76" i="2"/>
  <c r="CD78" i="2"/>
  <c r="CD79" i="2" s="1"/>
  <c r="CD90" i="2"/>
  <c r="CR62" i="2"/>
  <c r="CY70" i="2" s="1"/>
  <c r="CR47" i="2"/>
  <c r="CR52" i="2" s="1"/>
  <c r="CO83" i="2"/>
  <c r="CR87" i="2"/>
  <c r="CL40" i="2"/>
  <c r="CL39" i="2"/>
  <c r="CS75" i="2" s="1"/>
  <c r="CL32" i="2"/>
  <c r="CS55" i="2" s="1"/>
  <c r="CS54" i="2" s="1"/>
  <c r="CR63" i="2"/>
  <c r="CY71" i="2"/>
  <c r="CO93" i="2"/>
  <c r="CE28" i="2"/>
  <c r="CF23" i="2" s="1"/>
  <c r="CP82" i="2"/>
  <c r="CP84" i="2"/>
  <c r="CG24" i="2"/>
  <c r="CQ61" i="2"/>
  <c r="CP60" i="2"/>
  <c r="CP53" i="2"/>
  <c r="CI26" i="2"/>
  <c r="CI91" i="2"/>
  <c r="CI44" i="2"/>
  <c r="CW85" i="2"/>
  <c r="CW97" i="2"/>
  <c r="CW96" i="2"/>
  <c r="DD25" i="6" l="1"/>
  <c r="DM86" i="6"/>
  <c r="DK32" i="6"/>
  <c r="DL34" i="6"/>
  <c r="DS49" i="6" s="1"/>
  <c r="DR48" i="6"/>
  <c r="DR47" i="6" s="1"/>
  <c r="DR63" i="6"/>
  <c r="DR62" i="6" s="1"/>
  <c r="DK15" i="6"/>
  <c r="DK87" i="6" s="1"/>
  <c r="DK81" i="6"/>
  <c r="DK82" i="6" s="1"/>
  <c r="DE36" i="6"/>
  <c r="DS76" i="6"/>
  <c r="DL41" i="6"/>
  <c r="DL74" i="6"/>
  <c r="DQ85" i="6"/>
  <c r="DF31" i="6"/>
  <c r="DF38" i="6"/>
  <c r="DF37" i="6" s="1"/>
  <c r="DD90" i="6"/>
  <c r="DD43" i="6"/>
  <c r="CX89" i="6"/>
  <c r="CX77" i="6"/>
  <c r="CX78" i="6" s="1"/>
  <c r="DR84" i="6"/>
  <c r="DR96" i="6"/>
  <c r="DR95" i="6"/>
  <c r="DL61" i="6"/>
  <c r="DL54" i="6"/>
  <c r="DL46" i="6"/>
  <c r="DL51" i="6" s="1"/>
  <c r="DE30" i="6"/>
  <c r="DK44" i="6"/>
  <c r="CY19" i="6"/>
  <c r="DK52" i="6"/>
  <c r="DK92" i="6" s="1"/>
  <c r="DE28" i="6"/>
  <c r="DE22" i="6"/>
  <c r="DS65" i="6"/>
  <c r="DS64" i="6" s="1"/>
  <c r="DS58" i="6"/>
  <c r="DS57" i="6" s="1"/>
  <c r="DS50" i="6"/>
  <c r="DK26" i="5"/>
  <c r="DL21" i="5" s="1"/>
  <c r="DL20" i="5" s="1"/>
  <c r="DL27" i="5"/>
  <c r="DM23" i="5" s="1"/>
  <c r="DM22" i="5" s="1"/>
  <c r="DR39" i="5"/>
  <c r="DR38" i="5" s="1"/>
  <c r="DR32" i="5"/>
  <c r="DR31" i="5" s="1"/>
  <c r="DK89" i="5"/>
  <c r="DK42" i="5"/>
  <c r="DK24" i="5"/>
  <c r="DS66" i="5"/>
  <c r="DR43" i="5"/>
  <c r="DS44" i="5"/>
  <c r="DS43" i="5" s="1"/>
  <c r="DQ90" i="5"/>
  <c r="DQ65" i="5"/>
  <c r="DS41" i="5"/>
  <c r="DS40" i="5" s="1"/>
  <c r="DS34" i="5"/>
  <c r="DS33" i="5" s="1"/>
  <c r="DR51" i="5"/>
  <c r="DR91" i="5" s="1"/>
  <c r="DS52" i="5"/>
  <c r="DS51" i="5" s="1"/>
  <c r="DQ80" i="5"/>
  <c r="DQ81" i="5" s="1"/>
  <c r="DQ82" i="5"/>
  <c r="DR14" i="5"/>
  <c r="DQ86" i="5"/>
  <c r="DR15" i="5"/>
  <c r="DM37" i="5"/>
  <c r="DM36" i="5" s="1"/>
  <c r="DM30" i="5"/>
  <c r="DM29" i="5" s="1"/>
  <c r="DF18" i="5"/>
  <c r="DL28" i="5"/>
  <c r="DP81" i="5"/>
  <c r="DS85" i="5"/>
  <c r="DE88" i="5"/>
  <c r="DE76" i="5"/>
  <c r="DE77" i="5" s="1"/>
  <c r="CP88" i="2"/>
  <c r="CQ16" i="2"/>
  <c r="CR68" i="2"/>
  <c r="CR15" i="2" s="1"/>
  <c r="CS74" i="2"/>
  <c r="CJ44" i="2"/>
  <c r="CJ26" i="2"/>
  <c r="CJ91" i="2"/>
  <c r="CP93" i="2"/>
  <c r="CL31" i="2"/>
  <c r="CK30" i="2"/>
  <c r="CG29" i="2"/>
  <c r="CH25" i="2" s="1"/>
  <c r="CH24" i="2" s="1"/>
  <c r="CZ71" i="2"/>
  <c r="CU51" i="2"/>
  <c r="DB73" i="2" s="1"/>
  <c r="CU66" i="2"/>
  <c r="CU65" i="2" s="1"/>
  <c r="CN35" i="2"/>
  <c r="CM41" i="2"/>
  <c r="CM40" i="2" s="1"/>
  <c r="CM34" i="2"/>
  <c r="CT57" i="2" s="1"/>
  <c r="CT56" i="2" s="1"/>
  <c r="CF22" i="2"/>
  <c r="CS63" i="2"/>
  <c r="CM39" i="2"/>
  <c r="CT75" i="2" s="1"/>
  <c r="CM32" i="2"/>
  <c r="CT55" i="2" s="1"/>
  <c r="CT54" i="2" s="1"/>
  <c r="CK37" i="2"/>
  <c r="CL38" i="2"/>
  <c r="CP67" i="2"/>
  <c r="CP92" i="2"/>
  <c r="CU77" i="2"/>
  <c r="CN42" i="2"/>
  <c r="CQ53" i="2"/>
  <c r="CQ60" i="2"/>
  <c r="CR61" i="2"/>
  <c r="CP83" i="2"/>
  <c r="CS87" i="2"/>
  <c r="CE78" i="2"/>
  <c r="CE79" i="2" s="1"/>
  <c r="CE90" i="2"/>
  <c r="CR46" i="2"/>
  <c r="CQ45" i="2"/>
  <c r="CY69" i="2"/>
  <c r="CW86" i="2"/>
  <c r="CS47" i="2"/>
  <c r="CS52" i="2" s="1"/>
  <c r="CS62" i="2"/>
  <c r="CZ70" i="2" s="1"/>
  <c r="CQ82" i="2"/>
  <c r="CQ84" i="2"/>
  <c r="CF20" i="2"/>
  <c r="CX85" i="2"/>
  <c r="CX97" i="2"/>
  <c r="CX96" i="2"/>
  <c r="DL67" i="6" l="1"/>
  <c r="DL15" i="6" s="1"/>
  <c r="DL87" i="6" s="1"/>
  <c r="DN86" i="6"/>
  <c r="DL53" i="6"/>
  <c r="DL52" i="6" s="1"/>
  <c r="DL92" i="6" s="1"/>
  <c r="DF24" i="6"/>
  <c r="DF23" i="6" s="1"/>
  <c r="DF28" i="6" s="1"/>
  <c r="DF36" i="6"/>
  <c r="DL40" i="6"/>
  <c r="DL33" i="6"/>
  <c r="DE21" i="6"/>
  <c r="DK91" i="6"/>
  <c r="DK66" i="6"/>
  <c r="DL45" i="6"/>
  <c r="DM74" i="6"/>
  <c r="DL73" i="6"/>
  <c r="DF30" i="6"/>
  <c r="DE29" i="6"/>
  <c r="DE25" i="6" s="1"/>
  <c r="DR85" i="6"/>
  <c r="DM61" i="6"/>
  <c r="DM54" i="6"/>
  <c r="DM46" i="6"/>
  <c r="DM51" i="6" s="1"/>
  <c r="DL60" i="6"/>
  <c r="DS69" i="6"/>
  <c r="CY18" i="6"/>
  <c r="CY26" i="6"/>
  <c r="CZ20" i="6" s="1"/>
  <c r="DS91" i="5"/>
  <c r="DM27" i="5"/>
  <c r="DN23" i="5" s="1"/>
  <c r="DN22" i="5" s="1"/>
  <c r="DL89" i="5"/>
  <c r="DL42" i="5"/>
  <c r="DL24" i="5"/>
  <c r="DR82" i="5"/>
  <c r="DR80" i="5"/>
  <c r="DR81" i="5" s="1"/>
  <c r="DS14" i="5"/>
  <c r="DM28" i="5"/>
  <c r="DS90" i="5"/>
  <c r="DS65" i="5"/>
  <c r="DR90" i="5"/>
  <c r="DR65" i="5"/>
  <c r="DL26" i="5"/>
  <c r="DM21" i="5" s="1"/>
  <c r="DM20" i="5" s="1"/>
  <c r="DR86" i="5"/>
  <c r="DS15" i="5"/>
  <c r="DS86" i="5" s="1"/>
  <c r="DF17" i="5"/>
  <c r="DF25" i="5"/>
  <c r="DG19" i="5" s="1"/>
  <c r="DG18" i="5" s="1"/>
  <c r="DM35" i="5"/>
  <c r="DS39" i="5"/>
  <c r="DS38" i="5" s="1"/>
  <c r="DS32" i="5"/>
  <c r="DS31" i="5" s="1"/>
  <c r="DB72" i="2"/>
  <c r="CQ88" i="2"/>
  <c r="CR16" i="2"/>
  <c r="CZ69" i="2"/>
  <c r="CZ95" i="2" s="1"/>
  <c r="CH29" i="2"/>
  <c r="CI25" i="2" s="1"/>
  <c r="CR84" i="2"/>
  <c r="CR82" i="2"/>
  <c r="CT49" i="2"/>
  <c r="CT48" i="2" s="1"/>
  <c r="CT64" i="2"/>
  <c r="CT63" i="2" s="1"/>
  <c r="CM33" i="2"/>
  <c r="CX86" i="2"/>
  <c r="CY85" i="2"/>
  <c r="CY97" i="2"/>
  <c r="CO43" i="2"/>
  <c r="CV77" i="2" s="1"/>
  <c r="CO36" i="2"/>
  <c r="CV59" i="2" s="1"/>
  <c r="CV58" i="2" s="1"/>
  <c r="CR60" i="2"/>
  <c r="CS61" i="2"/>
  <c r="CQ83" i="2"/>
  <c r="CT87" i="2"/>
  <c r="CY95" i="2"/>
  <c r="CL37" i="2"/>
  <c r="CM38" i="2"/>
  <c r="CU50" i="2"/>
  <c r="CK44" i="2"/>
  <c r="CK91" i="2"/>
  <c r="CK26" i="2"/>
  <c r="CQ67" i="2"/>
  <c r="CQ92" i="2"/>
  <c r="CR53" i="2"/>
  <c r="CM31" i="2"/>
  <c r="CL30" i="2"/>
  <c r="CS68" i="2"/>
  <c r="CS15" i="2" s="1"/>
  <c r="CR45" i="2"/>
  <c r="CS46" i="2"/>
  <c r="CQ93" i="2"/>
  <c r="CT47" i="2"/>
  <c r="CT62" i="2"/>
  <c r="DA70" i="2" s="1"/>
  <c r="CT76" i="2"/>
  <c r="CT74" i="2" s="1"/>
  <c r="CF27" i="2"/>
  <c r="CG21" i="2" s="1"/>
  <c r="CG20" i="2" s="1"/>
  <c r="CF19" i="2"/>
  <c r="CF28" i="2"/>
  <c r="CG23" i="2" s="1"/>
  <c r="CG22" i="2" s="1"/>
  <c r="CY96" i="2"/>
  <c r="DL14" i="6" l="1"/>
  <c r="DL81" i="6" s="1"/>
  <c r="DM53" i="6"/>
  <c r="DM52" i="6" s="1"/>
  <c r="DM92" i="6" s="1"/>
  <c r="DG24" i="6"/>
  <c r="DG23" i="6" s="1"/>
  <c r="DG28" i="6" s="1"/>
  <c r="DM35" i="6"/>
  <c r="DM34" i="6" s="1"/>
  <c r="DM42" i="6"/>
  <c r="DM41" i="6" s="1"/>
  <c r="DM67" i="6"/>
  <c r="DM15" i="6" s="1"/>
  <c r="DM87" i="6" s="1"/>
  <c r="DG31" i="6"/>
  <c r="DG30" i="6" s="1"/>
  <c r="DG38" i="6"/>
  <c r="DG37" i="6" s="1"/>
  <c r="CY89" i="6"/>
  <c r="CY77" i="6"/>
  <c r="CY78" i="6" s="1"/>
  <c r="DE27" i="6"/>
  <c r="DF22" i="6" s="1"/>
  <c r="DF21" i="6" s="1"/>
  <c r="CZ19" i="6"/>
  <c r="DE90" i="6"/>
  <c r="DE43" i="6"/>
  <c r="DS63" i="6"/>
  <c r="DS62" i="6" s="1"/>
  <c r="DS56" i="6"/>
  <c r="DS55" i="6" s="1"/>
  <c r="DS48" i="6"/>
  <c r="DS47" i="6" s="1"/>
  <c r="DL32" i="6"/>
  <c r="DL39" i="6"/>
  <c r="DS75" i="6"/>
  <c r="DS68" i="6"/>
  <c r="DS94" i="6" s="1"/>
  <c r="DM73" i="6"/>
  <c r="DF29" i="6"/>
  <c r="DF25" i="6" s="1"/>
  <c r="DM60" i="6"/>
  <c r="DL59" i="6"/>
  <c r="DM45" i="6"/>
  <c r="DL44" i="6"/>
  <c r="DM26" i="5"/>
  <c r="DN21" i="5" s="1"/>
  <c r="DN20" i="5" s="1"/>
  <c r="DG17" i="5"/>
  <c r="DG25" i="5"/>
  <c r="DH19" i="5" s="1"/>
  <c r="DN27" i="5"/>
  <c r="DF88" i="5"/>
  <c r="DF76" i="5"/>
  <c r="DF77" i="5" s="1"/>
  <c r="DS82" i="5"/>
  <c r="DS80" i="5"/>
  <c r="DS81" i="5" s="1"/>
  <c r="DM89" i="5"/>
  <c r="DM42" i="5"/>
  <c r="DM24" i="5"/>
  <c r="DN37" i="5"/>
  <c r="DN36" i="5" s="1"/>
  <c r="DN30" i="5"/>
  <c r="DN29" i="5" s="1"/>
  <c r="CR88" i="2"/>
  <c r="CS16" i="2"/>
  <c r="CO35" i="2"/>
  <c r="CV50" i="2" s="1"/>
  <c r="CT52" i="2"/>
  <c r="CZ96" i="2"/>
  <c r="DA71" i="2"/>
  <c r="DA69" i="2" s="1"/>
  <c r="DA96" i="2" s="1"/>
  <c r="CO42" i="2"/>
  <c r="CG28" i="2"/>
  <c r="CH23" i="2" s="1"/>
  <c r="CH22" i="2" s="1"/>
  <c r="CS82" i="2"/>
  <c r="CS84" i="2"/>
  <c r="CT61" i="2"/>
  <c r="CS60" i="2"/>
  <c r="CL44" i="2"/>
  <c r="CL26" i="2"/>
  <c r="CL91" i="2"/>
  <c r="CV51" i="2"/>
  <c r="DC73" i="2" s="1"/>
  <c r="CV66" i="2"/>
  <c r="CV65" i="2" s="1"/>
  <c r="CP43" i="2"/>
  <c r="CW77" i="2" s="1"/>
  <c r="CP36" i="2"/>
  <c r="CW59" i="2" s="1"/>
  <c r="CW58" i="2" s="1"/>
  <c r="CI24" i="2"/>
  <c r="CM30" i="2"/>
  <c r="CG19" i="2"/>
  <c r="CG27" i="2"/>
  <c r="CH21" i="2" s="1"/>
  <c r="CH20" i="2" s="1"/>
  <c r="CT68" i="2"/>
  <c r="CM37" i="2"/>
  <c r="CF78" i="2"/>
  <c r="CF79" i="2" s="1"/>
  <c r="CF90" i="2"/>
  <c r="CS45" i="2"/>
  <c r="CT46" i="2"/>
  <c r="CY86" i="2"/>
  <c r="CR83" i="2"/>
  <c r="CU87" i="2"/>
  <c r="CN41" i="2"/>
  <c r="CN40" i="2" s="1"/>
  <c r="CN34" i="2"/>
  <c r="CU57" i="2" s="1"/>
  <c r="CU56" i="2" s="1"/>
  <c r="CR93" i="2"/>
  <c r="CS53" i="2"/>
  <c r="CN32" i="2"/>
  <c r="CU55" i="2" s="1"/>
  <c r="CU54" i="2" s="1"/>
  <c r="CN39" i="2"/>
  <c r="CU75" i="2" s="1"/>
  <c r="CR67" i="2"/>
  <c r="CR92" i="2"/>
  <c r="CZ85" i="2"/>
  <c r="CZ97" i="2"/>
  <c r="DN42" i="6" l="1"/>
  <c r="DN41" i="6" s="1"/>
  <c r="DL83" i="6"/>
  <c r="DN35" i="6"/>
  <c r="DN34" i="6" s="1"/>
  <c r="DN74" i="6"/>
  <c r="DN73" i="6" s="1"/>
  <c r="DM14" i="6"/>
  <c r="DM83" i="6" s="1"/>
  <c r="DF27" i="6"/>
  <c r="DG22" i="6" s="1"/>
  <c r="DG21" i="6" s="1"/>
  <c r="CZ18" i="6"/>
  <c r="CZ26" i="6"/>
  <c r="DA20" i="6" s="1"/>
  <c r="DL82" i="6"/>
  <c r="DO86" i="6"/>
  <c r="DF90" i="6"/>
  <c r="DF43" i="6"/>
  <c r="DG29" i="6"/>
  <c r="DM40" i="6"/>
  <c r="DM39" i="6" s="1"/>
  <c r="DM33" i="6"/>
  <c r="DM32" i="6" s="1"/>
  <c r="DG36" i="6"/>
  <c r="DL91" i="6"/>
  <c r="DL66" i="6"/>
  <c r="DM44" i="6"/>
  <c r="DN61" i="6"/>
  <c r="DN60" i="6" s="1"/>
  <c r="DN54" i="6"/>
  <c r="DN46" i="6"/>
  <c r="DN51" i="6" s="1"/>
  <c r="DS84" i="6"/>
  <c r="DS96" i="6"/>
  <c r="DS95" i="6"/>
  <c r="DM59" i="6"/>
  <c r="DH24" i="6"/>
  <c r="DO23" i="5"/>
  <c r="DO22" i="5" s="1"/>
  <c r="DO37" i="5"/>
  <c r="DO36" i="5" s="1"/>
  <c r="DO30" i="5"/>
  <c r="DG88" i="5"/>
  <c r="DG76" i="5"/>
  <c r="DG77" i="5" s="1"/>
  <c r="DH18" i="5"/>
  <c r="DN28" i="5"/>
  <c r="DO29" i="5"/>
  <c r="DN26" i="5"/>
  <c r="DN35" i="5"/>
  <c r="DC72" i="2"/>
  <c r="CS88" i="2"/>
  <c r="CT16" i="2"/>
  <c r="CT15" i="2"/>
  <c r="CT82" i="2" s="1"/>
  <c r="CN31" i="2"/>
  <c r="CP35" i="2"/>
  <c r="CW50" i="2" s="1"/>
  <c r="CN33" i="2"/>
  <c r="CU76" i="2"/>
  <c r="CU74" i="2" s="1"/>
  <c r="CH28" i="2"/>
  <c r="CI23" i="2" s="1"/>
  <c r="CI22" i="2" s="1"/>
  <c r="CH19" i="2"/>
  <c r="CH27" i="2"/>
  <c r="CI21" i="2" s="1"/>
  <c r="CG90" i="2"/>
  <c r="CG78" i="2"/>
  <c r="CG79" i="2" s="1"/>
  <c r="CS83" i="2"/>
  <c r="CV87" i="2"/>
  <c r="CW66" i="2"/>
  <c r="CW65" i="2" s="1"/>
  <c r="CW51" i="2"/>
  <c r="DD73" i="2" s="1"/>
  <c r="CS93" i="2"/>
  <c r="DA85" i="2"/>
  <c r="DA97" i="2"/>
  <c r="CN38" i="2"/>
  <c r="CM26" i="2"/>
  <c r="CM91" i="2"/>
  <c r="CM44" i="2"/>
  <c r="DA95" i="2"/>
  <c r="CT53" i="2"/>
  <c r="CZ86" i="2"/>
  <c r="CT45" i="2"/>
  <c r="CI29" i="2"/>
  <c r="CJ25" i="2" s="1"/>
  <c r="CJ24" i="2" s="1"/>
  <c r="CU47" i="2"/>
  <c r="CU62" i="2"/>
  <c r="DB70" i="2" s="1"/>
  <c r="CU64" i="2"/>
  <c r="CU49" i="2"/>
  <c r="CU48" i="2" s="1"/>
  <c r="CS67" i="2"/>
  <c r="CS92" i="2"/>
  <c r="CT60" i="2"/>
  <c r="CO34" i="2"/>
  <c r="CV57" i="2" s="1"/>
  <c r="CV56" i="2" s="1"/>
  <c r="CO41" i="2"/>
  <c r="CO32" i="2"/>
  <c r="CV55" i="2" s="1"/>
  <c r="CV54" i="2" s="1"/>
  <c r="CO39" i="2"/>
  <c r="CV75" i="2" s="1"/>
  <c r="CP42" i="2"/>
  <c r="DG25" i="6" l="1"/>
  <c r="DM81" i="6"/>
  <c r="DM82" i="6" s="1"/>
  <c r="DG27" i="6"/>
  <c r="DH22" i="6" s="1"/>
  <c r="DM91" i="6"/>
  <c r="DM66" i="6"/>
  <c r="DG90" i="6"/>
  <c r="DG43" i="6"/>
  <c r="DH31" i="6"/>
  <c r="DH38" i="6"/>
  <c r="DN45" i="6"/>
  <c r="CZ89" i="6"/>
  <c r="CZ77" i="6"/>
  <c r="CZ78" i="6" s="1"/>
  <c r="DO42" i="6"/>
  <c r="DO41" i="6" s="1"/>
  <c r="DO35" i="6"/>
  <c r="DO34" i="6" s="1"/>
  <c r="DH23" i="6"/>
  <c r="DS85" i="6"/>
  <c r="DA19" i="6"/>
  <c r="DN67" i="6"/>
  <c r="DN53" i="6"/>
  <c r="DN59" i="6"/>
  <c r="DN40" i="6"/>
  <c r="DN39" i="6" s="1"/>
  <c r="DN33" i="6"/>
  <c r="DN32" i="6" s="1"/>
  <c r="DO21" i="5"/>
  <c r="DO20" i="5" s="1"/>
  <c r="DO26" i="5" s="1"/>
  <c r="DO28" i="5"/>
  <c r="DN89" i="5"/>
  <c r="DN42" i="5"/>
  <c r="DN24" i="5"/>
  <c r="DH17" i="5"/>
  <c r="DH25" i="5"/>
  <c r="DI19" i="5" s="1"/>
  <c r="DI18" i="5" s="1"/>
  <c r="DO27" i="5"/>
  <c r="DP23" i="5" s="1"/>
  <c r="DP22" i="5" s="1"/>
  <c r="DO35" i="5"/>
  <c r="DD72" i="2"/>
  <c r="CT88" i="2"/>
  <c r="CT84" i="2"/>
  <c r="CN30" i="2"/>
  <c r="CN91" i="2" s="1"/>
  <c r="CO31" i="2"/>
  <c r="CV76" i="2"/>
  <c r="CV74" i="2" s="1"/>
  <c r="CU52" i="2"/>
  <c r="CO40" i="2"/>
  <c r="CI28" i="2"/>
  <c r="CJ23" i="2" s="1"/>
  <c r="CV64" i="2"/>
  <c r="CV49" i="2"/>
  <c r="CV48" i="2" s="1"/>
  <c r="CP32" i="2"/>
  <c r="CW55" i="2" s="1"/>
  <c r="CW54" i="2" s="1"/>
  <c r="CP39" i="2"/>
  <c r="CW75" i="2" s="1"/>
  <c r="CU68" i="2"/>
  <c r="CU16" i="2" s="1"/>
  <c r="CN37" i="2"/>
  <c r="CO38" i="2"/>
  <c r="CH90" i="2"/>
  <c r="CH78" i="2"/>
  <c r="CH79" i="2" s="1"/>
  <c r="DA86" i="2"/>
  <c r="CP34" i="2"/>
  <c r="CW57" i="2" s="1"/>
  <c r="CW56" i="2" s="1"/>
  <c r="CP41" i="2"/>
  <c r="CJ29" i="2"/>
  <c r="CK25" i="2" s="1"/>
  <c r="CK24" i="2" s="1"/>
  <c r="CQ43" i="2"/>
  <c r="CX77" i="2" s="1"/>
  <c r="CQ36" i="2"/>
  <c r="CX59" i="2" s="1"/>
  <c r="CX58" i="2" s="1"/>
  <c r="CU61" i="2"/>
  <c r="CV47" i="2"/>
  <c r="CV62" i="2"/>
  <c r="DC70" i="2" s="1"/>
  <c r="CU46" i="2"/>
  <c r="CT83" i="2"/>
  <c r="CW87" i="2"/>
  <c r="CT93" i="2"/>
  <c r="CU63" i="2"/>
  <c r="DB71" i="2"/>
  <c r="DB69" i="2" s="1"/>
  <c r="CT92" i="2"/>
  <c r="CT67" i="2"/>
  <c r="CI20" i="2"/>
  <c r="CO33" i="2"/>
  <c r="DP86" i="6" l="1"/>
  <c r="DH28" i="6"/>
  <c r="DO40" i="6"/>
  <c r="DO39" i="6" s="1"/>
  <c r="DO33" i="6"/>
  <c r="DO32" i="6" s="1"/>
  <c r="DN15" i="6"/>
  <c r="DN14" i="6"/>
  <c r="DA18" i="6"/>
  <c r="DA26" i="6"/>
  <c r="DB20" i="6" s="1"/>
  <c r="DO74" i="6"/>
  <c r="DH37" i="6"/>
  <c r="DH21" i="6"/>
  <c r="DN52" i="6"/>
  <c r="DN92" i="6" s="1"/>
  <c r="DN44" i="6"/>
  <c r="DO61" i="6"/>
  <c r="DO60" i="6" s="1"/>
  <c r="DO54" i="6"/>
  <c r="DO46" i="6"/>
  <c r="DO51" i="6" s="1"/>
  <c r="DH30" i="6"/>
  <c r="DP27" i="5"/>
  <c r="DI17" i="5"/>
  <c r="DI25" i="5"/>
  <c r="DJ19" i="5" s="1"/>
  <c r="DO89" i="5"/>
  <c r="DO42" i="5"/>
  <c r="DO24" i="5"/>
  <c r="DP37" i="5"/>
  <c r="DP36" i="5" s="1"/>
  <c r="DP30" i="5"/>
  <c r="DP29" i="5" s="1"/>
  <c r="DH88" i="5"/>
  <c r="DH76" i="5"/>
  <c r="DH77" i="5" s="1"/>
  <c r="DP21" i="5"/>
  <c r="DP20" i="5" s="1"/>
  <c r="CU88" i="2"/>
  <c r="CN26" i="2"/>
  <c r="CN44" i="2"/>
  <c r="CW76" i="2"/>
  <c r="CW74" i="2" s="1"/>
  <c r="CP40" i="2"/>
  <c r="CU15" i="2"/>
  <c r="CU84" i="2" s="1"/>
  <c r="CV63" i="2"/>
  <c r="CV52" i="2"/>
  <c r="CQ42" i="2"/>
  <c r="CP33" i="2"/>
  <c r="DB85" i="2"/>
  <c r="DB97" i="2"/>
  <c r="DB95" i="2"/>
  <c r="CQ41" i="2"/>
  <c r="CQ34" i="2"/>
  <c r="CX57" i="2" s="1"/>
  <c r="CX56" i="2" s="1"/>
  <c r="CK29" i="2"/>
  <c r="CL25" i="2" s="1"/>
  <c r="CJ22" i="2"/>
  <c r="CW62" i="2"/>
  <c r="DD70" i="2" s="1"/>
  <c r="CW47" i="2"/>
  <c r="CV68" i="2"/>
  <c r="CV16" i="2" s="1"/>
  <c r="CU53" i="2"/>
  <c r="DB96" i="2"/>
  <c r="DC71" i="2"/>
  <c r="CU60" i="2"/>
  <c r="CV61" i="2"/>
  <c r="CP31" i="2"/>
  <c r="CX51" i="2"/>
  <c r="DE73" i="2" s="1"/>
  <c r="CX66" i="2"/>
  <c r="CQ35" i="2"/>
  <c r="CO30" i="2"/>
  <c r="CO37" i="2"/>
  <c r="CP38" i="2"/>
  <c r="CI19" i="2"/>
  <c r="CI27" i="2"/>
  <c r="CJ21" i="2" s="1"/>
  <c r="CJ20" i="2" s="1"/>
  <c r="CU45" i="2"/>
  <c r="CV46" i="2"/>
  <c r="CR36" i="2"/>
  <c r="CY59" i="2" s="1"/>
  <c r="CY58" i="2" s="1"/>
  <c r="CR43" i="2"/>
  <c r="CY77" i="2" s="1"/>
  <c r="CW64" i="2"/>
  <c r="CW63" i="2" s="1"/>
  <c r="CW49" i="2"/>
  <c r="CW48" i="2" s="1"/>
  <c r="DO67" i="6" l="1"/>
  <c r="DO14" i="6" s="1"/>
  <c r="DH29" i="6"/>
  <c r="DH27" i="6"/>
  <c r="DH36" i="6"/>
  <c r="DI31" i="6"/>
  <c r="DI30" i="6" s="1"/>
  <c r="DI38" i="6"/>
  <c r="DI37" i="6" s="1"/>
  <c r="DO59" i="6"/>
  <c r="DO45" i="6"/>
  <c r="DA89" i="6"/>
  <c r="DA77" i="6"/>
  <c r="DA78" i="6" s="1"/>
  <c r="DO73" i="6"/>
  <c r="DN91" i="6"/>
  <c r="DN66" i="6"/>
  <c r="DB19" i="6"/>
  <c r="DI24" i="6"/>
  <c r="DN81" i="6"/>
  <c r="DN83" i="6"/>
  <c r="DO53" i="6"/>
  <c r="DN87" i="6"/>
  <c r="DQ23" i="5"/>
  <c r="DQ22" i="5" s="1"/>
  <c r="DQ27" i="5" s="1"/>
  <c r="DP35" i="5"/>
  <c r="DP26" i="5"/>
  <c r="DQ37" i="5"/>
  <c r="DQ36" i="5" s="1"/>
  <c r="DQ30" i="5"/>
  <c r="DQ29" i="5" s="1"/>
  <c r="DJ18" i="5"/>
  <c r="DI88" i="5"/>
  <c r="DI76" i="5"/>
  <c r="DI77" i="5" s="1"/>
  <c r="DP28" i="5"/>
  <c r="DE72" i="2"/>
  <c r="CV88" i="2"/>
  <c r="CQ40" i="2"/>
  <c r="CU82" i="2"/>
  <c r="CU83" i="2" s="1"/>
  <c r="CQ33" i="2"/>
  <c r="CV15" i="2"/>
  <c r="CV82" i="2" s="1"/>
  <c r="CR42" i="2"/>
  <c r="CY51" i="2"/>
  <c r="DF73" i="2" s="1"/>
  <c r="CY66" i="2"/>
  <c r="CP37" i="2"/>
  <c r="CU93" i="2"/>
  <c r="CW68" i="2"/>
  <c r="CW16" i="2" s="1"/>
  <c r="CV45" i="2"/>
  <c r="CW46" i="2"/>
  <c r="CU67" i="2"/>
  <c r="CU92" i="2"/>
  <c r="CP30" i="2"/>
  <c r="CJ28" i="2"/>
  <c r="CK23" i="2" s="1"/>
  <c r="DB86" i="2"/>
  <c r="CV60" i="2"/>
  <c r="CW61" i="2"/>
  <c r="CS43" i="2"/>
  <c r="CS36" i="2"/>
  <c r="CZ59" i="2" s="1"/>
  <c r="CZ58" i="2" s="1"/>
  <c r="CL24" i="2"/>
  <c r="CQ39" i="2"/>
  <c r="CX75" i="2" s="1"/>
  <c r="CQ32" i="2"/>
  <c r="CX55" i="2" s="1"/>
  <c r="CX54" i="2" s="1"/>
  <c r="CO26" i="2"/>
  <c r="CO91" i="2"/>
  <c r="CO44" i="2"/>
  <c r="DD71" i="2"/>
  <c r="CX76" i="2"/>
  <c r="CX64" i="2"/>
  <c r="CX63" i="2" s="1"/>
  <c r="CX49" i="2"/>
  <c r="CX48" i="2" s="1"/>
  <c r="DC69" i="2"/>
  <c r="DC96" i="2" s="1"/>
  <c r="CJ27" i="2"/>
  <c r="CK21" i="2" s="1"/>
  <c r="CK20" i="2" s="1"/>
  <c r="CJ19" i="2"/>
  <c r="CR35" i="2"/>
  <c r="CX50" i="2"/>
  <c r="CY50" i="2" s="1"/>
  <c r="CW52" i="2"/>
  <c r="CI78" i="2"/>
  <c r="CI79" i="2" s="1"/>
  <c r="CI90" i="2"/>
  <c r="CX65" i="2"/>
  <c r="CV53" i="2"/>
  <c r="DH25" i="6" l="1"/>
  <c r="DO15" i="6"/>
  <c r="DO87" i="6" s="1"/>
  <c r="DP74" i="6"/>
  <c r="DP73" i="6" s="1"/>
  <c r="DI22" i="6"/>
  <c r="DI21" i="6" s="1"/>
  <c r="DI27" i="6" s="1"/>
  <c r="DI36" i="6"/>
  <c r="DO81" i="6"/>
  <c r="DO83" i="6"/>
  <c r="DN82" i="6"/>
  <c r="DQ86" i="6"/>
  <c r="DO44" i="6"/>
  <c r="DB18" i="6"/>
  <c r="DB26" i="6"/>
  <c r="DC20" i="6" s="1"/>
  <c r="DC19" i="6" s="1"/>
  <c r="DH90" i="6"/>
  <c r="DH43" i="6"/>
  <c r="DP42" i="6"/>
  <c r="DP41" i="6" s="1"/>
  <c r="DP35" i="6"/>
  <c r="DP34" i="6" s="1"/>
  <c r="DI23" i="6"/>
  <c r="DI29" i="6"/>
  <c r="DO52" i="6"/>
  <c r="DO92" i="6" s="1"/>
  <c r="DP61" i="6"/>
  <c r="DP60" i="6" s="1"/>
  <c r="DP46" i="6"/>
  <c r="DP51" i="6" s="1"/>
  <c r="DP54" i="6"/>
  <c r="DQ28" i="5"/>
  <c r="DQ35" i="5"/>
  <c r="DQ21" i="5"/>
  <c r="DQ20" i="5" s="1"/>
  <c r="DP89" i="5"/>
  <c r="DP42" i="5"/>
  <c r="DP24" i="5"/>
  <c r="DJ17" i="5"/>
  <c r="DJ25" i="5"/>
  <c r="DK19" i="5" s="1"/>
  <c r="DK18" i="5" s="1"/>
  <c r="DR23" i="5"/>
  <c r="DR22" i="5" s="1"/>
  <c r="DF72" i="2"/>
  <c r="CW88" i="2"/>
  <c r="CQ31" i="2"/>
  <c r="CQ30" i="2" s="1"/>
  <c r="CX87" i="2"/>
  <c r="CY65" i="2"/>
  <c r="CV84" i="2"/>
  <c r="CS42" i="2"/>
  <c r="CS35" i="2"/>
  <c r="CZ50" i="2" s="1"/>
  <c r="CW15" i="2"/>
  <c r="CW82" i="2" s="1"/>
  <c r="CK27" i="2"/>
  <c r="CL21" i="2" s="1"/>
  <c r="CL20" i="2" s="1"/>
  <c r="CR34" i="2"/>
  <c r="CY57" i="2" s="1"/>
  <c r="CY56" i="2" s="1"/>
  <c r="CR41" i="2"/>
  <c r="CR40" i="2" s="1"/>
  <c r="CW45" i="2"/>
  <c r="CK22" i="2"/>
  <c r="CV67" i="2"/>
  <c r="CV92" i="2"/>
  <c r="CZ51" i="2"/>
  <c r="DG73" i="2" s="1"/>
  <c r="CZ66" i="2"/>
  <c r="DE71" i="2"/>
  <c r="CJ78" i="2"/>
  <c r="CJ79" i="2" s="1"/>
  <c r="CJ90" i="2"/>
  <c r="CP26" i="2"/>
  <c r="CP44" i="2"/>
  <c r="CP91" i="2"/>
  <c r="CW60" i="2"/>
  <c r="CZ77" i="2"/>
  <c r="CR32" i="2"/>
  <c r="CY55" i="2" s="1"/>
  <c r="CY54" i="2" s="1"/>
  <c r="CR39" i="2"/>
  <c r="CY75" i="2" s="1"/>
  <c r="CQ38" i="2"/>
  <c r="CX74" i="2"/>
  <c r="CW53" i="2"/>
  <c r="CV93" i="2"/>
  <c r="CL29" i="2"/>
  <c r="CM25" i="2" s="1"/>
  <c r="CM24" i="2" s="1"/>
  <c r="DC85" i="2"/>
  <c r="DC97" i="2"/>
  <c r="DC95" i="2"/>
  <c r="CX47" i="2"/>
  <c r="CX52" i="2" s="1"/>
  <c r="CX62" i="2"/>
  <c r="DE70" i="2" s="1"/>
  <c r="DD69" i="2"/>
  <c r="DD96" i="2" s="1"/>
  <c r="CV83" i="2"/>
  <c r="CY87" i="2"/>
  <c r="DI25" i="6" l="1"/>
  <c r="DP67" i="6"/>
  <c r="DP15" i="6" s="1"/>
  <c r="DP87" i="6" s="1"/>
  <c r="DP33" i="6"/>
  <c r="DP32" i="6" s="1"/>
  <c r="DP40" i="6"/>
  <c r="DP39" i="6" s="1"/>
  <c r="DI28" i="6"/>
  <c r="DJ24" i="6" s="1"/>
  <c r="DJ23" i="6" s="1"/>
  <c r="DC18" i="6"/>
  <c r="DC26" i="6"/>
  <c r="DD20" i="6" s="1"/>
  <c r="DP59" i="6"/>
  <c r="DP53" i="6"/>
  <c r="DP45" i="6"/>
  <c r="DO82" i="6"/>
  <c r="DR86" i="6"/>
  <c r="DI90" i="6"/>
  <c r="DI43" i="6"/>
  <c r="DO91" i="6"/>
  <c r="DO66" i="6"/>
  <c r="DJ22" i="6"/>
  <c r="DJ38" i="6"/>
  <c r="DJ31" i="6"/>
  <c r="DB89" i="6"/>
  <c r="DB77" i="6"/>
  <c r="DB78" i="6" s="1"/>
  <c r="DK17" i="5"/>
  <c r="DK25" i="5"/>
  <c r="DL19" i="5" s="1"/>
  <c r="DQ26" i="5"/>
  <c r="DR21" i="5" s="1"/>
  <c r="DR20" i="5" s="1"/>
  <c r="DR27" i="5"/>
  <c r="DR37" i="5"/>
  <c r="DR36" i="5" s="1"/>
  <c r="DR30" i="5"/>
  <c r="DR29" i="5" s="1"/>
  <c r="DJ88" i="5"/>
  <c r="DJ76" i="5"/>
  <c r="DJ77" i="5" s="1"/>
  <c r="DQ89" i="5"/>
  <c r="DQ42" i="5"/>
  <c r="DQ24" i="5"/>
  <c r="DG72" i="2"/>
  <c r="CR31" i="2"/>
  <c r="CZ65" i="2"/>
  <c r="CW84" i="2"/>
  <c r="CX68" i="2"/>
  <c r="CM29" i="2"/>
  <c r="CN25" i="2" s="1"/>
  <c r="CN24" i="2" s="1"/>
  <c r="CL27" i="2"/>
  <c r="CM21" i="2" s="1"/>
  <c r="CM20" i="2" s="1"/>
  <c r="CQ91" i="2"/>
  <c r="CK28" i="2"/>
  <c r="CL23" i="2" s="1"/>
  <c r="CL22" i="2" s="1"/>
  <c r="CL19" i="2" s="1"/>
  <c r="CW83" i="2"/>
  <c r="CZ87" i="2"/>
  <c r="CQ37" i="2"/>
  <c r="CQ26" i="2" s="1"/>
  <c r="CR38" i="2"/>
  <c r="CY62" i="2"/>
  <c r="DF70" i="2" s="1"/>
  <c r="CY47" i="2"/>
  <c r="DE69" i="2"/>
  <c r="DE95" i="2" s="1"/>
  <c r="CX46" i="2"/>
  <c r="CW92" i="2"/>
  <c r="CW67" i="2"/>
  <c r="DC86" i="2"/>
  <c r="CS39" i="2"/>
  <c r="CZ75" i="2" s="1"/>
  <c r="CS32" i="2"/>
  <c r="CZ55" i="2" s="1"/>
  <c r="CZ54" i="2" s="1"/>
  <c r="CW93" i="2"/>
  <c r="CX61" i="2"/>
  <c r="CY49" i="2"/>
  <c r="CY48" i="2" s="1"/>
  <c r="CY64" i="2"/>
  <c r="CY63" i="2" s="1"/>
  <c r="CR33" i="2"/>
  <c r="CK19" i="2"/>
  <c r="CT43" i="2"/>
  <c r="CT42" i="2" s="1"/>
  <c r="CT36" i="2"/>
  <c r="DA59" i="2" s="1"/>
  <c r="DA58" i="2" s="1"/>
  <c r="DD85" i="2"/>
  <c r="DD97" i="2"/>
  <c r="DD95" i="2"/>
  <c r="CY76" i="2"/>
  <c r="DP14" i="6" l="1"/>
  <c r="DP83" i="6" s="1"/>
  <c r="DJ28" i="6"/>
  <c r="DQ40" i="6"/>
  <c r="DQ39" i="6" s="1"/>
  <c r="DQ33" i="6"/>
  <c r="DQ32" i="6" s="1"/>
  <c r="DJ21" i="6"/>
  <c r="DK31" i="6"/>
  <c r="DK38" i="6"/>
  <c r="DJ37" i="6"/>
  <c r="DQ74" i="6"/>
  <c r="DP52" i="6"/>
  <c r="DP92" i="6" s="1"/>
  <c r="DD19" i="6"/>
  <c r="DC89" i="6"/>
  <c r="DC77" i="6"/>
  <c r="DC78" i="6" s="1"/>
  <c r="DQ42" i="6"/>
  <c r="DQ41" i="6" s="1"/>
  <c r="DQ35" i="6"/>
  <c r="DQ34" i="6" s="1"/>
  <c r="DP44" i="6"/>
  <c r="DQ61" i="6"/>
  <c r="DQ60" i="6" s="1"/>
  <c r="DQ54" i="6"/>
  <c r="DQ46" i="6"/>
  <c r="DQ51" i="6" s="1"/>
  <c r="DJ30" i="6"/>
  <c r="DS23" i="5"/>
  <c r="DS22" i="5" s="1"/>
  <c r="DS27" i="5" s="1"/>
  <c r="DR26" i="5"/>
  <c r="DR35" i="5"/>
  <c r="DS37" i="5"/>
  <c r="DS36" i="5" s="1"/>
  <c r="DS35" i="5" s="1"/>
  <c r="DS30" i="5"/>
  <c r="DS29" i="5" s="1"/>
  <c r="DS28" i="5" s="1"/>
  <c r="DK88" i="5"/>
  <c r="DK76" i="5"/>
  <c r="DK77" i="5" s="1"/>
  <c r="DR28" i="5"/>
  <c r="DL18" i="5"/>
  <c r="CX15" i="2"/>
  <c r="CX82" i="2" s="1"/>
  <c r="DA87" i="2" s="1"/>
  <c r="CX16" i="2"/>
  <c r="CQ44" i="2"/>
  <c r="CM27" i="2"/>
  <c r="CN21" i="2" s="1"/>
  <c r="CN29" i="2"/>
  <c r="CO25" i="2" s="1"/>
  <c r="CO24" i="2" s="1"/>
  <c r="CZ47" i="2"/>
  <c r="CZ62" i="2"/>
  <c r="DG70" i="2" s="1"/>
  <c r="DD86" i="2"/>
  <c r="CR37" i="2"/>
  <c r="CS38" i="2"/>
  <c r="DA77" i="2"/>
  <c r="CX60" i="2"/>
  <c r="CY61" i="2"/>
  <c r="DE85" i="2"/>
  <c r="DE97" i="2"/>
  <c r="CL90" i="2"/>
  <c r="CL78" i="2"/>
  <c r="CL79" i="2" s="1"/>
  <c r="CU43" i="2"/>
  <c r="CU42" i="2" s="1"/>
  <c r="CU36" i="2"/>
  <c r="DB59" i="2" s="1"/>
  <c r="DB58" i="2" s="1"/>
  <c r="DF71" i="2"/>
  <c r="CT32" i="2"/>
  <c r="DA55" i="2" s="1"/>
  <c r="DA54" i="2" s="1"/>
  <c r="CT39" i="2"/>
  <c r="DA75" i="2" s="1"/>
  <c r="CX45" i="2"/>
  <c r="CY46" i="2"/>
  <c r="CK90" i="2"/>
  <c r="CK78" i="2"/>
  <c r="CK79" i="2" s="1"/>
  <c r="DE96" i="2"/>
  <c r="CL28" i="2"/>
  <c r="CM23" i="2" s="1"/>
  <c r="CM22" i="2" s="1"/>
  <c r="CS31" i="2"/>
  <c r="CY68" i="2"/>
  <c r="DA51" i="2"/>
  <c r="DH73" i="2" s="1"/>
  <c r="DA66" i="2"/>
  <c r="CT35" i="2"/>
  <c r="CX53" i="2"/>
  <c r="CY52" i="2"/>
  <c r="CS41" i="2"/>
  <c r="CS40" i="2" s="1"/>
  <c r="CS34" i="2"/>
  <c r="CZ57" i="2" s="1"/>
  <c r="CZ56" i="2" s="1"/>
  <c r="CY74" i="2"/>
  <c r="CR30" i="2"/>
  <c r="DP81" i="6" l="1"/>
  <c r="DS86" i="6" s="1"/>
  <c r="DK37" i="6"/>
  <c r="DJ36" i="6"/>
  <c r="DQ67" i="6"/>
  <c r="DP91" i="6"/>
  <c r="DP66" i="6"/>
  <c r="DJ27" i="6"/>
  <c r="DQ59" i="6"/>
  <c r="DQ45" i="6"/>
  <c r="DD18" i="6"/>
  <c r="DD26" i="6"/>
  <c r="DE20" i="6" s="1"/>
  <c r="DR61" i="6"/>
  <c r="DR60" i="6" s="1"/>
  <c r="DR54" i="6"/>
  <c r="DR46" i="6"/>
  <c r="DR51" i="6" s="1"/>
  <c r="DQ53" i="6"/>
  <c r="DJ29" i="6"/>
  <c r="DK30" i="6"/>
  <c r="DR74" i="6"/>
  <c r="DQ73" i="6"/>
  <c r="DK24" i="6"/>
  <c r="DS21" i="5"/>
  <c r="DS20" i="5" s="1"/>
  <c r="DS26" i="5" s="1"/>
  <c r="DS89" i="5"/>
  <c r="DS42" i="5"/>
  <c r="DS24" i="5"/>
  <c r="DL17" i="5"/>
  <c r="DL25" i="5"/>
  <c r="DM19" i="5" s="1"/>
  <c r="DM18" i="5" s="1"/>
  <c r="DR89" i="5"/>
  <c r="DR42" i="5"/>
  <c r="DR24" i="5"/>
  <c r="CX83" i="2"/>
  <c r="CX84" i="2"/>
  <c r="DA65" i="2"/>
  <c r="DH72" i="2"/>
  <c r="CY16" i="2"/>
  <c r="CX88" i="2"/>
  <c r="CS33" i="2"/>
  <c r="CS30" i="2" s="1"/>
  <c r="CM28" i="2"/>
  <c r="CN23" i="2" s="1"/>
  <c r="CN22" i="2" s="1"/>
  <c r="CM19" i="2"/>
  <c r="CY60" i="2"/>
  <c r="CZ61" i="2"/>
  <c r="CU39" i="2"/>
  <c r="DB75" i="2" s="1"/>
  <c r="CU32" i="2"/>
  <c r="DB55" i="2" s="1"/>
  <c r="DB54" i="2" s="1"/>
  <c r="DB77" i="2"/>
  <c r="CN20" i="2"/>
  <c r="CY45" i="2"/>
  <c r="CZ46" i="2"/>
  <c r="CY53" i="2"/>
  <c r="CY15" i="2"/>
  <c r="CT31" i="2"/>
  <c r="CT41" i="2"/>
  <c r="CT40" i="2" s="1"/>
  <c r="CT34" i="2"/>
  <c r="DA57" i="2" s="1"/>
  <c r="DA56" i="2" s="1"/>
  <c r="DA47" i="2"/>
  <c r="DA62" i="2"/>
  <c r="DH70" i="2" s="1"/>
  <c r="DE86" i="2"/>
  <c r="CX92" i="2"/>
  <c r="CX67" i="2"/>
  <c r="CX93" i="2"/>
  <c r="CR44" i="2"/>
  <c r="CR26" i="2"/>
  <c r="CR91" i="2"/>
  <c r="CZ76" i="2"/>
  <c r="CU35" i="2"/>
  <c r="DA50" i="2"/>
  <c r="CS37" i="2"/>
  <c r="CT38" i="2"/>
  <c r="CO29" i="2"/>
  <c r="CP25" i="2" s="1"/>
  <c r="DF69" i="2"/>
  <c r="DF96" i="2" s="1"/>
  <c r="DB66" i="2"/>
  <c r="DB51" i="2"/>
  <c r="DI73" i="2" s="1"/>
  <c r="CZ49" i="2"/>
  <c r="CZ48" i="2" s="1"/>
  <c r="CZ64" i="2"/>
  <c r="CZ63" i="2" s="1"/>
  <c r="CV36" i="2"/>
  <c r="DC59" i="2" s="1"/>
  <c r="DC58" i="2" s="1"/>
  <c r="CV43" i="2"/>
  <c r="CV42" i="2" s="1"/>
  <c r="DB65" i="2" l="1"/>
  <c r="DP82" i="6"/>
  <c r="DJ25" i="6"/>
  <c r="DR67" i="6"/>
  <c r="DJ90" i="6"/>
  <c r="DJ43" i="6"/>
  <c r="DR59" i="6"/>
  <c r="DL31" i="6"/>
  <c r="DL30" i="6" s="1"/>
  <c r="DL38" i="6"/>
  <c r="DL37" i="6" s="1"/>
  <c r="DK22" i="6"/>
  <c r="DD89" i="6"/>
  <c r="DD77" i="6"/>
  <c r="DD78" i="6" s="1"/>
  <c r="DE19" i="6"/>
  <c r="DR42" i="6"/>
  <c r="DR41" i="6" s="1"/>
  <c r="DR35" i="6"/>
  <c r="DR34" i="6" s="1"/>
  <c r="DK23" i="6"/>
  <c r="DR45" i="6"/>
  <c r="DQ44" i="6"/>
  <c r="DQ52" i="6"/>
  <c r="DQ92" i="6" s="1"/>
  <c r="DR53" i="6"/>
  <c r="DQ15" i="6"/>
  <c r="DQ14" i="6"/>
  <c r="DR73" i="6"/>
  <c r="DK29" i="6"/>
  <c r="DK36" i="6"/>
  <c r="DM17" i="5"/>
  <c r="DM25" i="5"/>
  <c r="DN19" i="5" s="1"/>
  <c r="DN18" i="5" s="1"/>
  <c r="DL88" i="5"/>
  <c r="DL76" i="5"/>
  <c r="DL77" i="5" s="1"/>
  <c r="DI72" i="2"/>
  <c r="CY88" i="2"/>
  <c r="CT33" i="2"/>
  <c r="CT30" i="2" s="1"/>
  <c r="DG71" i="2"/>
  <c r="DG69" i="2" s="1"/>
  <c r="DG96" i="2" s="1"/>
  <c r="DB50" i="2"/>
  <c r="CZ52" i="2"/>
  <c r="CN28" i="2"/>
  <c r="CO23" i="2" s="1"/>
  <c r="CS91" i="2"/>
  <c r="CS44" i="2"/>
  <c r="CS26" i="2"/>
  <c r="CN27" i="2"/>
  <c r="CO21" i="2" s="1"/>
  <c r="CO20" i="2" s="1"/>
  <c r="CN19" i="2"/>
  <c r="CU31" i="2"/>
  <c r="CY84" i="2"/>
  <c r="CY82" i="2"/>
  <c r="DC77" i="2"/>
  <c r="CM78" i="2"/>
  <c r="CM79" i="2" s="1"/>
  <c r="CM90" i="2"/>
  <c r="CT37" i="2"/>
  <c r="CU38" i="2"/>
  <c r="CZ68" i="2"/>
  <c r="CZ16" i="2" s="1"/>
  <c r="DB47" i="2"/>
  <c r="DB62" i="2"/>
  <c r="DI70" i="2" s="1"/>
  <c r="CU41" i="2"/>
  <c r="CU40" i="2" s="1"/>
  <c r="CU34" i="2"/>
  <c r="DB57" i="2" s="1"/>
  <c r="DB56" i="2" s="1"/>
  <c r="CY93" i="2"/>
  <c r="CZ60" i="2"/>
  <c r="DA61" i="2"/>
  <c r="CZ53" i="2"/>
  <c r="CW36" i="2"/>
  <c r="DD59" i="2" s="1"/>
  <c r="DD58" i="2" s="1"/>
  <c r="CW43" i="2"/>
  <c r="CW42" i="2" s="1"/>
  <c r="CV35" i="2"/>
  <c r="DA49" i="2"/>
  <c r="DA48" i="2" s="1"/>
  <c r="DA64" i="2"/>
  <c r="DA63" i="2" s="1"/>
  <c r="DA46" i="2"/>
  <c r="CZ45" i="2"/>
  <c r="DC66" i="2"/>
  <c r="DC65" i="2" s="1"/>
  <c r="DC51" i="2"/>
  <c r="DJ73" i="2" s="1"/>
  <c r="DF85" i="2"/>
  <c r="DF97" i="2"/>
  <c r="DF95" i="2"/>
  <c r="CP24" i="2"/>
  <c r="DA76" i="2"/>
  <c r="CZ74" i="2"/>
  <c r="CY92" i="2"/>
  <c r="CY67" i="2"/>
  <c r="DK25" i="6" l="1"/>
  <c r="DS74" i="6"/>
  <c r="DS73" i="6" s="1"/>
  <c r="DQ91" i="6"/>
  <c r="DQ66" i="6"/>
  <c r="DR40" i="6"/>
  <c r="DR39" i="6" s="1"/>
  <c r="DR33" i="6"/>
  <c r="DR32" i="6" s="1"/>
  <c r="DK21" i="6"/>
  <c r="DL29" i="6"/>
  <c r="DK90" i="6"/>
  <c r="DK43" i="6"/>
  <c r="DR44" i="6"/>
  <c r="DK28" i="6"/>
  <c r="DL24" i="6" s="1"/>
  <c r="DL23" i="6" s="1"/>
  <c r="DS61" i="6"/>
  <c r="DS60" i="6" s="1"/>
  <c r="DS59" i="6" s="1"/>
  <c r="DS54" i="6"/>
  <c r="DS53" i="6" s="1"/>
  <c r="DS52" i="6" s="1"/>
  <c r="DS46" i="6"/>
  <c r="DS51" i="6" s="1"/>
  <c r="DQ83" i="6"/>
  <c r="DQ81" i="6"/>
  <c r="DQ82" i="6" s="1"/>
  <c r="DR14" i="6"/>
  <c r="DQ87" i="6"/>
  <c r="DR15" i="6"/>
  <c r="DE18" i="6"/>
  <c r="DE26" i="6"/>
  <c r="DF20" i="6" s="1"/>
  <c r="DL36" i="6"/>
  <c r="DR52" i="6"/>
  <c r="DR92" i="6" s="1"/>
  <c r="DN17" i="5"/>
  <c r="DN25" i="5"/>
  <c r="DO19" i="5" s="1"/>
  <c r="DO18" i="5" s="1"/>
  <c r="DM88" i="5"/>
  <c r="DM76" i="5"/>
  <c r="DM77" i="5" s="1"/>
  <c r="DJ72" i="2"/>
  <c r="CZ88" i="2"/>
  <c r="CU33" i="2"/>
  <c r="CU30" i="2" s="1"/>
  <c r="CZ15" i="2"/>
  <c r="CZ82" i="2" s="1"/>
  <c r="CW35" i="2"/>
  <c r="DA68" i="2"/>
  <c r="DA16" i="2" s="1"/>
  <c r="DH71" i="2"/>
  <c r="DH69" i="2" s="1"/>
  <c r="DH96" i="2" s="1"/>
  <c r="DA52" i="2"/>
  <c r="DD77" i="2"/>
  <c r="CN90" i="2"/>
  <c r="CN78" i="2"/>
  <c r="CN79" i="2" s="1"/>
  <c r="CV34" i="2"/>
  <c r="DC57" i="2" s="1"/>
  <c r="DC56" i="2" s="1"/>
  <c r="CV41" i="2"/>
  <c r="CV40" i="2" s="1"/>
  <c r="CO27" i="2"/>
  <c r="CP21" i="2" s="1"/>
  <c r="CP20" i="2" s="1"/>
  <c r="CY83" i="2"/>
  <c r="DB87" i="2"/>
  <c r="CP29" i="2"/>
  <c r="CQ25" i="2" s="1"/>
  <c r="DA53" i="2"/>
  <c r="DB64" i="2"/>
  <c r="DB63" i="2" s="1"/>
  <c r="DB49" i="2"/>
  <c r="DB48" i="2" s="1"/>
  <c r="CO22" i="2"/>
  <c r="DD51" i="2"/>
  <c r="DK73" i="2" s="1"/>
  <c r="DD66" i="2"/>
  <c r="DD65" i="2" s="1"/>
  <c r="DA45" i="2"/>
  <c r="DB46" i="2"/>
  <c r="CZ93" i="2"/>
  <c r="CU37" i="2"/>
  <c r="DC50" i="2"/>
  <c r="DA60" i="2"/>
  <c r="DB61" i="2"/>
  <c r="CV39" i="2"/>
  <c r="DC75" i="2" s="1"/>
  <c r="CV32" i="2"/>
  <c r="DC55" i="2" s="1"/>
  <c r="DC54" i="2" s="1"/>
  <c r="CZ67" i="2"/>
  <c r="CZ92" i="2"/>
  <c r="DG85" i="2"/>
  <c r="DG97" i="2"/>
  <c r="DG95" i="2"/>
  <c r="DB76" i="2"/>
  <c r="DA74" i="2"/>
  <c r="DF86" i="2"/>
  <c r="CT44" i="2"/>
  <c r="CT26" i="2"/>
  <c r="CT91" i="2"/>
  <c r="DL25" i="6" l="1"/>
  <c r="DS92" i="6"/>
  <c r="DL28" i="6"/>
  <c r="DM24" i="6" s="1"/>
  <c r="DM23" i="6" s="1"/>
  <c r="DR87" i="6"/>
  <c r="DL90" i="6"/>
  <c r="DL43" i="6"/>
  <c r="DR83" i="6"/>
  <c r="DR81" i="6"/>
  <c r="DR82" i="6" s="1"/>
  <c r="DK27" i="6"/>
  <c r="DL22" i="6" s="1"/>
  <c r="DL21" i="6" s="1"/>
  <c r="DR91" i="6"/>
  <c r="DR66" i="6"/>
  <c r="DM31" i="6"/>
  <c r="DM30" i="6" s="1"/>
  <c r="DM38" i="6"/>
  <c r="DM37" i="6" s="1"/>
  <c r="DS45" i="6"/>
  <c r="DS44" i="6" s="1"/>
  <c r="DS42" i="6"/>
  <c r="DS41" i="6" s="1"/>
  <c r="DS35" i="6"/>
  <c r="DS34" i="6" s="1"/>
  <c r="DE89" i="6"/>
  <c r="DE77" i="6"/>
  <c r="DE78" i="6" s="1"/>
  <c r="DF19" i="6"/>
  <c r="DS67" i="6"/>
  <c r="DS15" i="6" s="1"/>
  <c r="DS87" i="6" s="1"/>
  <c r="DO17" i="5"/>
  <c r="DO25" i="5"/>
  <c r="DP19" i="5" s="1"/>
  <c r="DP18" i="5" s="1"/>
  <c r="DN88" i="5"/>
  <c r="DN76" i="5"/>
  <c r="DN77" i="5" s="1"/>
  <c r="DK72" i="2"/>
  <c r="DA88" i="2"/>
  <c r="CV33" i="2"/>
  <c r="CV31" i="2"/>
  <c r="CZ84" i="2"/>
  <c r="DD50" i="2"/>
  <c r="DA15" i="2"/>
  <c r="DA82" i="2" s="1"/>
  <c r="DB52" i="2"/>
  <c r="DI71" i="2"/>
  <c r="DI69" i="2" s="1"/>
  <c r="DI96" i="2" s="1"/>
  <c r="CX43" i="2"/>
  <c r="CX36" i="2"/>
  <c r="DE59" i="2" s="1"/>
  <c r="DE58" i="2" s="1"/>
  <c r="CO28" i="2"/>
  <c r="CP23" i="2" s="1"/>
  <c r="CP27" i="2"/>
  <c r="CQ21" i="2" s="1"/>
  <c r="CQ20" i="2" s="1"/>
  <c r="CZ83" i="2"/>
  <c r="DC87" i="2"/>
  <c r="DB60" i="2"/>
  <c r="DC76" i="2"/>
  <c r="DC74" i="2" s="1"/>
  <c r="DB74" i="2"/>
  <c r="CW32" i="2"/>
  <c r="DD55" i="2" s="1"/>
  <c r="DD54" i="2" s="1"/>
  <c r="CW39" i="2"/>
  <c r="DD75" i="2" s="1"/>
  <c r="DG86" i="2"/>
  <c r="DH85" i="2"/>
  <c r="DH95" i="2"/>
  <c r="DH97" i="2"/>
  <c r="DB53" i="2"/>
  <c r="CO19" i="2"/>
  <c r="DB45" i="2"/>
  <c r="DA67" i="2"/>
  <c r="DA92" i="2"/>
  <c r="DC62" i="2"/>
  <c r="DJ70" i="2" s="1"/>
  <c r="DC47" i="2"/>
  <c r="DC46" i="2" s="1"/>
  <c r="CV38" i="2"/>
  <c r="DA93" i="2"/>
  <c r="DB68" i="2"/>
  <c r="DB16" i="2" s="1"/>
  <c r="CU26" i="2"/>
  <c r="CU44" i="2"/>
  <c r="CU91" i="2"/>
  <c r="CQ24" i="2"/>
  <c r="DC49" i="2"/>
  <c r="DC48" i="2" s="1"/>
  <c r="DC64" i="2"/>
  <c r="DC63" i="2" s="1"/>
  <c r="DS14" i="6" l="1"/>
  <c r="DS83" i="6" s="1"/>
  <c r="DM28" i="6"/>
  <c r="DN24" i="6" s="1"/>
  <c r="DN23" i="6" s="1"/>
  <c r="DL27" i="6"/>
  <c r="DM22" i="6" s="1"/>
  <c r="DM21" i="6" s="1"/>
  <c r="DF18" i="6"/>
  <c r="DF26" i="6"/>
  <c r="DG20" i="6" s="1"/>
  <c r="DM29" i="6"/>
  <c r="DS40" i="6"/>
  <c r="DS39" i="6" s="1"/>
  <c r="DS33" i="6"/>
  <c r="DS32" i="6" s="1"/>
  <c r="DS91" i="6"/>
  <c r="DS66" i="6"/>
  <c r="DM36" i="6"/>
  <c r="DP17" i="5"/>
  <c r="DP25" i="5"/>
  <c r="DQ19" i="5" s="1"/>
  <c r="DQ18" i="5" s="1"/>
  <c r="DO88" i="5"/>
  <c r="DO76" i="5"/>
  <c r="DO77" i="5" s="1"/>
  <c r="DB88" i="2"/>
  <c r="CV30" i="2"/>
  <c r="CV91" i="2" s="1"/>
  <c r="CW31" i="2"/>
  <c r="DB15" i="2"/>
  <c r="DB82" i="2" s="1"/>
  <c r="DA84" i="2"/>
  <c r="DJ71" i="2"/>
  <c r="DJ69" i="2" s="1"/>
  <c r="DJ95" i="2" s="1"/>
  <c r="DC61" i="2"/>
  <c r="DC60" i="2" s="1"/>
  <c r="DC52" i="2"/>
  <c r="DC45" i="2"/>
  <c r="DH86" i="2"/>
  <c r="DE66" i="2"/>
  <c r="DE65" i="2" s="1"/>
  <c r="DE51" i="2"/>
  <c r="DL73" i="2" s="1"/>
  <c r="CX35" i="2"/>
  <c r="DC68" i="2"/>
  <c r="DC16" i="2" s="1"/>
  <c r="CO90" i="2"/>
  <c r="CO78" i="2"/>
  <c r="CO79" i="2" s="1"/>
  <c r="CX42" i="2"/>
  <c r="DE77" i="2"/>
  <c r="DB93" i="2"/>
  <c r="DA83" i="2"/>
  <c r="DD87" i="2"/>
  <c r="DB67" i="2"/>
  <c r="DB92" i="2"/>
  <c r="CW34" i="2"/>
  <c r="DD57" i="2" s="1"/>
  <c r="DD56" i="2" s="1"/>
  <c r="CW41" i="2"/>
  <c r="CW40" i="2" s="1"/>
  <c r="CV37" i="2"/>
  <c r="CW38" i="2"/>
  <c r="DC53" i="2"/>
  <c r="CQ29" i="2"/>
  <c r="CR25" i="2" s="1"/>
  <c r="CX39" i="2"/>
  <c r="DE75" i="2" s="1"/>
  <c r="CX32" i="2"/>
  <c r="DE55" i="2" s="1"/>
  <c r="DE54" i="2" s="1"/>
  <c r="CP22" i="2"/>
  <c r="CQ27" i="2"/>
  <c r="CR21" i="2" s="1"/>
  <c r="CR20" i="2" s="1"/>
  <c r="DI85" i="2"/>
  <c r="DI95" i="2"/>
  <c r="DI97" i="2"/>
  <c r="DD47" i="2"/>
  <c r="DD46" i="2" s="1"/>
  <c r="DD62" i="2"/>
  <c r="DK70" i="2" s="1"/>
  <c r="DM25" i="6" l="1"/>
  <c r="DS81" i="6"/>
  <c r="DS82" i="6" s="1"/>
  <c r="DM27" i="6"/>
  <c r="DN22" i="6" s="1"/>
  <c r="DN21" i="6" s="1"/>
  <c r="DN31" i="6"/>
  <c r="DN30" i="6" s="1"/>
  <c r="DN38" i="6"/>
  <c r="DN37" i="6" s="1"/>
  <c r="DF89" i="6"/>
  <c r="DF77" i="6"/>
  <c r="DF78" i="6" s="1"/>
  <c r="DG19" i="6"/>
  <c r="DN28" i="6"/>
  <c r="DM90" i="6"/>
  <c r="DM43" i="6"/>
  <c r="DQ17" i="5"/>
  <c r="DQ25" i="5"/>
  <c r="DR19" i="5" s="1"/>
  <c r="DR18" i="5" s="1"/>
  <c r="DP88" i="5"/>
  <c r="DP76" i="5"/>
  <c r="DP77" i="5" s="1"/>
  <c r="DL72" i="2"/>
  <c r="DC88" i="2"/>
  <c r="CV26" i="2"/>
  <c r="DB84" i="2"/>
  <c r="DC15" i="2"/>
  <c r="DC84" i="2" s="1"/>
  <c r="DD76" i="2"/>
  <c r="DD74" i="2" s="1"/>
  <c r="DJ96" i="2"/>
  <c r="CV44" i="2"/>
  <c r="CR27" i="2"/>
  <c r="CS21" i="2" s="1"/>
  <c r="CS20" i="2" s="1"/>
  <c r="DE62" i="2"/>
  <c r="DL70" i="2" s="1"/>
  <c r="DE47" i="2"/>
  <c r="DE46" i="2" s="1"/>
  <c r="CY43" i="2"/>
  <c r="CY42" i="2" s="1"/>
  <c r="CY36" i="2"/>
  <c r="DF59" i="2" s="1"/>
  <c r="DF58" i="2" s="1"/>
  <c r="DC93" i="2"/>
  <c r="CW37" i="2"/>
  <c r="CX38" i="2"/>
  <c r="DD61" i="2"/>
  <c r="DB83" i="2"/>
  <c r="DE87" i="2"/>
  <c r="CY39" i="2"/>
  <c r="DF75" i="2" s="1"/>
  <c r="CY32" i="2"/>
  <c r="DF55" i="2" s="1"/>
  <c r="DF54" i="2" s="1"/>
  <c r="CX31" i="2"/>
  <c r="DD49" i="2"/>
  <c r="DD48" i="2" s="1"/>
  <c r="DD45" i="2" s="1"/>
  <c r="DD64" i="2"/>
  <c r="CW33" i="2"/>
  <c r="DE50" i="2"/>
  <c r="DI86" i="2"/>
  <c r="CP28" i="2"/>
  <c r="CQ23" i="2" s="1"/>
  <c r="CQ22" i="2" s="1"/>
  <c r="CP19" i="2"/>
  <c r="CR24" i="2"/>
  <c r="DJ85" i="2"/>
  <c r="DJ97" i="2"/>
  <c r="DC92" i="2"/>
  <c r="DC67" i="2"/>
  <c r="DO24" i="6" l="1"/>
  <c r="DO23" i="6" s="1"/>
  <c r="DO28" i="6" s="1"/>
  <c r="DN27" i="6"/>
  <c r="DN36" i="6"/>
  <c r="DN29" i="6"/>
  <c r="DN25" i="6" s="1"/>
  <c r="DG18" i="6"/>
  <c r="DG26" i="6"/>
  <c r="DH20" i="6" s="1"/>
  <c r="DR17" i="5"/>
  <c r="DR25" i="5"/>
  <c r="DS19" i="5" s="1"/>
  <c r="DS18" i="5" s="1"/>
  <c r="DQ88" i="5"/>
  <c r="DQ76" i="5"/>
  <c r="DQ77" i="5" s="1"/>
  <c r="CY35" i="2"/>
  <c r="DF50" i="2" s="1"/>
  <c r="DC82" i="2"/>
  <c r="DF87" i="2" s="1"/>
  <c r="DD52" i="2"/>
  <c r="CY31" i="2"/>
  <c r="DD53" i="2"/>
  <c r="DD92" i="2"/>
  <c r="CZ39" i="2"/>
  <c r="DG75" i="2" s="1"/>
  <c r="CZ32" i="2"/>
  <c r="DG55" i="2" s="1"/>
  <c r="DG54" i="2" s="1"/>
  <c r="DF66" i="2"/>
  <c r="DF51" i="2"/>
  <c r="DM73" i="2" s="1"/>
  <c r="CS27" i="2"/>
  <c r="CT21" i="2" s="1"/>
  <c r="CT20" i="2" s="1"/>
  <c r="CQ28" i="2"/>
  <c r="CR23" i="2" s="1"/>
  <c r="CQ19" i="2"/>
  <c r="CY38" i="2"/>
  <c r="DE61" i="2"/>
  <c r="DJ86" i="2"/>
  <c r="CX34" i="2"/>
  <c r="DE57" i="2" s="1"/>
  <c r="DE56" i="2" s="1"/>
  <c r="CX41" i="2"/>
  <c r="DD63" i="2"/>
  <c r="DD60" i="2" s="1"/>
  <c r="DK71" i="2"/>
  <c r="DF77" i="2"/>
  <c r="DF62" i="2"/>
  <c r="DM70" i="2" s="1"/>
  <c r="DF47" i="2"/>
  <c r="CR29" i="2"/>
  <c r="CS25" i="2" s="1"/>
  <c r="CP78" i="2"/>
  <c r="CP79" i="2" s="1"/>
  <c r="CP90" i="2"/>
  <c r="CW30" i="2"/>
  <c r="DD68" i="2"/>
  <c r="DN90" i="6" l="1"/>
  <c r="DN43" i="6"/>
  <c r="DO31" i="6"/>
  <c r="DO30" i="6" s="1"/>
  <c r="DP24" i="6" s="1"/>
  <c r="DP23" i="6" s="1"/>
  <c r="DO38" i="6"/>
  <c r="DO37" i="6" s="1"/>
  <c r="DG89" i="6"/>
  <c r="DG77" i="6"/>
  <c r="DG78" i="6" s="1"/>
  <c r="DH19" i="6"/>
  <c r="DO22" i="6"/>
  <c r="DO21" i="6" s="1"/>
  <c r="DS17" i="5"/>
  <c r="DS25" i="5"/>
  <c r="DR88" i="5"/>
  <c r="DR76" i="5"/>
  <c r="DR77" i="5" s="1"/>
  <c r="DM72" i="2"/>
  <c r="DD15" i="2"/>
  <c r="DD82" i="2" s="1"/>
  <c r="DD16" i="2"/>
  <c r="DC83" i="2"/>
  <c r="DD67" i="2"/>
  <c r="CT27" i="2"/>
  <c r="CU21" i="2" s="1"/>
  <c r="CU20" i="2" s="1"/>
  <c r="CZ43" i="2"/>
  <c r="CZ42" i="2" s="1"/>
  <c r="CZ36" i="2"/>
  <c r="DG59" i="2" s="1"/>
  <c r="DG58" i="2" s="1"/>
  <c r="DK69" i="2"/>
  <c r="CY41" i="2"/>
  <c r="CY34" i="2"/>
  <c r="DF57" i="2" s="1"/>
  <c r="DF56" i="2" s="1"/>
  <c r="CZ31" i="2"/>
  <c r="DE76" i="2"/>
  <c r="CX40" i="2"/>
  <c r="DA39" i="2"/>
  <c r="DH75" i="2" s="1"/>
  <c r="DA32" i="2"/>
  <c r="DH55" i="2" s="1"/>
  <c r="DH54" i="2" s="1"/>
  <c r="DF46" i="2"/>
  <c r="CW91" i="2"/>
  <c r="CW26" i="2"/>
  <c r="CW44" i="2"/>
  <c r="DE64" i="2"/>
  <c r="DL71" i="2" s="1"/>
  <c r="DE49" i="2"/>
  <c r="DG62" i="2"/>
  <c r="DN70" i="2" s="1"/>
  <c r="DG47" i="2"/>
  <c r="CX33" i="2"/>
  <c r="CZ38" i="2"/>
  <c r="CQ90" i="2"/>
  <c r="CQ78" i="2"/>
  <c r="CQ79" i="2" s="1"/>
  <c r="CS24" i="2"/>
  <c r="DF61" i="2"/>
  <c r="CR22" i="2"/>
  <c r="DF65" i="2"/>
  <c r="DD93" i="2"/>
  <c r="DD84" i="2" l="1"/>
  <c r="DP28" i="6"/>
  <c r="DO29" i="6"/>
  <c r="DO36" i="6"/>
  <c r="DO27" i="6"/>
  <c r="DP22" i="6" s="1"/>
  <c r="DP21" i="6" s="1"/>
  <c r="DH18" i="6"/>
  <c r="DH26" i="6"/>
  <c r="DI20" i="6" s="1"/>
  <c r="DS88" i="5"/>
  <c r="DS76" i="5"/>
  <c r="DS77" i="5" s="1"/>
  <c r="DD88" i="2"/>
  <c r="DG77" i="2"/>
  <c r="DL69" i="2"/>
  <c r="DF49" i="2"/>
  <c r="DF52" i="2" s="1"/>
  <c r="DF64" i="2"/>
  <c r="DM71" i="2" s="1"/>
  <c r="DA38" i="2"/>
  <c r="DF76" i="2"/>
  <c r="DE74" i="2"/>
  <c r="DK85" i="2"/>
  <c r="DK97" i="2"/>
  <c r="DK95" i="2"/>
  <c r="DE68" i="2"/>
  <c r="DE16" i="2" s="1"/>
  <c r="CY33" i="2"/>
  <c r="CX30" i="2"/>
  <c r="DK96" i="2"/>
  <c r="DD83" i="2"/>
  <c r="DG87" i="2"/>
  <c r="DE63" i="2"/>
  <c r="CU27" i="2"/>
  <c r="CV21" i="2" s="1"/>
  <c r="CV20" i="2" s="1"/>
  <c r="DG61" i="2"/>
  <c r="DE52" i="2"/>
  <c r="DE48" i="2"/>
  <c r="DG51" i="2"/>
  <c r="DN73" i="2" s="1"/>
  <c r="DG66" i="2"/>
  <c r="DG65" i="2" s="1"/>
  <c r="CZ35" i="2"/>
  <c r="DB39" i="2"/>
  <c r="DI75" i="2" s="1"/>
  <c r="DB32" i="2"/>
  <c r="DI55" i="2" s="1"/>
  <c r="DI54" i="2" s="1"/>
  <c r="DH47" i="2"/>
  <c r="DH62" i="2"/>
  <c r="DO70" i="2" s="1"/>
  <c r="CY40" i="2"/>
  <c r="CX37" i="2"/>
  <c r="CS29" i="2"/>
  <c r="CT25" i="2" s="1"/>
  <c r="CT24" i="2" s="1"/>
  <c r="CR28" i="2"/>
  <c r="CS23" i="2" s="1"/>
  <c r="CR19" i="2"/>
  <c r="DG46" i="2"/>
  <c r="DA31" i="2"/>
  <c r="DO25" i="6" l="1"/>
  <c r="DP27" i="6"/>
  <c r="DH89" i="6"/>
  <c r="DH77" i="6"/>
  <c r="DH78" i="6" s="1"/>
  <c r="DO90" i="6"/>
  <c r="DO43" i="6"/>
  <c r="DP31" i="6"/>
  <c r="DP30" i="6" s="1"/>
  <c r="DQ24" i="6" s="1"/>
  <c r="DQ23" i="6" s="1"/>
  <c r="DP38" i="6"/>
  <c r="DP37" i="6" s="1"/>
  <c r="DI19" i="6"/>
  <c r="DN72" i="2"/>
  <c r="DE88" i="2"/>
  <c r="DE15" i="2"/>
  <c r="DE84" i="2" s="1"/>
  <c r="DM69" i="2"/>
  <c r="CV27" i="2"/>
  <c r="CW21" i="2" s="1"/>
  <c r="CW20" i="2" s="1"/>
  <c r="CX44" i="2"/>
  <c r="CX91" i="2"/>
  <c r="CX26" i="2"/>
  <c r="DF74" i="2"/>
  <c r="CR90" i="2"/>
  <c r="CR78" i="2"/>
  <c r="CR79" i="2" s="1"/>
  <c r="CY37" i="2"/>
  <c r="CY30" i="2"/>
  <c r="DC39" i="2"/>
  <c r="DJ75" i="2" s="1"/>
  <c r="DC32" i="2"/>
  <c r="DJ55" i="2" s="1"/>
  <c r="DJ54" i="2" s="1"/>
  <c r="DE53" i="2"/>
  <c r="DB38" i="2"/>
  <c r="DL85" i="2"/>
  <c r="DL97" i="2"/>
  <c r="DL95" i="2"/>
  <c r="CZ41" i="2"/>
  <c r="CZ40" i="2" s="1"/>
  <c r="CZ34" i="2"/>
  <c r="DG57" i="2" s="1"/>
  <c r="DG56" i="2" s="1"/>
  <c r="DF48" i="2"/>
  <c r="DE45" i="2"/>
  <c r="DF63" i="2"/>
  <c r="DE60" i="2"/>
  <c r="DL96" i="2"/>
  <c r="CS22" i="2"/>
  <c r="DB31" i="2"/>
  <c r="DH46" i="2"/>
  <c r="DI62" i="2"/>
  <c r="DP70" i="2" s="1"/>
  <c r="DI47" i="2"/>
  <c r="DF68" i="2"/>
  <c r="DF16" i="2" s="1"/>
  <c r="CT29" i="2"/>
  <c r="CU25" i="2" s="1"/>
  <c r="DH61" i="2"/>
  <c r="DK86" i="2"/>
  <c r="DA43" i="2"/>
  <c r="DA36" i="2"/>
  <c r="DH59" i="2" s="1"/>
  <c r="DH58" i="2" s="1"/>
  <c r="DG50" i="2"/>
  <c r="DQ28" i="6" l="1"/>
  <c r="DI18" i="6"/>
  <c r="DI26" i="6"/>
  <c r="DJ20" i="6" s="1"/>
  <c r="DP36" i="6"/>
  <c r="DP29" i="6"/>
  <c r="DF88" i="2"/>
  <c r="CZ33" i="2"/>
  <c r="CZ30" i="2" s="1"/>
  <c r="DA35" i="2"/>
  <c r="DH50" i="2" s="1"/>
  <c r="DE82" i="2"/>
  <c r="DH87" i="2" s="1"/>
  <c r="DF15" i="2"/>
  <c r="DF82" i="2" s="1"/>
  <c r="DG76" i="2"/>
  <c r="DG74" i="2" s="1"/>
  <c r="CW27" i="2"/>
  <c r="CX21" i="2" s="1"/>
  <c r="CX20" i="2" s="1"/>
  <c r="CZ37" i="2"/>
  <c r="DM85" i="2"/>
  <c r="DM95" i="2"/>
  <c r="DM97" i="2"/>
  <c r="CY44" i="2"/>
  <c r="CY91" i="2"/>
  <c r="CY26" i="2"/>
  <c r="DH77" i="2"/>
  <c r="DA42" i="2"/>
  <c r="DC31" i="2"/>
  <c r="DC38" i="2"/>
  <c r="DM96" i="2"/>
  <c r="DF45" i="2"/>
  <c r="DF60" i="2"/>
  <c r="CS28" i="2"/>
  <c r="CT23" i="2" s="1"/>
  <c r="CT22" i="2" s="1"/>
  <c r="CS19" i="2"/>
  <c r="DG49" i="2"/>
  <c r="DG52" i="2" s="1"/>
  <c r="DG64" i="2"/>
  <c r="DN71" i="2" s="1"/>
  <c r="DE93" i="2"/>
  <c r="DB36" i="2"/>
  <c r="DI59" i="2" s="1"/>
  <c r="DI58" i="2" s="1"/>
  <c r="DB43" i="2"/>
  <c r="DD39" i="2"/>
  <c r="DK75" i="2" s="1"/>
  <c r="DD32" i="2"/>
  <c r="DK55" i="2" s="1"/>
  <c r="DK54" i="2" s="1"/>
  <c r="DE92" i="2"/>
  <c r="DE67" i="2"/>
  <c r="DI61" i="2"/>
  <c r="DJ62" i="2"/>
  <c r="DQ70" i="2" s="1"/>
  <c r="DJ47" i="2"/>
  <c r="DL86" i="2"/>
  <c r="DI46" i="2"/>
  <c r="DF53" i="2"/>
  <c r="DH66" i="2"/>
  <c r="DH65" i="2" s="1"/>
  <c r="DH51" i="2"/>
  <c r="DO73" i="2" s="1"/>
  <c r="CU24" i="2"/>
  <c r="DP25" i="6" l="1"/>
  <c r="DQ22" i="6"/>
  <c r="DQ21" i="6" s="1"/>
  <c r="DQ31" i="6"/>
  <c r="DQ30" i="6" s="1"/>
  <c r="DR24" i="6" s="1"/>
  <c r="DR23" i="6" s="1"/>
  <c r="DQ38" i="6"/>
  <c r="DQ37" i="6" s="1"/>
  <c r="DQ27" i="6"/>
  <c r="DI89" i="6"/>
  <c r="DI77" i="6"/>
  <c r="DI78" i="6" s="1"/>
  <c r="DJ19" i="6"/>
  <c r="DP90" i="6"/>
  <c r="DP43" i="6"/>
  <c r="DO72" i="2"/>
  <c r="DE83" i="2"/>
  <c r="DF84" i="2"/>
  <c r="DG63" i="2"/>
  <c r="DG60" i="2" s="1"/>
  <c r="DG68" i="2"/>
  <c r="CT28" i="2"/>
  <c r="CU23" i="2" s="1"/>
  <c r="CU22" i="2" s="1"/>
  <c r="CT19" i="2"/>
  <c r="CX27" i="2"/>
  <c r="CY21" i="2" s="1"/>
  <c r="DD31" i="2"/>
  <c r="DA41" i="2"/>
  <c r="DA34" i="2"/>
  <c r="DH57" i="2" s="1"/>
  <c r="DH56" i="2" s="1"/>
  <c r="DM86" i="2"/>
  <c r="DE39" i="2"/>
  <c r="DL75" i="2" s="1"/>
  <c r="DE32" i="2"/>
  <c r="DL55" i="2" s="1"/>
  <c r="DL54" i="2" s="1"/>
  <c r="DI77" i="2"/>
  <c r="CU29" i="2"/>
  <c r="CV25" i="2" s="1"/>
  <c r="CZ91" i="2"/>
  <c r="CZ44" i="2"/>
  <c r="CZ26" i="2"/>
  <c r="DB42" i="2"/>
  <c r="DF93" i="2"/>
  <c r="DN69" i="2"/>
  <c r="DN96" i="2" s="1"/>
  <c r="DK62" i="2"/>
  <c r="DR70" i="2" s="1"/>
  <c r="DK47" i="2"/>
  <c r="DF67" i="2"/>
  <c r="DF92" i="2"/>
  <c r="DD38" i="2"/>
  <c r="DF83" i="2"/>
  <c r="DI87" i="2"/>
  <c r="DI51" i="2"/>
  <c r="DP73" i="2" s="1"/>
  <c r="DI66" i="2"/>
  <c r="DI65" i="2" s="1"/>
  <c r="DJ46" i="2"/>
  <c r="DJ61" i="2"/>
  <c r="CS78" i="2"/>
  <c r="CS79" i="2" s="1"/>
  <c r="CS90" i="2"/>
  <c r="DG48" i="2"/>
  <c r="DB35" i="2"/>
  <c r="DI50" i="2" s="1"/>
  <c r="DJ18" i="6" l="1"/>
  <c r="DJ26" i="6"/>
  <c r="DK20" i="6" s="1"/>
  <c r="DQ36" i="6"/>
  <c r="DR28" i="6"/>
  <c r="DQ29" i="6"/>
  <c r="DQ25" i="6" s="1"/>
  <c r="DP72" i="2"/>
  <c r="DG15" i="2"/>
  <c r="DG84" i="2" s="1"/>
  <c r="DG16" i="2"/>
  <c r="CU28" i="2"/>
  <c r="CV23" i="2" s="1"/>
  <c r="CU19" i="2"/>
  <c r="DH49" i="2"/>
  <c r="DH52" i="2" s="1"/>
  <c r="DH64" i="2"/>
  <c r="DA33" i="2"/>
  <c r="DF39" i="2"/>
  <c r="DM75" i="2" s="1"/>
  <c r="DF32" i="2"/>
  <c r="DM55" i="2" s="1"/>
  <c r="DM54" i="2" s="1"/>
  <c r="DC43" i="2"/>
  <c r="DC42" i="2" s="1"/>
  <c r="DC36" i="2"/>
  <c r="DJ59" i="2" s="1"/>
  <c r="DJ58" i="2" s="1"/>
  <c r="DH76" i="2"/>
  <c r="DA40" i="2"/>
  <c r="DE31" i="2"/>
  <c r="CV24" i="2"/>
  <c r="DG53" i="2"/>
  <c r="DL62" i="2"/>
  <c r="DS70" i="2" s="1"/>
  <c r="DL47" i="2"/>
  <c r="DG45" i="2"/>
  <c r="DN85" i="2"/>
  <c r="DN95" i="2"/>
  <c r="DN97" i="2"/>
  <c r="DK61" i="2"/>
  <c r="CT90" i="2"/>
  <c r="CT78" i="2"/>
  <c r="CT79" i="2" s="1"/>
  <c r="DK46" i="2"/>
  <c r="DE38" i="2"/>
  <c r="CY20" i="2"/>
  <c r="DB41" i="2"/>
  <c r="DB34" i="2"/>
  <c r="DI57" i="2" s="1"/>
  <c r="DI56" i="2" s="1"/>
  <c r="DR22" i="6" l="1"/>
  <c r="DR21" i="6" s="1"/>
  <c r="DR27" i="6" s="1"/>
  <c r="DG82" i="2"/>
  <c r="DG83" i="2" s="1"/>
  <c r="DQ90" i="6"/>
  <c r="DQ43" i="6"/>
  <c r="DJ89" i="6"/>
  <c r="DJ77" i="6"/>
  <c r="DJ78" i="6" s="1"/>
  <c r="DR38" i="6"/>
  <c r="DR37" i="6" s="1"/>
  <c r="DR31" i="6"/>
  <c r="DR30" i="6" s="1"/>
  <c r="DK19" i="6"/>
  <c r="DG88" i="2"/>
  <c r="DH48" i="2"/>
  <c r="DH45" i="2" s="1"/>
  <c r="DJ77" i="2"/>
  <c r="DL46" i="2"/>
  <c r="DB33" i="2"/>
  <c r="DA30" i="2"/>
  <c r="DL61" i="2"/>
  <c r="DH63" i="2"/>
  <c r="DO71" i="2"/>
  <c r="CY27" i="2"/>
  <c r="CZ21" i="2" s="1"/>
  <c r="CZ20" i="2" s="1"/>
  <c r="DG93" i="2"/>
  <c r="DN86" i="2"/>
  <c r="DH53" i="2"/>
  <c r="DI76" i="2"/>
  <c r="DH74" i="2"/>
  <c r="DH68" i="2"/>
  <c r="DH15" i="2" s="1"/>
  <c r="DI49" i="2"/>
  <c r="DI52" i="2" s="1"/>
  <c r="DI64" i="2"/>
  <c r="DB40" i="2"/>
  <c r="DA37" i="2"/>
  <c r="DJ51" i="2"/>
  <c r="DQ73" i="2" s="1"/>
  <c r="DJ66" i="2"/>
  <c r="DJ65" i="2" s="1"/>
  <c r="DF38" i="2"/>
  <c r="DG92" i="2"/>
  <c r="DG67" i="2"/>
  <c r="CV29" i="2"/>
  <c r="CW25" i="2" s="1"/>
  <c r="CW24" i="2" s="1"/>
  <c r="CU78" i="2"/>
  <c r="CU79" i="2" s="1"/>
  <c r="CU90" i="2"/>
  <c r="DF31" i="2"/>
  <c r="DM47" i="2"/>
  <c r="DM62" i="2"/>
  <c r="DC34" i="2"/>
  <c r="DJ57" i="2" s="1"/>
  <c r="DJ56" i="2" s="1"/>
  <c r="DC41" i="2"/>
  <c r="DC35" i="2"/>
  <c r="CV22" i="2"/>
  <c r="DJ87" i="2" l="1"/>
  <c r="DK18" i="6"/>
  <c r="DK26" i="6"/>
  <c r="DL20" i="6" s="1"/>
  <c r="DR29" i="6"/>
  <c r="DR36" i="6"/>
  <c r="DS24" i="6"/>
  <c r="DS23" i="6" s="1"/>
  <c r="DS28" i="6" s="1"/>
  <c r="DQ72" i="2"/>
  <c r="DH16" i="2"/>
  <c r="DI48" i="2"/>
  <c r="DI45" i="2" s="1"/>
  <c r="CW29" i="2"/>
  <c r="CX25" i="2" s="1"/>
  <c r="CX24" i="2" s="1"/>
  <c r="DJ64" i="2"/>
  <c r="DJ49" i="2"/>
  <c r="DH92" i="2"/>
  <c r="DJ76" i="2"/>
  <c r="DI74" i="2"/>
  <c r="DC40" i="2"/>
  <c r="DB37" i="2"/>
  <c r="DH93" i="2"/>
  <c r="DA91" i="2"/>
  <c r="DA44" i="2"/>
  <c r="DA26" i="2"/>
  <c r="DC33" i="2"/>
  <c r="DB30" i="2"/>
  <c r="DG39" i="2"/>
  <c r="DN75" i="2" s="1"/>
  <c r="DG32" i="2"/>
  <c r="DN55" i="2" s="1"/>
  <c r="DN54" i="2" s="1"/>
  <c r="DI68" i="2"/>
  <c r="DI15" i="2" s="1"/>
  <c r="DM46" i="2"/>
  <c r="CZ27" i="2"/>
  <c r="DA21" i="2" s="1"/>
  <c r="DA20" i="2" s="1"/>
  <c r="CV28" i="2"/>
  <c r="CW23" i="2" s="1"/>
  <c r="CW22" i="2" s="1"/>
  <c r="CV19" i="2"/>
  <c r="DD43" i="2"/>
  <c r="DD36" i="2"/>
  <c r="DK59" i="2" s="1"/>
  <c r="DK58" i="2" s="1"/>
  <c r="DP71" i="2"/>
  <c r="DO69" i="2"/>
  <c r="DJ50" i="2"/>
  <c r="DI53" i="2"/>
  <c r="DH82" i="2"/>
  <c r="DH84" i="2"/>
  <c r="DI63" i="2"/>
  <c r="DH60" i="2"/>
  <c r="DM61" i="2"/>
  <c r="DR25" i="6" l="1"/>
  <c r="DR90" i="6"/>
  <c r="DR43" i="6"/>
  <c r="DS22" i="6"/>
  <c r="DS21" i="6" s="1"/>
  <c r="DS27" i="6" s="1"/>
  <c r="DS31" i="6"/>
  <c r="DS30" i="6" s="1"/>
  <c r="DS29" i="6" s="1"/>
  <c r="DS38" i="6"/>
  <c r="DS37" i="6" s="1"/>
  <c r="DS36" i="6" s="1"/>
  <c r="DK89" i="6"/>
  <c r="DK77" i="6"/>
  <c r="DK78" i="6" s="1"/>
  <c r="DL19" i="6"/>
  <c r="DH88" i="2"/>
  <c r="DI16" i="2"/>
  <c r="DG31" i="2"/>
  <c r="DJ68" i="2"/>
  <c r="DJ48" i="2"/>
  <c r="DJ45" i="2" s="1"/>
  <c r="DH67" i="2"/>
  <c r="CW28" i="2"/>
  <c r="CX23" i="2" s="1"/>
  <c r="CX22" i="2" s="1"/>
  <c r="CW19" i="2"/>
  <c r="DI84" i="2"/>
  <c r="DI82" i="2"/>
  <c r="DA27" i="2"/>
  <c r="DB21" i="2" s="1"/>
  <c r="DI93" i="2"/>
  <c r="DD42" i="2"/>
  <c r="DK77" i="2"/>
  <c r="DB26" i="2"/>
  <c r="DB44" i="2"/>
  <c r="DB91" i="2"/>
  <c r="DJ63" i="2"/>
  <c r="DI60" i="2"/>
  <c r="CV78" i="2"/>
  <c r="CV79" i="2" s="1"/>
  <c r="CV90" i="2"/>
  <c r="DC30" i="2"/>
  <c r="DC37" i="2"/>
  <c r="DI92" i="2"/>
  <c r="DK66" i="2"/>
  <c r="DK51" i="2"/>
  <c r="DR73" i="2" s="1"/>
  <c r="DD34" i="2"/>
  <c r="DK57" i="2" s="1"/>
  <c r="DK56" i="2" s="1"/>
  <c r="DD41" i="2"/>
  <c r="DD40" i="2" s="1"/>
  <c r="DJ52" i="2"/>
  <c r="DJ53" i="2"/>
  <c r="DD35" i="2"/>
  <c r="DK50" i="2" s="1"/>
  <c r="DH83" i="2"/>
  <c r="DK87" i="2"/>
  <c r="DQ71" i="2"/>
  <c r="DP69" i="2"/>
  <c r="DN62" i="2"/>
  <c r="DN61" i="2" s="1"/>
  <c r="DN47" i="2"/>
  <c r="DN46" i="2" s="1"/>
  <c r="DO85" i="2"/>
  <c r="DO95" i="2"/>
  <c r="DO97" i="2"/>
  <c r="DH39" i="2"/>
  <c r="DO75" i="2" s="1"/>
  <c r="DH32" i="2"/>
  <c r="DO55" i="2" s="1"/>
  <c r="DO54" i="2" s="1"/>
  <c r="DJ74" i="2"/>
  <c r="CX29" i="2"/>
  <c r="CY25" i="2" s="1"/>
  <c r="CY24" i="2" s="1"/>
  <c r="DO96" i="2"/>
  <c r="DG38" i="2"/>
  <c r="DE36" i="2"/>
  <c r="DL59" i="2" s="1"/>
  <c r="DL58" i="2" s="1"/>
  <c r="DE43" i="2"/>
  <c r="DS25" i="6" l="1"/>
  <c r="DS90" i="6"/>
  <c r="DS43" i="6"/>
  <c r="DL18" i="6"/>
  <c r="DL26" i="6"/>
  <c r="DM20" i="6" s="1"/>
  <c r="DM19" i="6" s="1"/>
  <c r="DR72" i="2"/>
  <c r="DJ16" i="2"/>
  <c r="DI88" i="2"/>
  <c r="DD33" i="2"/>
  <c r="DD30" i="2" s="1"/>
  <c r="DJ15" i="2"/>
  <c r="DJ84" i="2" s="1"/>
  <c r="DK76" i="2"/>
  <c r="DK74" i="2" s="1"/>
  <c r="DI67" i="2"/>
  <c r="DL77" i="2"/>
  <c r="DD37" i="2"/>
  <c r="DJ93" i="2"/>
  <c r="DC44" i="2"/>
  <c r="DC91" i="2"/>
  <c r="DC26" i="2"/>
  <c r="DI39" i="2"/>
  <c r="DP75" i="2" s="1"/>
  <c r="DI32" i="2"/>
  <c r="DP55" i="2" s="1"/>
  <c r="DP54" i="2" s="1"/>
  <c r="DO62" i="2"/>
  <c r="DO61" i="2" s="1"/>
  <c r="DO47" i="2"/>
  <c r="DE42" i="2"/>
  <c r="CY29" i="2"/>
  <c r="CZ25" i="2" s="1"/>
  <c r="CZ24" i="2" s="1"/>
  <c r="DI83" i="2"/>
  <c r="DL87" i="2"/>
  <c r="DF36" i="2"/>
  <c r="DM59" i="2" s="1"/>
  <c r="DM58" i="2" s="1"/>
  <c r="DF43" i="2"/>
  <c r="DQ69" i="2"/>
  <c r="DH31" i="2"/>
  <c r="DK65" i="2"/>
  <c r="DP85" i="2"/>
  <c r="DP95" i="2"/>
  <c r="DP97" i="2"/>
  <c r="DJ92" i="2"/>
  <c r="DL66" i="2"/>
  <c r="DL51" i="2"/>
  <c r="DS73" i="2" s="1"/>
  <c r="DH38" i="2"/>
  <c r="DO86" i="2"/>
  <c r="DJ60" i="2"/>
  <c r="DJ67" i="2" s="1"/>
  <c r="CW78" i="2"/>
  <c r="CW79" i="2" s="1"/>
  <c r="CW90" i="2"/>
  <c r="DP96" i="2"/>
  <c r="DK64" i="2"/>
  <c r="DR71" i="2" s="1"/>
  <c r="DK49" i="2"/>
  <c r="CX28" i="2"/>
  <c r="CY23" i="2" s="1"/>
  <c r="CX19" i="2"/>
  <c r="DE35" i="2"/>
  <c r="DB20" i="2"/>
  <c r="DE41" i="2"/>
  <c r="DE40" i="2" s="1"/>
  <c r="DE34" i="2"/>
  <c r="DL57" i="2" s="1"/>
  <c r="DL56" i="2" s="1"/>
  <c r="DM18" i="6" l="1"/>
  <c r="DM26" i="6"/>
  <c r="DN20" i="6" s="1"/>
  <c r="DN19" i="6" s="1"/>
  <c r="DL89" i="6"/>
  <c r="DL77" i="6"/>
  <c r="DL78" i="6" s="1"/>
  <c r="DS72" i="2"/>
  <c r="DJ88" i="2"/>
  <c r="DM77" i="2"/>
  <c r="DJ82" i="2"/>
  <c r="DM87" i="2" s="1"/>
  <c r="DF35" i="2"/>
  <c r="DL76" i="2"/>
  <c r="DL74" i="2" s="1"/>
  <c r="CZ29" i="2"/>
  <c r="DA25" i="2" s="1"/>
  <c r="DA24" i="2" s="1"/>
  <c r="DE37" i="2"/>
  <c r="DR69" i="2"/>
  <c r="DR96" i="2" s="1"/>
  <c r="DL64" i="2"/>
  <c r="DS71" i="2" s="1"/>
  <c r="DL49" i="2"/>
  <c r="DP86" i="2"/>
  <c r="DM66" i="2"/>
  <c r="DM51" i="2"/>
  <c r="DF42" i="2"/>
  <c r="DI38" i="2"/>
  <c r="DD44" i="2"/>
  <c r="DD26" i="2"/>
  <c r="DD91" i="2"/>
  <c r="DF41" i="2"/>
  <c r="DF40" i="2" s="1"/>
  <c r="DF34" i="2"/>
  <c r="DM57" i="2" s="1"/>
  <c r="DM56" i="2" s="1"/>
  <c r="DL65" i="2"/>
  <c r="DE33" i="2"/>
  <c r="DK68" i="2"/>
  <c r="DK16" i="2" s="1"/>
  <c r="DI31" i="2"/>
  <c r="DK63" i="2"/>
  <c r="DQ85" i="2"/>
  <c r="DQ95" i="2"/>
  <c r="DQ97" i="2"/>
  <c r="DP62" i="2"/>
  <c r="DP61" i="2" s="1"/>
  <c r="DP47" i="2"/>
  <c r="CY22" i="2"/>
  <c r="DL50" i="2"/>
  <c r="DO46" i="2"/>
  <c r="CX90" i="2"/>
  <c r="CX78" i="2"/>
  <c r="CX79" i="2" s="1"/>
  <c r="DB27" i="2"/>
  <c r="DC21" i="2" s="1"/>
  <c r="DK52" i="2"/>
  <c r="DK48" i="2"/>
  <c r="DQ96" i="2"/>
  <c r="DG43" i="2"/>
  <c r="DG36" i="2"/>
  <c r="DN59" i="2" s="1"/>
  <c r="DN58" i="2" s="1"/>
  <c r="DN18" i="6" l="1"/>
  <c r="DN26" i="6"/>
  <c r="DO20" i="6" s="1"/>
  <c r="DO19" i="6" s="1"/>
  <c r="DM89" i="6"/>
  <c r="DM77" i="6"/>
  <c r="DM78" i="6" s="1"/>
  <c r="DK88" i="2"/>
  <c r="DJ83" i="2"/>
  <c r="DN77" i="2"/>
  <c r="DR97" i="2"/>
  <c r="DM50" i="2"/>
  <c r="DL68" i="2"/>
  <c r="DL16" i="2" s="1"/>
  <c r="DM76" i="2"/>
  <c r="DM74" i="2" s="1"/>
  <c r="DF37" i="2"/>
  <c r="DL48" i="2"/>
  <c r="DK45" i="2"/>
  <c r="DS69" i="2"/>
  <c r="CY28" i="2"/>
  <c r="CZ23" i="2" s="1"/>
  <c r="CZ22" i="2" s="1"/>
  <c r="CY19" i="2"/>
  <c r="DM65" i="2"/>
  <c r="DJ39" i="2"/>
  <c r="DQ75" i="2" s="1"/>
  <c r="DJ32" i="2"/>
  <c r="DQ55" i="2" s="1"/>
  <c r="DQ54" i="2" s="1"/>
  <c r="DM64" i="2"/>
  <c r="DM49" i="2"/>
  <c r="DL52" i="2"/>
  <c r="DQ86" i="2"/>
  <c r="DK53" i="2"/>
  <c r="DA29" i="2"/>
  <c r="DB25" i="2" s="1"/>
  <c r="DB24" i="2" s="1"/>
  <c r="DC20" i="2"/>
  <c r="DK15" i="2"/>
  <c r="DG42" i="2"/>
  <c r="DH36" i="2"/>
  <c r="DO59" i="2" s="1"/>
  <c r="DO58" i="2" s="1"/>
  <c r="DH43" i="2"/>
  <c r="DO77" i="2" s="1"/>
  <c r="DF33" i="2"/>
  <c r="DE30" i="2"/>
  <c r="DN66" i="2"/>
  <c r="DN51" i="2"/>
  <c r="DL63" i="2"/>
  <c r="DK60" i="2"/>
  <c r="DP46" i="2"/>
  <c r="DG35" i="2"/>
  <c r="DR85" i="2"/>
  <c r="DR95" i="2"/>
  <c r="DO18" i="6" l="1"/>
  <c r="DO26" i="6"/>
  <c r="DP20" i="6" s="1"/>
  <c r="DP19" i="6" s="1"/>
  <c r="DN89" i="6"/>
  <c r="DN77" i="6"/>
  <c r="DN78" i="6" s="1"/>
  <c r="DL88" i="2"/>
  <c r="DJ38" i="2"/>
  <c r="DH35" i="2"/>
  <c r="DM52" i="2"/>
  <c r="DM68" i="2"/>
  <c r="DM16" i="2" s="1"/>
  <c r="DH42" i="2"/>
  <c r="CZ28" i="2"/>
  <c r="DA23" i="2" s="1"/>
  <c r="DA22" i="2" s="1"/>
  <c r="CZ19" i="2"/>
  <c r="DB29" i="2"/>
  <c r="DC25" i="2" s="1"/>
  <c r="DC24" i="2" s="1"/>
  <c r="DM48" i="2"/>
  <c r="DL45" i="2"/>
  <c r="DM63" i="2"/>
  <c r="DL60" i="2"/>
  <c r="DK84" i="2"/>
  <c r="DK82" i="2"/>
  <c r="DL15" i="2"/>
  <c r="DC27" i="2"/>
  <c r="DD21" i="2" s="1"/>
  <c r="DD20" i="2" s="1"/>
  <c r="DS85" i="2"/>
  <c r="DS95" i="2"/>
  <c r="DK67" i="2"/>
  <c r="DK92" i="2"/>
  <c r="DI43" i="2"/>
  <c r="DP77" i="2" s="1"/>
  <c r="DI36" i="2"/>
  <c r="DP59" i="2" s="1"/>
  <c r="DP58" i="2" s="1"/>
  <c r="DS96" i="2"/>
  <c r="DG41" i="2"/>
  <c r="DG34" i="2"/>
  <c r="DN57" i="2" s="1"/>
  <c r="DN56" i="2" s="1"/>
  <c r="DR86" i="2"/>
  <c r="DN65" i="2"/>
  <c r="DN50" i="2"/>
  <c r="DQ62" i="2"/>
  <c r="DQ61" i="2" s="1"/>
  <c r="DQ47" i="2"/>
  <c r="DE91" i="2"/>
  <c r="DE26" i="2"/>
  <c r="DE44" i="2"/>
  <c r="DF30" i="2"/>
  <c r="DK93" i="2"/>
  <c r="DL53" i="2"/>
  <c r="DJ31" i="2"/>
  <c r="DS97" i="2"/>
  <c r="CY90" i="2"/>
  <c r="CY78" i="2"/>
  <c r="CY79" i="2" s="1"/>
  <c r="DO51" i="2"/>
  <c r="DO66" i="2"/>
  <c r="DP18" i="6" l="1"/>
  <c r="DP26" i="6"/>
  <c r="DQ20" i="6" s="1"/>
  <c r="DQ19" i="6" s="1"/>
  <c r="DO89" i="6"/>
  <c r="DO77" i="6"/>
  <c r="DO78" i="6" s="1"/>
  <c r="DM88" i="2"/>
  <c r="DO50" i="2"/>
  <c r="DI35" i="2"/>
  <c r="DI42" i="2"/>
  <c r="DO65" i="2"/>
  <c r="DC29" i="2"/>
  <c r="DD25" i="2" s="1"/>
  <c r="DD24" i="2" s="1"/>
  <c r="DD27" i="2"/>
  <c r="DE21" i="2" s="1"/>
  <c r="DE20" i="2" s="1"/>
  <c r="DA28" i="2"/>
  <c r="DB23" i="2" s="1"/>
  <c r="DB22" i="2" s="1"/>
  <c r="DA19" i="2"/>
  <c r="DN64" i="2"/>
  <c r="DN63" i="2" s="1"/>
  <c r="DN49" i="2"/>
  <c r="DN52" i="2" s="1"/>
  <c r="DS86" i="2"/>
  <c r="DL84" i="2"/>
  <c r="DL82" i="2"/>
  <c r="DM15" i="2"/>
  <c r="DG40" i="2"/>
  <c r="DN76" i="2"/>
  <c r="DK83" i="2"/>
  <c r="DN87" i="2"/>
  <c r="DM45" i="2"/>
  <c r="DJ36" i="2"/>
  <c r="DQ59" i="2" s="1"/>
  <c r="DQ58" i="2" s="1"/>
  <c r="DJ43" i="2"/>
  <c r="DF26" i="2"/>
  <c r="DF44" i="2"/>
  <c r="DF91" i="2"/>
  <c r="DG33" i="2"/>
  <c r="DQ46" i="2"/>
  <c r="CZ90" i="2"/>
  <c r="CZ78" i="2"/>
  <c r="CZ79" i="2" s="1"/>
  <c r="DM53" i="2"/>
  <c r="DM60" i="2"/>
  <c r="DP66" i="2"/>
  <c r="DP51" i="2"/>
  <c r="DL93" i="2"/>
  <c r="DK39" i="2"/>
  <c r="DK32" i="2"/>
  <c r="DR55" i="2" s="1"/>
  <c r="DR54" i="2" s="1"/>
  <c r="DL67" i="2"/>
  <c r="DL92" i="2"/>
  <c r="DH34" i="2"/>
  <c r="DO57" i="2" s="1"/>
  <c r="DO56" i="2" s="1"/>
  <c r="DH41" i="2"/>
  <c r="DQ18" i="6" l="1"/>
  <c r="DQ26" i="6"/>
  <c r="DR20" i="6" s="1"/>
  <c r="DR19" i="6" s="1"/>
  <c r="DP89" i="6"/>
  <c r="DP77" i="6"/>
  <c r="DP78" i="6" s="1"/>
  <c r="DP50" i="2"/>
  <c r="DJ42" i="2"/>
  <c r="DN68" i="2"/>
  <c r="DP65" i="2"/>
  <c r="DQ77" i="2"/>
  <c r="DD29" i="2"/>
  <c r="DE25" i="2" s="1"/>
  <c r="DE24" i="2" s="1"/>
  <c r="DM84" i="2"/>
  <c r="DM82" i="2"/>
  <c r="DL83" i="2"/>
  <c r="DO87" i="2"/>
  <c r="DA78" i="2"/>
  <c r="DA79" i="2" s="1"/>
  <c r="DA90" i="2"/>
  <c r="DI34" i="2"/>
  <c r="DP57" i="2" s="1"/>
  <c r="DP56" i="2" s="1"/>
  <c r="DI41" i="2"/>
  <c r="DQ51" i="2"/>
  <c r="DQ66" i="2"/>
  <c r="DN60" i="2"/>
  <c r="DO76" i="2"/>
  <c r="DN74" i="2"/>
  <c r="DM67" i="2"/>
  <c r="DM92" i="2"/>
  <c r="DH40" i="2"/>
  <c r="DG37" i="2"/>
  <c r="DL39" i="2"/>
  <c r="DL32" i="2"/>
  <c r="DS55" i="2" s="1"/>
  <c r="DS54" i="2" s="1"/>
  <c r="DM93" i="2"/>
  <c r="DR62" i="2"/>
  <c r="DR61" i="2" s="1"/>
  <c r="DR47" i="2"/>
  <c r="DR46" i="2" s="1"/>
  <c r="DB28" i="2"/>
  <c r="DC23" i="2" s="1"/>
  <c r="DC22" i="2" s="1"/>
  <c r="DB19" i="2"/>
  <c r="DE27" i="2"/>
  <c r="DF21" i="2" s="1"/>
  <c r="DH33" i="2"/>
  <c r="DG30" i="2"/>
  <c r="DN48" i="2"/>
  <c r="DJ35" i="2"/>
  <c r="DK38" i="2"/>
  <c r="DR75" i="2"/>
  <c r="DK31" i="2"/>
  <c r="DO49" i="2"/>
  <c r="DO52" i="2" s="1"/>
  <c r="DO64" i="2"/>
  <c r="DO63" i="2" s="1"/>
  <c r="DK43" i="2"/>
  <c r="DK36" i="2"/>
  <c r="DR59" i="2" s="1"/>
  <c r="DR58" i="2" s="1"/>
  <c r="DR18" i="6" l="1"/>
  <c r="DR26" i="6"/>
  <c r="DS20" i="6" s="1"/>
  <c r="DS19" i="6" s="1"/>
  <c r="DQ89" i="6"/>
  <c r="DQ77" i="6"/>
  <c r="DQ78" i="6" s="1"/>
  <c r="DN15" i="2"/>
  <c r="DN84" i="2" s="1"/>
  <c r="DN16" i="2"/>
  <c r="DQ50" i="2"/>
  <c r="DK42" i="2"/>
  <c r="DQ65" i="2"/>
  <c r="DO53" i="2"/>
  <c r="DK35" i="2"/>
  <c r="DN53" i="2"/>
  <c r="DN93" i="2" s="1"/>
  <c r="DC28" i="2"/>
  <c r="DD23" i="2" s="1"/>
  <c r="DD22" i="2" s="1"/>
  <c r="DC19" i="2"/>
  <c r="DO60" i="2"/>
  <c r="DE29" i="2"/>
  <c r="DF25" i="2" s="1"/>
  <c r="DM39" i="2"/>
  <c r="DM32" i="2"/>
  <c r="DP76" i="2"/>
  <c r="DO74" i="2"/>
  <c r="DP49" i="2"/>
  <c r="DP52" i="2" s="1"/>
  <c r="DP64" i="2"/>
  <c r="DP63" i="2" s="1"/>
  <c r="DM83" i="2"/>
  <c r="DP87" i="2"/>
  <c r="DB90" i="2"/>
  <c r="DB78" i="2"/>
  <c r="DB79" i="2" s="1"/>
  <c r="DS62" i="2"/>
  <c r="DS61" i="2" s="1"/>
  <c r="DS47" i="2"/>
  <c r="DS46" i="2" s="1"/>
  <c r="DS75" i="2"/>
  <c r="DO48" i="2"/>
  <c r="DN45" i="2"/>
  <c r="DG44" i="2"/>
  <c r="DG91" i="2"/>
  <c r="DG26" i="2"/>
  <c r="DR77" i="2"/>
  <c r="DL36" i="2"/>
  <c r="DS59" i="2" s="1"/>
  <c r="DS58" i="2" s="1"/>
  <c r="DL43" i="2"/>
  <c r="DO68" i="2"/>
  <c r="DR51" i="2"/>
  <c r="DR66" i="2"/>
  <c r="DL31" i="2"/>
  <c r="DI33" i="2"/>
  <c r="DH30" i="2"/>
  <c r="DI40" i="2"/>
  <c r="DH37" i="2"/>
  <c r="DL38" i="2"/>
  <c r="DJ34" i="2"/>
  <c r="DQ57" i="2" s="1"/>
  <c r="DQ56" i="2" s="1"/>
  <c r="DJ41" i="2"/>
  <c r="DF20" i="2"/>
  <c r="DS18" i="6" l="1"/>
  <c r="DS26" i="6"/>
  <c r="DR89" i="6"/>
  <c r="DR77" i="6"/>
  <c r="DR78" i="6" s="1"/>
  <c r="DO15" i="2"/>
  <c r="DO84" i="2" s="1"/>
  <c r="DN82" i="2"/>
  <c r="DQ87" i="2" s="1"/>
  <c r="DN88" i="2"/>
  <c r="DO16" i="2"/>
  <c r="DR50" i="2"/>
  <c r="DR65" i="2"/>
  <c r="DL35" i="2"/>
  <c r="DL42" i="2"/>
  <c r="DP68" i="2"/>
  <c r="DP60" i="2"/>
  <c r="DD28" i="2"/>
  <c r="DE23" i="2" s="1"/>
  <c r="DE22" i="2" s="1"/>
  <c r="DD19" i="2"/>
  <c r="DF27" i="2"/>
  <c r="DG21" i="2" s="1"/>
  <c r="DG20" i="2" s="1"/>
  <c r="DJ40" i="2"/>
  <c r="DI37" i="2"/>
  <c r="DN92" i="2"/>
  <c r="DN67" i="2"/>
  <c r="DO93" i="2"/>
  <c r="DP48" i="2"/>
  <c r="DO45" i="2"/>
  <c r="DH91" i="2"/>
  <c r="DH44" i="2"/>
  <c r="DH26" i="2"/>
  <c r="DQ76" i="2"/>
  <c r="DP74" i="2"/>
  <c r="DC90" i="2"/>
  <c r="DC78" i="2"/>
  <c r="DC79" i="2" s="1"/>
  <c r="DQ49" i="2"/>
  <c r="DQ52" i="2" s="1"/>
  <c r="DQ64" i="2"/>
  <c r="DQ63" i="2" s="1"/>
  <c r="DM38" i="2"/>
  <c r="DJ33" i="2"/>
  <c r="DI30" i="2"/>
  <c r="DS66" i="2"/>
  <c r="DS51" i="2"/>
  <c r="DM36" i="2"/>
  <c r="DM43" i="2"/>
  <c r="DM31" i="2"/>
  <c r="DS77" i="2"/>
  <c r="DF24" i="2"/>
  <c r="DK34" i="2"/>
  <c r="DR57" i="2" s="1"/>
  <c r="DR56" i="2" s="1"/>
  <c r="DK41" i="2"/>
  <c r="DO82" i="2" l="1"/>
  <c r="DR87" i="2" s="1"/>
  <c r="DP15" i="2"/>
  <c r="DP84" i="2" s="1"/>
  <c r="DS89" i="6"/>
  <c r="DS77" i="6"/>
  <c r="DS78" i="6" s="1"/>
  <c r="DN83" i="2"/>
  <c r="DO88" i="2"/>
  <c r="DP16" i="2"/>
  <c r="DS65" i="2"/>
  <c r="DM42" i="2"/>
  <c r="DS50" i="2"/>
  <c r="DM35" i="2"/>
  <c r="DQ68" i="2"/>
  <c r="DQ60" i="2"/>
  <c r="DL41" i="2"/>
  <c r="DL34" i="2"/>
  <c r="DS57" i="2" s="1"/>
  <c r="DS56" i="2" s="1"/>
  <c r="DF29" i="2"/>
  <c r="DG25" i="2" s="1"/>
  <c r="DG24" i="2" s="1"/>
  <c r="DN32" i="2"/>
  <c r="DN31" i="2" s="1"/>
  <c r="DN39" i="2"/>
  <c r="DN38" i="2" s="1"/>
  <c r="DE28" i="2"/>
  <c r="DF23" i="2" s="1"/>
  <c r="DF22" i="2" s="1"/>
  <c r="DE19" i="2"/>
  <c r="DQ48" i="2"/>
  <c r="DP45" i="2"/>
  <c r="DK33" i="2"/>
  <c r="DJ30" i="2"/>
  <c r="DO83" i="2"/>
  <c r="DG27" i="2"/>
  <c r="DH21" i="2" s="1"/>
  <c r="DH20" i="2" s="1"/>
  <c r="DI26" i="2"/>
  <c r="DI91" i="2"/>
  <c r="DI44" i="2"/>
  <c r="DR76" i="2"/>
  <c r="DQ74" i="2"/>
  <c r="DP53" i="2"/>
  <c r="DO67" i="2"/>
  <c r="DO92" i="2"/>
  <c r="DR49" i="2"/>
  <c r="DR52" i="2" s="1"/>
  <c r="DR64" i="2"/>
  <c r="DR63" i="2" s="1"/>
  <c r="DK40" i="2"/>
  <c r="DJ37" i="2"/>
  <c r="DD78" i="2"/>
  <c r="DD79" i="2" s="1"/>
  <c r="DD90" i="2"/>
  <c r="DP82" i="2" l="1"/>
  <c r="DP83" i="2" s="1"/>
  <c r="DQ15" i="2"/>
  <c r="DQ84" i="2" s="1"/>
  <c r="DP88" i="2"/>
  <c r="DQ16" i="2"/>
  <c r="DH27" i="2"/>
  <c r="DI21" i="2" s="1"/>
  <c r="DI20" i="2" s="1"/>
  <c r="DR60" i="2"/>
  <c r="DG29" i="2"/>
  <c r="DH25" i="2" s="1"/>
  <c r="DQ53" i="2"/>
  <c r="DR68" i="2"/>
  <c r="DN36" i="2"/>
  <c r="DN35" i="2" s="1"/>
  <c r="DN43" i="2"/>
  <c r="DN42" i="2" s="1"/>
  <c r="DE90" i="2"/>
  <c r="DE78" i="2"/>
  <c r="DE79" i="2" s="1"/>
  <c r="DR48" i="2"/>
  <c r="DQ45" i="2"/>
  <c r="DS76" i="2"/>
  <c r="DS74" i="2" s="1"/>
  <c r="DR74" i="2"/>
  <c r="DS64" i="2"/>
  <c r="DS63" i="2" s="1"/>
  <c r="DS60" i="2" s="1"/>
  <c r="DS49" i="2"/>
  <c r="DS52" i="2" s="1"/>
  <c r="DJ91" i="2"/>
  <c r="DJ44" i="2"/>
  <c r="DJ26" i="2"/>
  <c r="DF28" i="2"/>
  <c r="DG23" i="2" s="1"/>
  <c r="DF19" i="2"/>
  <c r="DL33" i="2"/>
  <c r="DK30" i="2"/>
  <c r="DM41" i="2"/>
  <c r="DM34" i="2"/>
  <c r="DL40" i="2"/>
  <c r="DK37" i="2"/>
  <c r="DP93" i="2"/>
  <c r="DP67" i="2"/>
  <c r="DP92" i="2"/>
  <c r="DO32" i="2"/>
  <c r="DO31" i="2" s="1"/>
  <c r="DO39" i="2"/>
  <c r="DO38" i="2" s="1"/>
  <c r="DQ82" i="2" l="1"/>
  <c r="DR15" i="2"/>
  <c r="DR84" i="2" s="1"/>
  <c r="DS87" i="2"/>
  <c r="DQ83" i="2"/>
  <c r="DQ88" i="2"/>
  <c r="DR16" i="2"/>
  <c r="DI27" i="2"/>
  <c r="DJ21" i="2" s="1"/>
  <c r="DJ20" i="2" s="1"/>
  <c r="DO43" i="2"/>
  <c r="DO36" i="2"/>
  <c r="DO35" i="2" s="1"/>
  <c r="DQ67" i="2"/>
  <c r="DQ92" i="2"/>
  <c r="DK91" i="2"/>
  <c r="DK26" i="2"/>
  <c r="DK44" i="2"/>
  <c r="DP32" i="2"/>
  <c r="DP31" i="2" s="1"/>
  <c r="DP39" i="2"/>
  <c r="DP38" i="2" s="1"/>
  <c r="DS48" i="2"/>
  <c r="DS45" i="2" s="1"/>
  <c r="DR45" i="2"/>
  <c r="DS68" i="2"/>
  <c r="DM33" i="2"/>
  <c r="DL30" i="2"/>
  <c r="DQ93" i="2"/>
  <c r="DN34" i="2"/>
  <c r="DN41" i="2"/>
  <c r="DF90" i="2"/>
  <c r="DF78" i="2"/>
  <c r="DF79" i="2" s="1"/>
  <c r="DS53" i="2"/>
  <c r="DR53" i="2"/>
  <c r="DM40" i="2"/>
  <c r="DL37" i="2"/>
  <c r="DG22" i="2"/>
  <c r="DO42" i="2"/>
  <c r="DH24" i="2"/>
  <c r="DR82" i="2" l="1"/>
  <c r="DR83" i="2" s="1"/>
  <c r="DS15" i="2"/>
  <c r="DS16" i="2"/>
  <c r="DS88" i="2" s="1"/>
  <c r="DR88" i="2"/>
  <c r="DS84" i="2"/>
  <c r="DS82" i="2"/>
  <c r="DN33" i="2"/>
  <c r="DM30" i="2"/>
  <c r="DJ27" i="2"/>
  <c r="DK21" i="2" s="1"/>
  <c r="DK20" i="2" s="1"/>
  <c r="DR92" i="2"/>
  <c r="DR67" i="2"/>
  <c r="DS93" i="2"/>
  <c r="DQ32" i="2"/>
  <c r="DQ31" i="2" s="1"/>
  <c r="DQ39" i="2"/>
  <c r="DQ38" i="2" s="1"/>
  <c r="DG28" i="2"/>
  <c r="DH23" i="2" s="1"/>
  <c r="DH22" i="2" s="1"/>
  <c r="DG19" i="2"/>
  <c r="DN40" i="2"/>
  <c r="DM37" i="2"/>
  <c r="DH29" i="2"/>
  <c r="DI25" i="2" s="1"/>
  <c r="DI24" i="2" s="1"/>
  <c r="DS92" i="2"/>
  <c r="DS67" i="2"/>
  <c r="DR93" i="2"/>
  <c r="DL44" i="2"/>
  <c r="DL26" i="2"/>
  <c r="DL91" i="2"/>
  <c r="DS83" i="2" l="1"/>
  <c r="DH28" i="2"/>
  <c r="DI23" i="2" s="1"/>
  <c r="DI22" i="2" s="1"/>
  <c r="DH19" i="2"/>
  <c r="DI29" i="2"/>
  <c r="DJ25" i="2" s="1"/>
  <c r="DM26" i="2"/>
  <c r="DM44" i="2"/>
  <c r="DM91" i="2"/>
  <c r="DN37" i="2"/>
  <c r="DG78" i="2"/>
  <c r="DG79" i="2" s="1"/>
  <c r="DG90" i="2"/>
  <c r="DN30" i="2"/>
  <c r="DK27" i="2"/>
  <c r="DL21" i="2" s="1"/>
  <c r="DO41" i="2"/>
  <c r="DO40" i="2" s="1"/>
  <c r="DO34" i="2"/>
  <c r="DO33" i="2" s="1"/>
  <c r="DP43" i="2"/>
  <c r="DP42" i="2" s="1"/>
  <c r="DP36" i="2"/>
  <c r="DP35" i="2" s="1"/>
  <c r="DR32" i="2"/>
  <c r="DR31" i="2" s="1"/>
  <c r="DR39" i="2"/>
  <c r="DR38" i="2" s="1"/>
  <c r="DO30" i="2" l="1"/>
  <c r="DO37" i="2"/>
  <c r="DH90" i="2"/>
  <c r="DH78" i="2"/>
  <c r="DH79" i="2" s="1"/>
  <c r="DS39" i="2"/>
  <c r="DS38" i="2" s="1"/>
  <c r="DS32" i="2"/>
  <c r="DS31" i="2" s="1"/>
  <c r="DI28" i="2"/>
  <c r="DJ23" i="2" s="1"/>
  <c r="DJ22" i="2" s="1"/>
  <c r="DI19" i="2"/>
  <c r="DL20" i="2"/>
  <c r="DP41" i="2"/>
  <c r="DP40" i="2" s="1"/>
  <c r="DP34" i="2"/>
  <c r="DP33" i="2" s="1"/>
  <c r="DN44" i="2"/>
  <c r="DN91" i="2"/>
  <c r="DN26" i="2"/>
  <c r="DQ43" i="2"/>
  <c r="DQ42" i="2" s="1"/>
  <c r="DQ36" i="2"/>
  <c r="DQ35" i="2" s="1"/>
  <c r="DJ24" i="2"/>
  <c r="DP30" i="2" l="1"/>
  <c r="DJ28" i="2"/>
  <c r="DK23" i="2" s="1"/>
  <c r="DJ19" i="2"/>
  <c r="DI78" i="2"/>
  <c r="DI79" i="2" s="1"/>
  <c r="DI90" i="2"/>
  <c r="DP37" i="2"/>
  <c r="DJ29" i="2"/>
  <c r="DK25" i="2" s="1"/>
  <c r="DK24" i="2" s="1"/>
  <c r="DO26" i="2"/>
  <c r="DO44" i="2"/>
  <c r="DO91" i="2"/>
  <c r="DQ34" i="2"/>
  <c r="DQ33" i="2" s="1"/>
  <c r="DQ41" i="2"/>
  <c r="DQ40" i="2" s="1"/>
  <c r="DL27" i="2"/>
  <c r="DM21" i="2" s="1"/>
  <c r="DM20" i="2" s="1"/>
  <c r="DQ37" i="2" l="1"/>
  <c r="DK29" i="2"/>
  <c r="DL25" i="2" s="1"/>
  <c r="DL24" i="2" s="1"/>
  <c r="DQ30" i="2"/>
  <c r="DR43" i="2"/>
  <c r="DR42" i="2" s="1"/>
  <c r="DR36" i="2"/>
  <c r="DR35" i="2" s="1"/>
  <c r="DR41" i="2"/>
  <c r="DR40" i="2" s="1"/>
  <c r="DR34" i="2"/>
  <c r="DR33" i="2" s="1"/>
  <c r="DM27" i="2"/>
  <c r="DN21" i="2" s="1"/>
  <c r="DN20" i="2" s="1"/>
  <c r="DJ90" i="2"/>
  <c r="DJ78" i="2"/>
  <c r="DJ79" i="2" s="1"/>
  <c r="DK22" i="2"/>
  <c r="DP91" i="2"/>
  <c r="DP44" i="2"/>
  <c r="DP26" i="2"/>
  <c r="DR37" i="2" l="1"/>
  <c r="DL29" i="2"/>
  <c r="DM25" i="2" s="1"/>
  <c r="DM24" i="2" s="1"/>
  <c r="DK28" i="2"/>
  <c r="DL23" i="2" s="1"/>
  <c r="DL22" i="2" s="1"/>
  <c r="DK19" i="2"/>
  <c r="DN27" i="2"/>
  <c r="DO21" i="2" s="1"/>
  <c r="DO20" i="2" s="1"/>
  <c r="DS36" i="2"/>
  <c r="DS35" i="2" s="1"/>
  <c r="DS43" i="2"/>
  <c r="DS42" i="2" s="1"/>
  <c r="DQ26" i="2"/>
  <c r="DQ44" i="2"/>
  <c r="DQ91" i="2"/>
  <c r="DR30" i="2"/>
  <c r="DL28" i="2" l="1"/>
  <c r="DM23" i="2" s="1"/>
  <c r="DM22" i="2" s="1"/>
  <c r="DL19" i="2"/>
  <c r="DM29" i="2"/>
  <c r="DN25" i="2" s="1"/>
  <c r="DN24" i="2" s="1"/>
  <c r="DK90" i="2"/>
  <c r="DK78" i="2"/>
  <c r="DK79" i="2" s="1"/>
  <c r="DS41" i="2"/>
  <c r="DS40" i="2" s="1"/>
  <c r="DS37" i="2" s="1"/>
  <c r="DS34" i="2"/>
  <c r="DS33" i="2" s="1"/>
  <c r="DS30" i="2" s="1"/>
  <c r="DR44" i="2"/>
  <c r="DR26" i="2"/>
  <c r="DR91" i="2"/>
  <c r="DO27" i="2"/>
  <c r="DP21" i="2" s="1"/>
  <c r="DP20" i="2" s="1"/>
  <c r="DP27" i="2" l="1"/>
  <c r="DQ21" i="2" s="1"/>
  <c r="DQ20" i="2" s="1"/>
  <c r="DN29" i="2"/>
  <c r="DO25" i="2" s="1"/>
  <c r="DO24" i="2" s="1"/>
  <c r="DM28" i="2"/>
  <c r="DN23" i="2" s="1"/>
  <c r="DN22" i="2" s="1"/>
  <c r="DM19" i="2"/>
  <c r="DS44" i="2"/>
  <c r="DS26" i="2"/>
  <c r="DS91" i="2"/>
  <c r="DL90" i="2"/>
  <c r="DL78" i="2"/>
  <c r="DL79" i="2" s="1"/>
  <c r="DQ27" i="2" l="1"/>
  <c r="DR21" i="2" s="1"/>
  <c r="DR20" i="2" s="1"/>
  <c r="DN28" i="2"/>
  <c r="DO23" i="2" s="1"/>
  <c r="DO22" i="2" s="1"/>
  <c r="DN19" i="2"/>
  <c r="DO29" i="2"/>
  <c r="DP25" i="2" s="1"/>
  <c r="DP24" i="2" s="1"/>
  <c r="DM90" i="2"/>
  <c r="DM78" i="2"/>
  <c r="DM79" i="2" s="1"/>
  <c r="DO28" i="2" l="1"/>
  <c r="DP23" i="2" s="1"/>
  <c r="DP22" i="2" s="1"/>
  <c r="DO19" i="2"/>
  <c r="DP29" i="2"/>
  <c r="DQ25" i="2" s="1"/>
  <c r="DQ24" i="2" s="1"/>
  <c r="DR27" i="2"/>
  <c r="DS21" i="2" s="1"/>
  <c r="DS20" i="2" s="1"/>
  <c r="DN90" i="2"/>
  <c r="DN78" i="2"/>
  <c r="DN79" i="2" s="1"/>
  <c r="DS27" i="2" l="1"/>
  <c r="DQ29" i="2"/>
  <c r="DR25" i="2" s="1"/>
  <c r="DR24" i="2" s="1"/>
  <c r="DP28" i="2"/>
  <c r="DQ23" i="2" s="1"/>
  <c r="DQ22" i="2" s="1"/>
  <c r="DP19" i="2"/>
  <c r="DO90" i="2"/>
  <c r="DO78" i="2"/>
  <c r="DO79" i="2" s="1"/>
  <c r="DR29" i="2" l="1"/>
  <c r="DS25" i="2" s="1"/>
  <c r="DS24" i="2" s="1"/>
  <c r="DS29" i="2" s="1"/>
  <c r="DQ28" i="2"/>
  <c r="DR23" i="2" s="1"/>
  <c r="DR22" i="2" s="1"/>
  <c r="DQ19" i="2"/>
  <c r="DP78" i="2"/>
  <c r="DP79" i="2" s="1"/>
  <c r="DP90" i="2"/>
  <c r="DR28" i="2" l="1"/>
  <c r="DS23" i="2" s="1"/>
  <c r="DS22" i="2" s="1"/>
  <c r="DR19" i="2"/>
  <c r="DQ90" i="2"/>
  <c r="DQ78" i="2"/>
  <c r="DQ79" i="2" s="1"/>
  <c r="DR78" i="2" l="1"/>
  <c r="DR79" i="2" s="1"/>
  <c r="DR90" i="2"/>
  <c r="DS28" i="2"/>
  <c r="DS19" i="2"/>
  <c r="DS90" i="2" l="1"/>
  <c r="DS78" i="2"/>
  <c r="DS79" i="2" s="1"/>
</calcChain>
</file>

<file path=xl/sharedStrings.xml><?xml version="1.0" encoding="utf-8"?>
<sst xmlns="http://schemas.openxmlformats.org/spreadsheetml/2006/main" count="690" uniqueCount="204">
  <si>
    <t>France</t>
  </si>
  <si>
    <t>cas</t>
  </si>
  <si>
    <t>jours</t>
  </si>
  <si>
    <t>morts</t>
  </si>
  <si>
    <t>Italie</t>
  </si>
  <si>
    <t>Chine</t>
  </si>
  <si>
    <t>USA</t>
  </si>
  <si>
    <t>JOURS</t>
  </si>
  <si>
    <t>M/C-6</t>
  </si>
  <si>
    <t>j</t>
  </si>
  <si>
    <t>Allemagne</t>
  </si>
  <si>
    <t>sources</t>
  </si>
  <si>
    <t>https://fr.wikipedia.org/wiki/Pand%C3%A9mie_de_maladie_%C3%A0_coronavirus_de_2020_en_Allemagne</t>
  </si>
  <si>
    <t>https://fr.wikipedia.org/w/index.php?title=Pand%C3%A9mie_de_maladie_%C3%A0_coronavirus_(COVID-19)_de_2020_en_France</t>
  </si>
  <si>
    <t>https://fr.wikipedia.org/wiki/Pand%C3%A9mie_de_maladie_%C3%A0_coronavirus_de_2020_en_Italie</t>
  </si>
  <si>
    <t>UK</t>
  </si>
  <si>
    <t>https://en.wikipedia.org/wiki/2020_coronavirus_pandemic_in_the_United_Kingdom</t>
  </si>
  <si>
    <t>N/N-1</t>
  </si>
  <si>
    <t>N/N-1 (avg)</t>
  </si>
  <si>
    <t>Espagne</t>
  </si>
  <si>
    <t>mort</t>
  </si>
  <si>
    <t>Qualité confinement</t>
  </si>
  <si>
    <t>Qualité soins</t>
  </si>
  <si>
    <t>Premier indicateur : croissance du nombre de cas</t>
  </si>
  <si>
    <t>facteurs</t>
  </si>
  <si>
    <t>social distancing culturel</t>
  </si>
  <si>
    <t>confinement</t>
  </si>
  <si>
    <t>test + isolation des cas (légers)</t>
  </si>
  <si>
    <t>taux de tests</t>
  </si>
  <si>
    <t>ESD (Elderly Social Distancing)</t>
  </si>
  <si>
    <t>nombre de lits soins intensifs</t>
  </si>
  <si>
    <t>Corée</t>
  </si>
  <si>
    <t>new deaths</t>
  </si>
  <si>
    <t>dM[0-2]/dC-[5-8]</t>
  </si>
  <si>
    <t xml:space="preserve">M/C avec 5 jours décalage </t>
  </si>
  <si>
    <t>COVID Data - source: Wikipedia - updated daily</t>
  </si>
  <si>
    <t>C / M-6</t>
  </si>
  <si>
    <t>lissage 3 jours (C et M)</t>
  </si>
  <si>
    <t>https://en.wikipedia.org/wiki/2020_coronavirus_pandemic_in_the_United_States</t>
  </si>
  <si>
    <t>MAP</t>
  </si>
  <si>
    <t>https://coronavirus.jhu.edu/map.html</t>
  </si>
  <si>
    <t>D(&gt;100)</t>
  </si>
  <si>
    <t>D+1</t>
  </si>
  <si>
    <t>https://en.wikipedia.org/wiki/2020_coronavirus_pandemic_in_South_Korea</t>
  </si>
  <si>
    <t>South Korea</t>
  </si>
  <si>
    <t>Objectif lissage</t>
  </si>
  <si>
    <t>Sortie confinement</t>
  </si>
  <si>
    <t>Objectif sortie</t>
  </si>
  <si>
    <t>Quatre KPI à suivre</t>
  </si>
  <si>
    <t>new case/M</t>
  </si>
  <si>
    <t>Troisième indicateur : morbidité à 5 jours (M - M-2) / (C-5 - C-8)</t>
  </si>
  <si>
    <t>Deuxième indicateur : evolution du nombre de cas pour 1M</t>
  </si>
  <si>
    <t>Growth rate à partir de 100 morts</t>
  </si>
  <si>
    <t>Quatrième indicateur : morbidité à 6 jours (globale)</t>
  </si>
  <si>
    <t>Same in new case / 1M</t>
  </si>
  <si>
    <t>note (&gt; 500 for US)</t>
  </si>
  <si>
    <t xml:space="preserve">Coutry </t>
  </si>
  <si>
    <t>Population(K)</t>
  </si>
  <si>
    <t>over 80</t>
  </si>
  <si>
    <t>morbidity</t>
  </si>
  <si>
    <t>start</t>
  </si>
  <si>
    <t>60-80</t>
  </si>
  <si>
    <t>début confinement</t>
  </si>
  <si>
    <t>Symptomatic</t>
  </si>
  <si>
    <t>Asymptomatic</t>
  </si>
  <si>
    <t>incubation</t>
  </si>
  <si>
    <t>assymptomatic rate</t>
  </si>
  <si>
    <t>contagious</t>
  </si>
  <si>
    <t>7days</t>
  </si>
  <si>
    <t>7 days</t>
  </si>
  <si>
    <t>phase 1 (S or AS)</t>
  </si>
  <si>
    <t>Sick</t>
  </si>
  <si>
    <t>Hospital OK</t>
  </si>
  <si>
    <t>new HOK 80</t>
  </si>
  <si>
    <t>new HOK 60</t>
  </si>
  <si>
    <t>H to Death</t>
  </si>
  <si>
    <t>H to Death 60</t>
  </si>
  <si>
    <t>H to Death 80</t>
  </si>
  <si>
    <t>Cured</t>
  </si>
  <si>
    <t>Dead</t>
  </si>
  <si>
    <t>other</t>
  </si>
  <si>
    <t>Incube</t>
  </si>
  <si>
    <t>incubation young</t>
  </si>
  <si>
    <t>incub 60</t>
  </si>
  <si>
    <t>incub 80</t>
  </si>
  <si>
    <t>Contagious</t>
  </si>
  <si>
    <t>symp young</t>
  </si>
  <si>
    <t>Assymp young</t>
  </si>
  <si>
    <t>Assymp 60</t>
  </si>
  <si>
    <t>Assymp 80</t>
  </si>
  <si>
    <t>symp 60</t>
  </si>
  <si>
    <t>Succeptible</t>
  </si>
  <si>
    <t>effet confinement</t>
  </si>
  <si>
    <t>contagion sans confinement</t>
  </si>
  <si>
    <t>regular</t>
  </si>
  <si>
    <t>Sick young</t>
  </si>
  <si>
    <t>Cured young</t>
  </si>
  <si>
    <t>Dead young</t>
  </si>
  <si>
    <t>Cured 60</t>
  </si>
  <si>
    <t>Cured 80</t>
  </si>
  <si>
    <t>Hospital OK young</t>
  </si>
  <si>
    <t>hospital rate (phase2)</t>
  </si>
  <si>
    <t xml:space="preserve"> H to Death young</t>
  </si>
  <si>
    <t>over80</t>
  </si>
  <si>
    <t>Drate</t>
  </si>
  <si>
    <t>death rate at H</t>
  </si>
  <si>
    <t>Phase2</t>
  </si>
  <si>
    <t>from Inc</t>
  </si>
  <si>
    <t>from hToD</t>
  </si>
  <si>
    <t>symptomatic 80</t>
  </si>
  <si>
    <t>from Sympto</t>
  </si>
  <si>
    <t>From Sympto</t>
  </si>
  <si>
    <t>Phase1</t>
  </si>
  <si>
    <t>Sick over 60</t>
  </si>
  <si>
    <t>Sick over 80</t>
  </si>
  <si>
    <t>from A,Si,HOK</t>
  </si>
  <si>
    <t>KPI</t>
  </si>
  <si>
    <t>growth</t>
  </si>
  <si>
    <t>mortality</t>
  </si>
  <si>
    <t>Succeptibe 60-80</t>
  </si>
  <si>
    <t>Succeptible over 80</t>
  </si>
  <si>
    <t>delta young</t>
  </si>
  <si>
    <t>detlta 60</t>
  </si>
  <si>
    <t>delta 80</t>
  </si>
  <si>
    <t>Start profile</t>
  </si>
  <si>
    <t>incubated Day 7</t>
  </si>
  <si>
    <t>Growth rate</t>
  </si>
  <si>
    <t>Test Policy</t>
  </si>
  <si>
    <t>Sick test percentage</t>
  </si>
  <si>
    <t>Assympto</t>
  </si>
  <si>
    <t>Hopital</t>
  </si>
  <si>
    <t>Hopital OK</t>
  </si>
  <si>
    <t>Hopital Death</t>
  </si>
  <si>
    <t xml:space="preserve">congestion hopital </t>
  </si>
  <si>
    <t>Case tally</t>
  </si>
  <si>
    <t>Simplistic COVID Model</t>
  </si>
  <si>
    <t>Sick GR</t>
  </si>
  <si>
    <t>Sympo GR</t>
  </si>
  <si>
    <t>Hopital OK GR</t>
  </si>
  <si>
    <t>Incub GR</t>
  </si>
  <si>
    <t>M:C-6</t>
  </si>
  <si>
    <t>Notes</t>
  </si>
  <si>
    <t>I start with a simple dumb model : Succeptible -&gt; Incubation -&gt; (Syptomatic or Assymptomatic) ---(if symptomatic)-&gt; (sick at home or hospital-OK or hospital-to-death).  I make this even simpler with a weekly pattern.   The only subtlety is the division of the population into three groups:  (0 - 60), (60 - 80), (80- 100)</t>
  </si>
  <si>
    <t>New Death / 1M</t>
  </si>
  <si>
    <t>deaths</t>
  </si>
  <si>
    <t>https://en.wikipedia.org/wiki/2020_coronavirus_pandemic_in_Spain</t>
  </si>
  <si>
    <t xml:space="preserve">Three days average </t>
  </si>
  <si>
    <t>March</t>
  </si>
  <si>
    <t>April</t>
  </si>
  <si>
    <t>Touched</t>
  </si>
  <si>
    <t>%</t>
  </si>
  <si>
    <t>Incubation</t>
  </si>
  <si>
    <t>Weekly extract to tune the model on observables</t>
  </si>
  <si>
    <t>Real hostpital</t>
  </si>
  <si>
    <t>Real death</t>
  </si>
  <si>
    <t>Model cases</t>
  </si>
  <si>
    <t>Model hopital</t>
  </si>
  <si>
    <t>Model deaths</t>
  </si>
  <si>
    <t>60-80 death%</t>
  </si>
  <si>
    <t>over 80 death%</t>
  </si>
  <si>
    <t>Dead 60-80</t>
  </si>
  <si>
    <t>Dead over 80</t>
  </si>
  <si>
    <t xml:space="preserve">Google notes </t>
  </si>
  <si>
    <t>https://docs.google.com/document/d/1izGyp7rxjIO8zTZ6jM6LN9B820_1dAXhuIhg3BLPNWs/edit?usp=sharing</t>
  </si>
  <si>
    <t xml:space="preserve"> phase repartition by age</t>
  </si>
  <si>
    <t>Hpop%</t>
  </si>
  <si>
    <t>below 60 death</t>
  </si>
  <si>
    <t>Observed cases</t>
  </si>
  <si>
    <t>phase2</t>
  </si>
  <si>
    <t>model phase1</t>
  </si>
  <si>
    <t>model phase 2</t>
  </si>
  <si>
    <t>Reverse engineering (observed cases x 5 =  Ph 2)</t>
  </si>
  <si>
    <t>Juin</t>
  </si>
  <si>
    <t>Mai</t>
  </si>
  <si>
    <t>Death GR rate</t>
  </si>
  <si>
    <t>new death</t>
  </si>
  <si>
    <t>norm</t>
  </si>
  <si>
    <t>Hdeath</t>
  </si>
  <si>
    <t>New Hospital</t>
  </si>
  <si>
    <t>New Sick</t>
  </si>
  <si>
    <t>CASES</t>
  </si>
  <si>
    <t>check</t>
  </si>
  <si>
    <t>HOK%</t>
  </si>
  <si>
    <t>start population repartition : Apply the rules</t>
  </si>
  <si>
    <t xml:space="preserve">I, S/AS, </t>
  </si>
  <si>
    <t>S</t>
  </si>
  <si>
    <t>Hok</t>
  </si>
  <si>
    <t>Hopital%</t>
  </si>
  <si>
    <t>Hdeath%</t>
  </si>
  <si>
    <t>Tested Cases</t>
  </si>
  <si>
    <t>Hospitalization</t>
  </si>
  <si>
    <t>Hospitalizations</t>
  </si>
  <si>
    <t>hospitalization</t>
  </si>
  <si>
    <t>EHPAD</t>
  </si>
  <si>
    <t>EHPAD deaths</t>
  </si>
  <si>
    <t>applied to over 80 =&gt; more than 100% OK</t>
  </si>
  <si>
    <t>Model extraction for weekly projection</t>
  </si>
  <si>
    <t>Italy</t>
  </si>
  <si>
    <t>Germany</t>
  </si>
  <si>
    <t>Sick isolation</t>
  </si>
  <si>
    <t>Seed Population</t>
  </si>
  <si>
    <t>Disclaimer : This is a false model, operating on false data</t>
  </si>
  <si>
    <t>Disclaimer : This is a false model, operating on false data - The Italy model is VERY preliminary / no checking &amp; tuning performed yet</t>
  </si>
  <si>
    <t>Virality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</si>
</sst>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0.0%"/>
    <numFmt numFmtId="165" formatCode="0.0"/>
    <numFmt numFmtId="166" formatCode="0.0000%"/>
    <numFmt numFmtId="167" formatCode="0.000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i/>
      <sz val="10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9" tint="-0.249977111117893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i/>
      <sz val="9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i/>
      <sz val="9"/>
      <color rgb="FFC00000"/>
      <name val="Calibri"/>
      <family val="2"/>
      <scheme val="minor"/>
    </font>
    <font>
      <i/>
      <sz val="11"/>
      <color rgb="FF7030A0"/>
      <name val="Calibri"/>
      <family val="2"/>
      <scheme val="minor"/>
    </font>
    <font>
      <b/>
      <i/>
      <sz val="9"/>
      <color rgb="FF7030A0"/>
      <name val="Calibri"/>
      <family val="2"/>
      <scheme val="minor"/>
    </font>
    <font>
      <b/>
      <sz val="9"/>
      <color rgb="FF7030A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00">
    <xf numFmtId="0" fontId="0" fillId="0" borderId="0" xfId="0"/>
    <xf numFmtId="164" fontId="0" fillId="0" borderId="0" xfId="0" applyNumberFormat="1"/>
    <xf numFmtId="0" fontId="3" fillId="0" borderId="0" xfId="0" applyFont="1"/>
    <xf numFmtId="10" fontId="4" fillId="0" borderId="0" xfId="0" applyNumberFormat="1" applyFont="1"/>
    <xf numFmtId="0" fontId="0" fillId="0" borderId="1" xfId="0" applyBorder="1"/>
    <xf numFmtId="0" fontId="2" fillId="0" borderId="1" xfId="0" applyFont="1" applyBorder="1"/>
    <xf numFmtId="14" fontId="2" fillId="0" borderId="1" xfId="0" applyNumberFormat="1" applyFont="1" applyBorder="1"/>
    <xf numFmtId="9" fontId="0" fillId="0" borderId="1" xfId="0" applyNumberFormat="1" applyBorder="1"/>
    <xf numFmtId="164" fontId="5" fillId="0" borderId="1" xfId="0" applyNumberFormat="1" applyFont="1" applyBorder="1"/>
    <xf numFmtId="164" fontId="9" fillId="0" borderId="1" xfId="0" applyNumberFormat="1" applyFont="1" applyBorder="1"/>
    <xf numFmtId="0" fontId="3" fillId="0" borderId="1" xfId="0" applyFont="1" applyBorder="1"/>
    <xf numFmtId="14" fontId="3" fillId="0" borderId="1" xfId="0" applyNumberFormat="1" applyFont="1" applyBorder="1"/>
    <xf numFmtId="3" fontId="0" fillId="0" borderId="1" xfId="0" applyNumberFormat="1" applyBorder="1"/>
    <xf numFmtId="10" fontId="8" fillId="0" borderId="1" xfId="0" applyNumberFormat="1" applyFont="1" applyBorder="1"/>
    <xf numFmtId="164" fontId="7" fillId="0" borderId="1" xfId="0" applyNumberFormat="1" applyFont="1" applyBorder="1"/>
    <xf numFmtId="164" fontId="0" fillId="0" borderId="1" xfId="0" applyNumberFormat="1" applyBorder="1"/>
    <xf numFmtId="3" fontId="0" fillId="0" borderId="2" xfId="0" applyNumberFormat="1" applyFill="1" applyBorder="1"/>
    <xf numFmtId="0" fontId="0" fillId="0" borderId="2" xfId="0" applyFill="1" applyBorder="1"/>
    <xf numFmtId="0" fontId="0" fillId="0" borderId="0" xfId="0" applyBorder="1"/>
    <xf numFmtId="164" fontId="5" fillId="0" borderId="0" xfId="0" applyNumberFormat="1" applyFont="1" applyBorder="1"/>
    <xf numFmtId="164" fontId="7" fillId="0" borderId="0" xfId="0" applyNumberFormat="1" applyFont="1" applyBorder="1"/>
    <xf numFmtId="14" fontId="3" fillId="2" borderId="1" xfId="0" applyNumberFormat="1" applyFont="1" applyFill="1" applyBorder="1"/>
    <xf numFmtId="14" fontId="2" fillId="2" borderId="1" xfId="0" applyNumberFormat="1" applyFont="1" applyFill="1" applyBorder="1"/>
    <xf numFmtId="0" fontId="10" fillId="0" borderId="1" xfId="0" applyFont="1" applyBorder="1"/>
    <xf numFmtId="164" fontId="11" fillId="0" borderId="1" xfId="0" applyNumberFormat="1" applyFont="1" applyBorder="1"/>
    <xf numFmtId="0" fontId="10" fillId="0" borderId="0" xfId="0" applyFont="1"/>
    <xf numFmtId="0" fontId="0" fillId="0" borderId="1" xfId="0" applyFill="1" applyBorder="1"/>
    <xf numFmtId="0" fontId="0" fillId="2" borderId="1" xfId="0" applyFill="1" applyBorder="1"/>
    <xf numFmtId="9" fontId="0" fillId="0" borderId="0" xfId="0" applyNumberFormat="1" applyBorder="1"/>
    <xf numFmtId="164" fontId="9" fillId="0" borderId="0" xfId="0" applyNumberFormat="1" applyFont="1" applyBorder="1"/>
    <xf numFmtId="1" fontId="13" fillId="0" borderId="0" xfId="0" applyNumberFormat="1" applyFont="1" applyBorder="1"/>
    <xf numFmtId="14" fontId="3" fillId="0" borderId="1" xfId="0" applyNumberFormat="1" applyFont="1" applyFill="1" applyBorder="1"/>
    <xf numFmtId="0" fontId="0" fillId="0" borderId="2" xfId="0" applyBorder="1"/>
    <xf numFmtId="164" fontId="14" fillId="0" borderId="0" xfId="0" applyNumberFormat="1" applyFont="1" applyBorder="1"/>
    <xf numFmtId="10" fontId="8" fillId="0" borderId="0" xfId="0" applyNumberFormat="1" applyFont="1" applyBorder="1"/>
    <xf numFmtId="0" fontId="0" fillId="0" borderId="0" xfId="0" applyAlignment="1">
      <alignment horizontal="center"/>
    </xf>
    <xf numFmtId="0" fontId="0" fillId="6" borderId="0" xfId="0" applyFill="1"/>
    <xf numFmtId="0" fontId="0" fillId="8" borderId="0" xfId="0" applyFill="1"/>
    <xf numFmtId="0" fontId="0" fillId="7" borderId="0" xfId="0" applyFill="1"/>
    <xf numFmtId="0" fontId="0" fillId="5" borderId="0" xfId="0" applyFill="1"/>
    <xf numFmtId="0" fontId="0" fillId="4" borderId="0" xfId="0" applyFill="1"/>
    <xf numFmtId="0" fontId="0" fillId="9" borderId="0" xfId="0" applyFill="1"/>
    <xf numFmtId="10" fontId="0" fillId="0" borderId="1" xfId="0" applyNumberFormat="1" applyBorder="1"/>
    <xf numFmtId="0" fontId="17" fillId="0" borderId="1" xfId="0" applyFont="1" applyBorder="1"/>
    <xf numFmtId="1" fontId="11" fillId="0" borderId="1" xfId="0" applyNumberFormat="1" applyFont="1" applyBorder="1"/>
    <xf numFmtId="1" fontId="0" fillId="0" borderId="0" xfId="0" applyNumberFormat="1"/>
    <xf numFmtId="1" fontId="0" fillId="0" borderId="1" xfId="0" applyNumberFormat="1" applyBorder="1"/>
    <xf numFmtId="9" fontId="0" fillId="0" borderId="0" xfId="0" applyNumberFormat="1"/>
    <xf numFmtId="10" fontId="0" fillId="0" borderId="0" xfId="0" applyNumberFormat="1"/>
    <xf numFmtId="0" fontId="18" fillId="4" borderId="0" xfId="0" applyFont="1" applyFill="1"/>
    <xf numFmtId="14" fontId="0" fillId="0" borderId="0" xfId="0" applyNumberFormat="1"/>
    <xf numFmtId="14" fontId="2" fillId="0" borderId="0" xfId="0" applyNumberFormat="1" applyFont="1"/>
    <xf numFmtId="0" fontId="16" fillId="0" borderId="0" xfId="0" applyFont="1"/>
    <xf numFmtId="165" fontId="0" fillId="0" borderId="0" xfId="0" applyNumberFormat="1"/>
    <xf numFmtId="167" fontId="0" fillId="0" borderId="0" xfId="0" applyNumberFormat="1"/>
    <xf numFmtId="1" fontId="16" fillId="0" borderId="8" xfId="0" applyNumberFormat="1" applyFont="1" applyBorder="1"/>
    <xf numFmtId="1" fontId="16" fillId="0" borderId="3" xfId="0" applyNumberFormat="1" applyFont="1" applyBorder="1"/>
    <xf numFmtId="1" fontId="4" fillId="0" borderId="0" xfId="0" applyNumberFormat="1" applyFont="1"/>
    <xf numFmtId="1" fontId="20" fillId="0" borderId="8" xfId="0" applyNumberFormat="1" applyFont="1" applyBorder="1"/>
    <xf numFmtId="0" fontId="2" fillId="0" borderId="0" xfId="0" applyFont="1"/>
    <xf numFmtId="0" fontId="20" fillId="0" borderId="0" xfId="0" applyFont="1"/>
    <xf numFmtId="165" fontId="20" fillId="0" borderId="0" xfId="0" applyNumberFormat="1" applyFont="1"/>
    <xf numFmtId="167" fontId="16" fillId="0" borderId="8" xfId="0" applyNumberFormat="1" applyFont="1" applyBorder="1"/>
    <xf numFmtId="167" fontId="0" fillId="0" borderId="8" xfId="0" applyNumberFormat="1" applyBorder="1"/>
    <xf numFmtId="1" fontId="20" fillId="0" borderId="0" xfId="0" applyNumberFormat="1" applyFont="1"/>
    <xf numFmtId="10" fontId="0" fillId="0" borderId="10" xfId="0" applyNumberFormat="1" applyBorder="1"/>
    <xf numFmtId="0" fontId="0" fillId="0" borderId="10" xfId="0" applyBorder="1"/>
    <xf numFmtId="9" fontId="0" fillId="0" borderId="10" xfId="0" applyNumberFormat="1" applyBorder="1"/>
    <xf numFmtId="14" fontId="2" fillId="0" borderId="10" xfId="0" applyNumberFormat="1" applyFont="1" applyBorder="1"/>
    <xf numFmtId="1" fontId="4" fillId="0" borderId="10" xfId="0" applyNumberFormat="1" applyFont="1" applyBorder="1"/>
    <xf numFmtId="1" fontId="16" fillId="0" borderId="4" xfId="0" applyNumberFormat="1" applyFont="1" applyBorder="1"/>
    <xf numFmtId="165" fontId="0" fillId="0" borderId="10" xfId="0" applyNumberFormat="1" applyBorder="1"/>
    <xf numFmtId="1" fontId="0" fillId="0" borderId="10" xfId="0" applyNumberFormat="1" applyBorder="1"/>
    <xf numFmtId="166" fontId="0" fillId="2" borderId="10" xfId="0" applyNumberFormat="1" applyFill="1" applyBorder="1"/>
    <xf numFmtId="167" fontId="16" fillId="0" borderId="4" xfId="0" applyNumberFormat="1" applyFont="1" applyBorder="1"/>
    <xf numFmtId="167" fontId="0" fillId="0" borderId="10" xfId="0" applyNumberFormat="1" applyBorder="1"/>
    <xf numFmtId="165" fontId="16" fillId="0" borderId="8" xfId="0" applyNumberFormat="1" applyFont="1" applyBorder="1"/>
    <xf numFmtId="9" fontId="15" fillId="0" borderId="0" xfId="0" applyNumberFormat="1" applyFont="1"/>
    <xf numFmtId="1" fontId="2" fillId="0" borderId="0" xfId="0" applyNumberFormat="1" applyFont="1"/>
    <xf numFmtId="1" fontId="21" fillId="0" borderId="0" xfId="0" applyNumberFormat="1" applyFont="1"/>
    <xf numFmtId="0" fontId="21" fillId="0" borderId="0" xfId="0" applyFont="1"/>
    <xf numFmtId="164" fontId="21" fillId="0" borderId="0" xfId="0" applyNumberFormat="1" applyFont="1"/>
    <xf numFmtId="165" fontId="0" fillId="11" borderId="0" xfId="0" applyNumberFormat="1" applyFill="1"/>
    <xf numFmtId="165" fontId="0" fillId="0" borderId="0" xfId="0" applyNumberFormat="1" applyFill="1"/>
    <xf numFmtId="166" fontId="15" fillId="0" borderId="0" xfId="0" applyNumberFormat="1" applyFont="1"/>
    <xf numFmtId="1" fontId="8" fillId="0" borderId="0" xfId="0" applyNumberFormat="1" applyFont="1"/>
    <xf numFmtId="1" fontId="8" fillId="0" borderId="10" xfId="0" applyNumberFormat="1" applyFont="1" applyBorder="1"/>
    <xf numFmtId="165" fontId="22" fillId="0" borderId="0" xfId="0" applyNumberFormat="1" applyFont="1"/>
    <xf numFmtId="165" fontId="22" fillId="11" borderId="0" xfId="0" applyNumberFormat="1" applyFont="1" applyFill="1"/>
    <xf numFmtId="165" fontId="22" fillId="11" borderId="10" xfId="0" applyNumberFormat="1" applyFont="1" applyFill="1" applyBorder="1"/>
    <xf numFmtId="165" fontId="22" fillId="0" borderId="0" xfId="0" applyNumberFormat="1" applyFont="1" applyFill="1"/>
    <xf numFmtId="165" fontId="23" fillId="0" borderId="0" xfId="0" applyNumberFormat="1" applyFont="1"/>
    <xf numFmtId="165" fontId="23" fillId="0" borderId="0" xfId="0" applyNumberFormat="1" applyFont="1" applyFill="1"/>
    <xf numFmtId="165" fontId="16" fillId="11" borderId="4" xfId="0" applyNumberFormat="1" applyFont="1" applyFill="1" applyBorder="1"/>
    <xf numFmtId="0" fontId="24" fillId="0" borderId="0" xfId="0" applyFont="1"/>
    <xf numFmtId="0" fontId="22" fillId="0" borderId="0" xfId="0" applyFont="1"/>
    <xf numFmtId="165" fontId="22" fillId="0" borderId="10" xfId="0" applyNumberFormat="1" applyFont="1" applyBorder="1"/>
    <xf numFmtId="165" fontId="24" fillId="0" borderId="0" xfId="0" applyNumberFormat="1" applyFont="1"/>
    <xf numFmtId="167" fontId="22" fillId="0" borderId="0" xfId="0" applyNumberFormat="1" applyFont="1"/>
    <xf numFmtId="167" fontId="20" fillId="0" borderId="0" xfId="0" applyNumberFormat="1" applyFont="1"/>
    <xf numFmtId="167" fontId="24" fillId="0" borderId="0" xfId="0" applyNumberFormat="1" applyFont="1"/>
    <xf numFmtId="165" fontId="16" fillId="0" borderId="3" xfId="0" applyNumberFormat="1" applyFont="1" applyBorder="1"/>
    <xf numFmtId="165" fontId="20" fillId="0" borderId="8" xfId="0" applyNumberFormat="1" applyFont="1" applyBorder="1"/>
    <xf numFmtId="165" fontId="16" fillId="0" borderId="4" xfId="0" applyNumberFormat="1" applyFont="1" applyBorder="1"/>
    <xf numFmtId="2" fontId="0" fillId="11" borderId="0" xfId="0" applyNumberFormat="1" applyFill="1"/>
    <xf numFmtId="165" fontId="0" fillId="0" borderId="10" xfId="0" applyNumberFormat="1" applyFill="1" applyBorder="1"/>
    <xf numFmtId="165" fontId="22" fillId="0" borderId="10" xfId="0" applyNumberFormat="1" applyFont="1" applyFill="1" applyBorder="1"/>
    <xf numFmtId="165" fontId="23" fillId="0" borderId="10" xfId="0" applyNumberFormat="1" applyFont="1" applyFill="1" applyBorder="1"/>
    <xf numFmtId="164" fontId="21" fillId="0" borderId="10" xfId="0" applyNumberFormat="1" applyFont="1" applyBorder="1"/>
    <xf numFmtId="165" fontId="25" fillId="11" borderId="0" xfId="0" applyNumberFormat="1" applyFont="1" applyFill="1"/>
    <xf numFmtId="2" fontId="16" fillId="0" borderId="8" xfId="0" applyNumberFormat="1" applyFont="1" applyBorder="1"/>
    <xf numFmtId="2" fontId="16" fillId="0" borderId="4" xfId="0" applyNumberFormat="1" applyFont="1" applyBorder="1"/>
    <xf numFmtId="2" fontId="25" fillId="11" borderId="0" xfId="0" applyNumberFormat="1" applyFont="1" applyFill="1"/>
    <xf numFmtId="2" fontId="22" fillId="11" borderId="0" xfId="0" applyNumberFormat="1" applyFont="1" applyFill="1"/>
    <xf numFmtId="2" fontId="22" fillId="11" borderId="10" xfId="0" applyNumberFormat="1" applyFont="1" applyFill="1" applyBorder="1"/>
    <xf numFmtId="164" fontId="0" fillId="0" borderId="10" xfId="0" applyNumberFormat="1" applyBorder="1"/>
    <xf numFmtId="167" fontId="16" fillId="0" borderId="3" xfId="0" applyNumberFormat="1" applyFont="1" applyBorder="1"/>
    <xf numFmtId="167" fontId="20" fillId="0" borderId="8" xfId="0" applyNumberFormat="1" applyFont="1" applyBorder="1"/>
    <xf numFmtId="167" fontId="26" fillId="0" borderId="0" xfId="0" applyNumberFormat="1" applyFont="1"/>
    <xf numFmtId="167" fontId="26" fillId="0" borderId="10" xfId="0" applyNumberFormat="1" applyFont="1" applyBorder="1"/>
    <xf numFmtId="164" fontId="26" fillId="0" borderId="0" xfId="0" applyNumberFormat="1" applyFont="1"/>
    <xf numFmtId="9" fontId="16" fillId="0" borderId="0" xfId="0" applyNumberFormat="1" applyFont="1"/>
    <xf numFmtId="9" fontId="16" fillId="0" borderId="10" xfId="0" applyNumberFormat="1" applyFont="1" applyBorder="1"/>
    <xf numFmtId="9" fontId="16" fillId="8" borderId="0" xfId="0" applyNumberFormat="1" applyFont="1" applyFill="1"/>
    <xf numFmtId="9" fontId="16" fillId="7" borderId="0" xfId="0" applyNumberFormat="1" applyFont="1" applyFill="1"/>
    <xf numFmtId="9" fontId="16" fillId="12" borderId="0" xfId="0" applyNumberFormat="1" applyFont="1" applyFill="1"/>
    <xf numFmtId="1" fontId="13" fillId="0" borderId="1" xfId="0" applyNumberFormat="1" applyFont="1" applyBorder="1"/>
    <xf numFmtId="165" fontId="0" fillId="0" borderId="1" xfId="0" applyNumberFormat="1" applyBorder="1"/>
    <xf numFmtId="0" fontId="27" fillId="0" borderId="2" xfId="0" applyFont="1" applyFill="1" applyBorder="1"/>
    <xf numFmtId="0" fontId="2" fillId="0" borderId="2" xfId="0" applyFont="1" applyBorder="1"/>
    <xf numFmtId="14" fontId="3" fillId="0" borderId="4" xfId="0" applyNumberFormat="1" applyFont="1" applyBorder="1"/>
    <xf numFmtId="164" fontId="14" fillId="0" borderId="1" xfId="0" applyNumberFormat="1" applyFont="1" applyBorder="1"/>
    <xf numFmtId="0" fontId="27" fillId="0" borderId="1" xfId="0" applyFont="1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9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4" borderId="0" xfId="0" applyFill="1" applyAlignment="1">
      <alignment horizontal="center"/>
    </xf>
    <xf numFmtId="0" fontId="6" fillId="0" borderId="0" xfId="2" applyAlignment="1">
      <alignment horizontal="center"/>
    </xf>
    <xf numFmtId="0" fontId="0" fillId="7" borderId="0" xfId="0" applyFill="1" applyBorder="1" applyAlignment="1">
      <alignment horizontal="center"/>
    </xf>
    <xf numFmtId="0" fontId="0" fillId="8" borderId="0" xfId="0" applyFill="1" applyAlignment="1">
      <alignment horizontal="center"/>
    </xf>
    <xf numFmtId="44" fontId="6" fillId="0" borderId="0" xfId="1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18" fillId="4" borderId="0" xfId="0" applyFont="1" applyFill="1" applyAlignment="1">
      <alignment horizontal="center"/>
    </xf>
    <xf numFmtId="0" fontId="0" fillId="5" borderId="1" xfId="0" applyFill="1" applyBorder="1"/>
    <xf numFmtId="14" fontId="2" fillId="5" borderId="1" xfId="0" applyNumberFormat="1" applyFont="1" applyFill="1" applyBorder="1"/>
    <xf numFmtId="0" fontId="0" fillId="4" borderId="1" xfId="0" applyFill="1" applyBorder="1"/>
    <xf numFmtId="14" fontId="2" fillId="4" borderId="1" xfId="0" applyNumberFormat="1" applyFont="1" applyFill="1" applyBorder="1"/>
    <xf numFmtId="0" fontId="12" fillId="5" borderId="5" xfId="0" applyFont="1" applyFill="1" applyBorder="1"/>
    <xf numFmtId="0" fontId="12" fillId="5" borderId="6" xfId="0" applyFont="1" applyFill="1" applyBorder="1"/>
    <xf numFmtId="0" fontId="12" fillId="5" borderId="7" xfId="0" applyFont="1" applyFill="1" applyBorder="1"/>
    <xf numFmtId="0" fontId="12" fillId="13" borderId="5" xfId="0" applyFont="1" applyFill="1" applyBorder="1"/>
    <xf numFmtId="0" fontId="12" fillId="13" borderId="6" xfId="0" applyFont="1" applyFill="1" applyBorder="1"/>
    <xf numFmtId="0" fontId="12" fillId="13" borderId="7" xfId="0" applyFont="1" applyFill="1" applyBorder="1"/>
    <xf numFmtId="0" fontId="0" fillId="13" borderId="0" xfId="0" applyFill="1" applyAlignment="1">
      <alignment horizontal="center"/>
    </xf>
    <xf numFmtId="0" fontId="0" fillId="13" borderId="0" xfId="0" applyFill="1"/>
    <xf numFmtId="0" fontId="0" fillId="13" borderId="1" xfId="0" applyFill="1" applyBorder="1"/>
    <xf numFmtId="14" fontId="2" fillId="13" borderId="1" xfId="0" applyNumberFormat="1" applyFont="1" applyFill="1" applyBorder="1"/>
    <xf numFmtId="0" fontId="12" fillId="13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167" fontId="22" fillId="0" borderId="10" xfId="0" applyNumberFormat="1" applyFont="1" applyBorder="1"/>
    <xf numFmtId="1" fontId="21" fillId="0" borderId="10" xfId="0" applyNumberFormat="1" applyFont="1" applyBorder="1"/>
    <xf numFmtId="164" fontId="26" fillId="0" borderId="10" xfId="0" applyNumberFormat="1" applyFont="1" applyBorder="1"/>
    <xf numFmtId="9" fontId="25" fillId="14" borderId="0" xfId="0" applyNumberFormat="1" applyFont="1" applyFill="1" applyAlignment="1">
      <alignment horizontal="center"/>
    </xf>
    <xf numFmtId="9" fontId="0" fillId="13" borderId="0" xfId="0" applyNumberFormat="1" applyFill="1" applyAlignment="1">
      <alignment horizontal="center"/>
    </xf>
    <xf numFmtId="1" fontId="0" fillId="0" borderId="0" xfId="0" applyNumberFormat="1" applyFill="1" applyBorder="1"/>
    <xf numFmtId="2" fontId="16" fillId="0" borderId="10" xfId="0" applyNumberFormat="1" applyFont="1" applyBorder="1"/>
    <xf numFmtId="1" fontId="16" fillId="0" borderId="3" xfId="0" applyNumberFormat="1" applyFont="1" applyFill="1" applyBorder="1"/>
    <xf numFmtId="0" fontId="16" fillId="0" borderId="8" xfId="0" applyFont="1" applyBorder="1"/>
    <xf numFmtId="9" fontId="16" fillId="12" borderId="10" xfId="0" applyNumberFormat="1" applyFont="1" applyFill="1" applyBorder="1"/>
    <xf numFmtId="0" fontId="16" fillId="0" borderId="0" xfId="0" applyFont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2" fillId="0" borderId="10" xfId="0" applyFont="1" applyBorder="1"/>
    <xf numFmtId="10" fontId="0" fillId="0" borderId="0" xfId="0" applyNumberFormat="1" applyBorder="1"/>
    <xf numFmtId="9" fontId="16" fillId="0" borderId="0" xfId="0" applyNumberFormat="1" applyFont="1" applyBorder="1"/>
    <xf numFmtId="165" fontId="0" fillId="0" borderId="0" xfId="0" applyNumberFormat="1" applyBorder="1"/>
    <xf numFmtId="14" fontId="2" fillId="0" borderId="0" xfId="0" applyNumberFormat="1" applyFont="1" applyBorder="1"/>
    <xf numFmtId="165" fontId="16" fillId="0" borderId="0" xfId="0" applyNumberFormat="1" applyFont="1" applyBorder="1"/>
    <xf numFmtId="165" fontId="0" fillId="0" borderId="0" xfId="0" applyNumberFormat="1" applyFill="1" applyBorder="1"/>
    <xf numFmtId="165" fontId="22" fillId="0" borderId="0" xfId="0" applyNumberFormat="1" applyFont="1" applyFill="1" applyBorder="1"/>
    <xf numFmtId="165" fontId="23" fillId="0" borderId="0" xfId="0" applyNumberFormat="1" applyFont="1" applyFill="1" applyBorder="1"/>
    <xf numFmtId="1" fontId="8" fillId="0" borderId="0" xfId="0" applyNumberFormat="1" applyFont="1" applyBorder="1"/>
    <xf numFmtId="1" fontId="4" fillId="0" borderId="0" xfId="0" applyNumberFormat="1" applyFont="1" applyBorder="1"/>
    <xf numFmtId="1" fontId="16" fillId="0" borderId="0" xfId="0" applyNumberFormat="1" applyFont="1" applyBorder="1"/>
    <xf numFmtId="165" fontId="22" fillId="0" borderId="0" xfId="0" applyNumberFormat="1" applyFont="1" applyBorder="1"/>
    <xf numFmtId="167" fontId="22" fillId="0" borderId="0" xfId="0" applyNumberFormat="1" applyFont="1" applyBorder="1"/>
    <xf numFmtId="167" fontId="16" fillId="0" borderId="0" xfId="0" applyNumberFormat="1" applyFont="1" applyBorder="1"/>
    <xf numFmtId="167" fontId="0" fillId="0" borderId="0" xfId="0" applyNumberFormat="1" applyBorder="1"/>
    <xf numFmtId="1" fontId="0" fillId="0" borderId="0" xfId="0" applyNumberFormat="1" applyBorder="1"/>
    <xf numFmtId="2" fontId="16" fillId="0" borderId="0" xfId="0" applyNumberFormat="1" applyFont="1" applyBorder="1"/>
    <xf numFmtId="164" fontId="21" fillId="0" borderId="0" xfId="0" applyNumberFormat="1" applyFont="1" applyBorder="1"/>
    <xf numFmtId="1" fontId="21" fillId="0" borderId="0" xfId="0" applyNumberFormat="1" applyFont="1" applyBorder="1"/>
    <xf numFmtId="164" fontId="26" fillId="0" borderId="0" xfId="0" applyNumberFormat="1" applyFont="1" applyBorder="1"/>
    <xf numFmtId="164" fontId="0" fillId="0" borderId="0" xfId="0" applyNumberFormat="1" applyBorder="1"/>
    <xf numFmtId="0" fontId="2" fillId="0" borderId="0" xfId="0" applyFont="1" applyBorder="1"/>
    <xf numFmtId="165" fontId="16" fillId="0" borderId="10" xfId="0" applyNumberFormat="1" applyFont="1" applyBorder="1"/>
    <xf numFmtId="1" fontId="16" fillId="0" borderId="10" xfId="0" applyNumberFormat="1" applyFont="1" applyBorder="1"/>
    <xf numFmtId="167" fontId="16" fillId="0" borderId="10" xfId="0" applyNumberFormat="1" applyFont="1" applyBorder="1"/>
    <xf numFmtId="0" fontId="29" fillId="0" borderId="0" xfId="2" applyFont="1" applyAlignment="1">
      <alignment horizontal="center"/>
    </xf>
    <xf numFmtId="0" fontId="30" fillId="0" borderId="0" xfId="0" applyFont="1" applyAlignment="1">
      <alignment horizontal="center"/>
    </xf>
    <xf numFmtId="0" fontId="7" fillId="0" borderId="0" xfId="0" applyFont="1"/>
    <xf numFmtId="164" fontId="7" fillId="0" borderId="0" xfId="0" applyNumberFormat="1" applyFont="1"/>
    <xf numFmtId="0" fontId="4" fillId="0" borderId="0" xfId="0" applyFont="1" applyAlignment="1">
      <alignment horizontal="center"/>
    </xf>
    <xf numFmtId="0" fontId="4" fillId="0" borderId="10" xfId="0" applyFont="1" applyBorder="1" applyAlignment="1">
      <alignment horizontal="center"/>
    </xf>
    <xf numFmtId="0" fontId="16" fillId="0" borderId="1" xfId="0" applyFont="1" applyBorder="1"/>
    <xf numFmtId="9" fontId="16" fillId="0" borderId="1" xfId="0" applyNumberFormat="1" applyFont="1" applyBorder="1"/>
    <xf numFmtId="10" fontId="16" fillId="0" borderId="1" xfId="0" applyNumberFormat="1" applyFont="1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9" fontId="0" fillId="0" borderId="3" xfId="0" applyNumberFormat="1" applyBorder="1" applyAlignment="1"/>
    <xf numFmtId="9" fontId="0" fillId="0" borderId="4" xfId="0" applyNumberFormat="1" applyBorder="1" applyAlignment="1"/>
    <xf numFmtId="167" fontId="31" fillId="0" borderId="0" xfId="0" applyNumberFormat="1" applyFont="1"/>
    <xf numFmtId="167" fontId="32" fillId="0" borderId="0" xfId="0" applyNumberFormat="1" applyFont="1"/>
    <xf numFmtId="165" fontId="32" fillId="0" borderId="0" xfId="0" applyNumberFormat="1" applyFont="1"/>
    <xf numFmtId="165" fontId="8" fillId="0" borderId="0" xfId="0" applyNumberFormat="1" applyFont="1"/>
    <xf numFmtId="165" fontId="33" fillId="0" borderId="0" xfId="0" applyNumberFormat="1" applyFont="1"/>
    <xf numFmtId="165" fontId="7" fillId="0" borderId="0" xfId="0" applyNumberFormat="1" applyFont="1"/>
    <xf numFmtId="165" fontId="8" fillId="0" borderId="10" xfId="0" applyNumberFormat="1" applyFont="1" applyBorder="1"/>
    <xf numFmtId="165" fontId="8" fillId="0" borderId="0" xfId="0" applyNumberFormat="1" applyFont="1" applyBorder="1"/>
    <xf numFmtId="0" fontId="8" fillId="0" borderId="0" xfId="0" applyFont="1"/>
    <xf numFmtId="0" fontId="34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10" xfId="0" applyFont="1" applyBorder="1"/>
    <xf numFmtId="0" fontId="0" fillId="0" borderId="0" xfId="0" applyFont="1" applyBorder="1"/>
    <xf numFmtId="0" fontId="4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165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14" fontId="20" fillId="0" borderId="0" xfId="0" applyNumberFormat="1" applyFont="1"/>
    <xf numFmtId="9" fontId="16" fillId="17" borderId="10" xfId="0" applyNumberFormat="1" applyFont="1" applyFill="1" applyBorder="1"/>
    <xf numFmtId="165" fontId="32" fillId="0" borderId="10" xfId="0" applyNumberFormat="1" applyFont="1" applyBorder="1"/>
    <xf numFmtId="164" fontId="7" fillId="0" borderId="10" xfId="0" applyNumberFormat="1" applyFont="1" applyBorder="1"/>
    <xf numFmtId="167" fontId="27" fillId="0" borderId="0" xfId="0" applyNumberFormat="1" applyFont="1"/>
    <xf numFmtId="1" fontId="27" fillId="0" borderId="0" xfId="0" applyNumberFormat="1" applyFont="1"/>
    <xf numFmtId="1" fontId="27" fillId="0" borderId="10" xfId="0" applyNumberFormat="1" applyFont="1" applyBorder="1"/>
    <xf numFmtId="1" fontId="27" fillId="0" borderId="0" xfId="0" applyNumberFormat="1" applyFont="1" applyBorder="1"/>
    <xf numFmtId="0" fontId="0" fillId="0" borderId="0" xfId="0" applyFill="1" applyBorder="1"/>
    <xf numFmtId="0" fontId="35" fillId="0" borderId="0" xfId="0" applyFont="1"/>
    <xf numFmtId="0" fontId="36" fillId="0" borderId="0" xfId="0" applyFont="1"/>
    <xf numFmtId="165" fontId="35" fillId="0" borderId="0" xfId="0" applyNumberFormat="1" applyFont="1"/>
    <xf numFmtId="0" fontId="37" fillId="0" borderId="0" xfId="0" applyFont="1"/>
    <xf numFmtId="165" fontId="35" fillId="0" borderId="10" xfId="0" applyNumberFormat="1" applyFont="1" applyBorder="1"/>
    <xf numFmtId="0" fontId="31" fillId="0" borderId="0" xfId="0" applyFont="1"/>
    <xf numFmtId="0" fontId="32" fillId="0" borderId="0" xfId="0" applyFont="1"/>
    <xf numFmtId="0" fontId="0" fillId="0" borderId="1" xfId="0" applyBorder="1" applyAlignment="1">
      <alignment horizontal="center"/>
    </xf>
    <xf numFmtId="0" fontId="19" fillId="0" borderId="1" xfId="0" applyFont="1" applyBorder="1" applyAlignment="1">
      <alignment horizontal="center"/>
    </xf>
    <xf numFmtId="2" fontId="0" fillId="0" borderId="1" xfId="0" applyNumberFormat="1" applyBorder="1"/>
    <xf numFmtId="167" fontId="0" fillId="0" borderId="1" xfId="0" applyNumberForma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9" fontId="7" fillId="0" borderId="1" xfId="0" applyNumberFormat="1" applyFont="1" applyBorder="1"/>
    <xf numFmtId="2" fontId="7" fillId="0" borderId="1" xfId="0" applyNumberFormat="1" applyFont="1" applyBorder="1"/>
    <xf numFmtId="167" fontId="7" fillId="0" borderId="1" xfId="0" applyNumberFormat="1" applyFont="1" applyBorder="1"/>
    <xf numFmtId="10" fontId="0" fillId="4" borderId="1" xfId="0" applyNumberFormat="1" applyFill="1" applyBorder="1"/>
    <xf numFmtId="9" fontId="0" fillId="4" borderId="1" xfId="0" applyNumberFormat="1" applyFill="1" applyBorder="1"/>
    <xf numFmtId="2" fontId="32" fillId="0" borderId="0" xfId="0" applyNumberFormat="1" applyFont="1"/>
    <xf numFmtId="9" fontId="16" fillId="13" borderId="0" xfId="0" applyNumberFormat="1" applyFont="1" applyFill="1"/>
    <xf numFmtId="0" fontId="31" fillId="0" borderId="10" xfId="0" applyFont="1" applyBorder="1"/>
    <xf numFmtId="0" fontId="2" fillId="0" borderId="11" xfId="0" applyFont="1" applyFill="1" applyBorder="1" applyAlignment="1">
      <alignment horizontal="center" wrapText="1"/>
    </xf>
    <xf numFmtId="9" fontId="16" fillId="2" borderId="0" xfId="0" applyNumberFormat="1" applyFont="1" applyFill="1"/>
    <xf numFmtId="9" fontId="30" fillId="13" borderId="0" xfId="0" applyNumberFormat="1" applyFont="1" applyFill="1" applyAlignment="1">
      <alignment horizontal="center"/>
    </xf>
    <xf numFmtId="9" fontId="25" fillId="14" borderId="0" xfId="0" applyNumberFormat="1" applyFont="1" applyFill="1" applyAlignment="1"/>
    <xf numFmtId="9" fontId="28" fillId="14" borderId="0" xfId="0" applyNumberFormat="1" applyFont="1" applyFill="1" applyAlignment="1">
      <alignment horizontal="center"/>
    </xf>
    <xf numFmtId="165" fontId="16" fillId="0" borderId="1" xfId="0" applyNumberFormat="1" applyFont="1" applyBorder="1"/>
    <xf numFmtId="167" fontId="16" fillId="0" borderId="1" xfId="0" applyNumberFormat="1" applyFont="1" applyBorder="1"/>
    <xf numFmtId="14" fontId="2" fillId="18" borderId="1" xfId="0" applyNumberFormat="1" applyFont="1" applyFill="1" applyBorder="1"/>
    <xf numFmtId="0" fontId="0" fillId="18" borderId="1" xfId="0" applyFill="1" applyBorder="1"/>
    <xf numFmtId="167" fontId="0" fillId="18" borderId="1" xfId="0" applyNumberFormat="1" applyFill="1" applyBorder="1"/>
    <xf numFmtId="165" fontId="0" fillId="18" borderId="1" xfId="0" applyNumberFormat="1" applyFill="1" applyBorder="1"/>
    <xf numFmtId="0" fontId="0" fillId="7" borderId="0" xfId="0" applyFill="1" applyAlignment="1">
      <alignment horizontal="center"/>
    </xf>
    <xf numFmtId="44" fontId="6" fillId="0" borderId="0" xfId="2" applyNumberFormat="1" applyAlignment="1">
      <alignment horizontal="center"/>
    </xf>
    <xf numFmtId="0" fontId="16" fillId="0" borderId="1" xfId="0" applyFont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32" fillId="11" borderId="0" xfId="0" applyFont="1" applyFill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11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38" fillId="7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38" fillId="7" borderId="0" xfId="0" applyFont="1" applyFill="1" applyAlignment="1">
      <alignment horizontal="center" vertical="center" wrapText="1"/>
    </xf>
    <xf numFmtId="0" fontId="16" fillId="0" borderId="0" xfId="0" applyFont="1" applyAlignment="1">
      <alignment vertical="center" wrapText="1"/>
    </xf>
  </cellXfs>
  <cellStyles count="3">
    <cellStyle name="Lien hypertexte" xfId="2" builtinId="8"/>
    <cellStyle name="Monétaire" xfId="1" builtinId="4"/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New cases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'Wikipedia Stats'!$E$96</c:f>
              <c:strCache>
                <c:ptCount val="1"/>
                <c:pt idx="0">
                  <c:v>France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Stats'!$F$95:$AF$95</c:f>
              <c:numCache>
                <c:formatCode>m/d/yyyy</c:formatCode>
                <c:ptCount val="27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</c:numCache>
            </c:numRef>
          </c:cat>
          <c:val>
            <c:numRef>
              <c:f>'Wikipedia Stats'!$F$96:$AF$96</c:f>
              <c:numCache>
                <c:formatCode>0.0%</c:formatCode>
                <c:ptCount val="27"/>
                <c:pt idx="0">
                  <c:v>0.22917235727943186</c:v>
                </c:pt>
                <c:pt idx="1">
                  <c:v>0.20511111111111111</c:v>
                </c:pt>
                <c:pt idx="2">
                  <c:v>0.2231237322515213</c:v>
                </c:pt>
                <c:pt idx="3">
                  <c:v>0.1653851952359415</c:v>
                </c:pt>
                <c:pt idx="4">
                  <c:v>0.1816300129366106</c:v>
                </c:pt>
                <c:pt idx="5">
                  <c:v>0.20374425224436171</c:v>
                </c:pt>
                <c:pt idx="6">
                  <c:v>0.14706684856753069</c:v>
                </c:pt>
                <c:pt idx="7">
                  <c:v>0.14644782746590548</c:v>
                </c:pt>
                <c:pt idx="8">
                  <c:v>0.154229199806349</c:v>
                </c:pt>
                <c:pt idx="9">
                  <c:v>0.18976571394331596</c:v>
                </c:pt>
                <c:pt idx="10">
                  <c:v>0.12318694601128123</c:v>
                </c:pt>
                <c:pt idx="11">
                  <c:v>0.13142319074522466</c:v>
                </c:pt>
                <c:pt idx="12">
                  <c:v>0.1554313795426624</c:v>
                </c:pt>
                <c:pt idx="13">
                  <c:v>0.13064654433201853</c:v>
                </c:pt>
                <c:pt idx="14">
                  <c:v>0.13987986894794321</c:v>
                </c:pt>
                <c:pt idx="15">
                  <c:v>6.9168330006653359E-2</c:v>
                </c:pt>
                <c:pt idx="16">
                  <c:v>0.10892617115547369</c:v>
                </c:pt>
                <c:pt idx="17">
                  <c:v>0.17010101010101011</c:v>
                </c:pt>
                <c:pt idx="18">
                  <c:v>9.3251227747084095E-2</c:v>
                </c:pt>
                <c:pt idx="19">
                  <c:v>3.7129972450823841E-2</c:v>
                </c:pt>
                <c:pt idx="20">
                  <c:v>8.8537348786058706E-2</c:v>
                </c:pt>
                <c:pt idx="21">
                  <c:v>6.6321613976188257E-2</c:v>
                </c:pt>
                <c:pt idx="22">
                  <c:v>2.730121711245536E-2</c:v>
                </c:pt>
                <c:pt idx="23">
                  <c:v>5.5506682936519197E-2</c:v>
                </c:pt>
                <c:pt idx="24">
                  <c:v>5.0772953353945424E-2</c:v>
                </c:pt>
                <c:pt idx="25">
                  <c:v>4.965010810188443E-2</c:v>
                </c:pt>
                <c:pt idx="26">
                  <c:v>5.2237714508580342E-2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E-4B5B-B4AF-CDA3D65317DE}"/>
            </c:ext>
          </c:extLst>
        </c:ser>
        <c:ser>
          <c:idx val="1"/>
          <c:order val="1"/>
          <c:tx>
            <c:strRef>
              <c:f>'Wikipedia Stats'!$E$97</c:f>
              <c:strCache>
                <c:ptCount val="1"/>
                <c:pt idx="0">
                  <c:v>Allemagne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Stats'!$F$95:$AF$95</c:f>
              <c:numCache>
                <c:formatCode>m/d/yyyy</c:formatCode>
                <c:ptCount val="27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</c:numCache>
            </c:numRef>
          </c:cat>
          <c:val>
            <c:numRef>
              <c:f>'Wikipedia Stats'!$F$97:$AF$97</c:f>
              <c:numCache>
                <c:formatCode>General</c:formatCode>
                <c:ptCount val="27"/>
                <c:pt idx="3" formatCode="0.0%">
                  <c:v>0.2748353096179183</c:v>
                </c:pt>
                <c:pt idx="4" formatCode="0.0%">
                  <c:v>0.24266225713104589</c:v>
                </c:pt>
                <c:pt idx="5" formatCode="0.0%">
                  <c:v>0.19028609447771125</c:v>
                </c:pt>
                <c:pt idx="6" formatCode="0.0%">
                  <c:v>0.53703186137506986</c:v>
                </c:pt>
                <c:pt idx="7" formatCode="0.0%">
                  <c:v>0.26893353941267389</c:v>
                </c:pt>
                <c:pt idx="8" formatCode="0.0%">
                  <c:v>0.19380955792792148</c:v>
                </c:pt>
                <c:pt idx="9" formatCode="0.0%">
                  <c:v>0.33338109909006236</c:v>
                </c:pt>
                <c:pt idx="10" formatCode="0.0%">
                  <c:v>7.4691026329930146E-2</c:v>
                </c:pt>
                <c:pt idx="11" formatCode="0.0%">
                  <c:v>0.1336</c:v>
                </c:pt>
                <c:pt idx="12" formatCode="0.0%">
                  <c:v>0.21012702893436838</c:v>
                </c:pt>
                <c:pt idx="13" formatCode="0.0%">
                  <c:v>0.14973028138212569</c:v>
                </c:pt>
                <c:pt idx="14" formatCode="0.0%">
                  <c:v>0.15736748668526504</c:v>
                </c:pt>
                <c:pt idx="15" formatCode="0.0%">
                  <c:v>0.15832146378875864</c:v>
                </c:pt>
                <c:pt idx="16" formatCode="0.0%">
                  <c:v>0.14883654937570942</c:v>
                </c:pt>
                <c:pt idx="17" formatCode="0.0%">
                  <c:v>8.1614589765756862E-2</c:v>
                </c:pt>
                <c:pt idx="18" formatCode="0.0%">
                  <c:v>0.1018326450606124</c:v>
                </c:pt>
                <c:pt idx="19" formatCode="0.0%">
                  <c:v>6.9346091402120974E-2</c:v>
                </c:pt>
                <c:pt idx="20" formatCode="0.0%">
                  <c:v>8.8075202300001612E-2</c:v>
                </c:pt>
                <c:pt idx="21" formatCode="0.0%">
                  <c:v>9.1381409019386628E-2</c:v>
                </c:pt>
                <c:pt idx="22" formatCode="0.0%">
                  <c:v>8.3879655069230979E-2</c:v>
                </c:pt>
                <c:pt idx="23" formatCode="0.0%">
                  <c:v>7.6409542094893895E-2</c:v>
                </c:pt>
                <c:pt idx="24" formatCode="0.0%">
                  <c:v>6.9201893259343894E-2</c:v>
                </c:pt>
                <c:pt idx="25" formatCode="0.0%">
                  <c:v>4.0092025208801271E-2</c:v>
                </c:pt>
                <c:pt idx="26" formatCode="0.0%">
                  <c:v>4.0192470987829042E-2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E-4B5B-B4AF-CDA3D65317DE}"/>
            </c:ext>
          </c:extLst>
        </c:ser>
        <c:ser>
          <c:idx val="2"/>
          <c:order val="2"/>
          <c:tx>
            <c:strRef>
              <c:f>'Wikipedia Stats'!$E$98</c:f>
              <c:strCache>
                <c:ptCount val="1"/>
                <c:pt idx="0">
                  <c:v>Italie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Stats'!$F$95:$AF$95</c:f>
              <c:numCache>
                <c:formatCode>m/d/yyyy</c:formatCode>
                <c:ptCount val="27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</c:numCache>
            </c:numRef>
          </c:cat>
          <c:val>
            <c:numRef>
              <c:f>'Wikipedia Stats'!$F$98:$AF$98</c:f>
              <c:numCache>
                <c:formatCode>0.00%</c:formatCode>
                <c:ptCount val="27"/>
                <c:pt idx="0">
                  <c:v>0.19801812004530012</c:v>
                </c:pt>
                <c:pt idx="1">
                  <c:v>0.16968379259819444</c:v>
                </c:pt>
                <c:pt idx="2">
                  <c:v>0.13064209803208471</c:v>
                </c:pt>
                <c:pt idx="3">
                  <c:v>0.12601858470335955</c:v>
                </c:pt>
                <c:pt idx="4">
                  <c:v>0.13353012124674665</c:v>
                </c:pt>
                <c:pt idx="5">
                  <c:v>0.14902136476913169</c:v>
                </c:pt>
                <c:pt idx="6">
                  <c:v>0.14587547215791397</c:v>
                </c:pt>
                <c:pt idx="7">
                  <c:v>0.1394483315965207</c:v>
                </c:pt>
                <c:pt idx="8">
                  <c:v>0.10377393706372018</c:v>
                </c:pt>
                <c:pt idx="9">
                  <c:v>8.0980080489702053E-2</c:v>
                </c:pt>
                <c:pt idx="10">
                  <c:v>8.2109280898524886E-2</c:v>
                </c:pt>
                <c:pt idx="11">
                  <c:v>7.5315138198219042E-2</c:v>
                </c:pt>
                <c:pt idx="12">
                  <c:v>8.2717177963595304E-2</c:v>
                </c:pt>
                <c:pt idx="13">
                  <c:v>7.4498069258371727E-2</c:v>
                </c:pt>
                <c:pt idx="14">
                  <c:v>6.855868452374074E-2</c:v>
                </c:pt>
                <c:pt idx="15">
                  <c:v>5.6417077601868676E-2</c:v>
                </c:pt>
                <c:pt idx="16">
                  <c:v>4.1458096612719958E-2</c:v>
                </c:pt>
                <c:pt idx="17">
                  <c:v>3.9837230560552002E-2</c:v>
                </c:pt>
                <c:pt idx="18">
                  <c:v>4.5201905626134305E-2</c:v>
                </c:pt>
                <c:pt idx="19">
                  <c:v>4.2216072494438116E-2</c:v>
                </c:pt>
                <c:pt idx="20">
                  <c:v>3.9785841967338295E-2</c:v>
                </c:pt>
                <c:pt idx="21">
                  <c:v>4.0099476745641634E-2</c:v>
                </c:pt>
                <c:pt idx="22">
                  <c:v>3.4629950574491301E-2</c:v>
                </c:pt>
                <c:pt idx="23">
                  <c:v>2.7910475540527963E-2</c:v>
                </c:pt>
                <c:pt idx="24">
                  <c:v>2.2791915320603259E-2</c:v>
                </c:pt>
                <c:pt idx="25">
                  <c:v>2.842853770801369E-2</c:v>
                </c:pt>
                <c:pt idx="26">
                  <c:v>3.0153060492605185E-2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E-4B5B-B4AF-CDA3D65317DE}"/>
            </c:ext>
          </c:extLst>
        </c:ser>
        <c:ser>
          <c:idx val="3"/>
          <c:order val="3"/>
          <c:tx>
            <c:strRef>
              <c:f>'Wikipedia Stats'!$E$99</c:f>
              <c:strCache>
                <c:ptCount val="1"/>
                <c:pt idx="0">
                  <c:v>USA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Stats'!$F$95:$AF$95</c:f>
              <c:numCache>
                <c:formatCode>m/d/yyyy</c:formatCode>
                <c:ptCount val="27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</c:numCache>
            </c:numRef>
          </c:cat>
          <c:val>
            <c:numRef>
              <c:f>'Wikipedia Stats'!$F$99:$AF$99</c:f>
              <c:numCache>
                <c:formatCode>General</c:formatCode>
                <c:ptCount val="27"/>
                <c:pt idx="3" formatCode="0.00%">
                  <c:v>0.29368709972552609</c:v>
                </c:pt>
                <c:pt idx="4" formatCode="0.00%">
                  <c:v>0.42751060820367753</c:v>
                </c:pt>
                <c:pt idx="5" formatCode="0.00%">
                  <c:v>0.48848154570225416</c:v>
                </c:pt>
                <c:pt idx="6" formatCode="0.00%">
                  <c:v>0.45099018139457481</c:v>
                </c:pt>
                <c:pt idx="7" formatCode="0.00%">
                  <c:v>0.3552012845509806</c:v>
                </c:pt>
                <c:pt idx="8" formatCode="0.00%">
                  <c:v>0.39116452268111035</c:v>
                </c:pt>
                <c:pt idx="9" formatCode="0.00%">
                  <c:v>0.30037109137364643</c:v>
                </c:pt>
                <c:pt idx="10" formatCode="0.00%">
                  <c:v>0.23248578980608642</c:v>
                </c:pt>
                <c:pt idx="11" formatCode="0.00%">
                  <c:v>0.23203643955209718</c:v>
                </c:pt>
                <c:pt idx="12" formatCode="0.00%">
                  <c:v>0.26264711319243328</c:v>
                </c:pt>
                <c:pt idx="13" formatCode="0.00%">
                  <c:v>0.23218163628821706</c:v>
                </c:pt>
                <c:pt idx="14" formatCode="0.00%">
                  <c:v>0.19909502262443438</c:v>
                </c:pt>
                <c:pt idx="15" formatCode="0.00%">
                  <c:v>0.166657033153049</c:v>
                </c:pt>
                <c:pt idx="16" formatCode="0.00%">
                  <c:v>0.1373152709359606</c:v>
                </c:pt>
                <c:pt idx="17" formatCode="0.00%">
                  <c:v>0.15802575160714175</c:v>
                </c:pt>
                <c:pt idx="18" formatCode="0.00%">
                  <c:v>0.14329704108941219</c:v>
                </c:pt>
                <c:pt idx="19" formatCode="0.00%">
                  <c:v>0.13574339473647101</c:v>
                </c:pt>
                <c:pt idx="20" formatCode="0.00%">
                  <c:v>0.13318930909753091</c:v>
                </c:pt>
                <c:pt idx="21" formatCode="0.00%">
                  <c:v>0.12135511015017823</c:v>
                </c:pt>
                <c:pt idx="22" formatCode="0.00%">
                  <c:v>8.6494743287432091E-2</c:v>
                </c:pt>
                <c:pt idx="23" formatCode="0.00%">
                  <c:v>8.801743441858792E-2</c:v>
                </c:pt>
                <c:pt idx="24" formatCode="0.00%">
                  <c:v>8.4437464699480658E-2</c:v>
                </c:pt>
                <c:pt idx="25" formatCode="0.00%">
                  <c:v>8.1666251695875533E-2</c:v>
                </c:pt>
                <c:pt idx="26" formatCode="0.00%">
                  <c:v>7.832604416717949E-2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3E-4B5B-B4AF-CDA3D65317DE}"/>
            </c:ext>
          </c:extLst>
        </c:ser>
        <c:ser>
          <c:idx val="4"/>
          <c:order val="4"/>
          <c:tx>
            <c:strRef>
              <c:f>'Wikipedia Stats'!$E$100</c:f>
              <c:strCache>
                <c:ptCount val="1"/>
                <c:pt idx="0">
                  <c:v>UK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Stats'!$F$95:$AF$95</c:f>
              <c:numCache>
                <c:formatCode>m/d/yyyy</c:formatCode>
                <c:ptCount val="27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</c:numCache>
            </c:numRef>
          </c:cat>
          <c:val>
            <c:numRef>
              <c:f>'Wikipedia Stats'!$F$100:$AF$100</c:f>
              <c:numCache>
                <c:formatCode>General</c:formatCode>
                <c:ptCount val="27"/>
                <c:pt idx="2" formatCode="0.0%">
                  <c:v>0.10927390366642703</c:v>
                </c:pt>
                <c:pt idx="3" formatCode="0.0%">
                  <c:v>0.26377187297472454</c:v>
                </c:pt>
                <c:pt idx="4" formatCode="0.0%">
                  <c:v>0.34666666666666668</c:v>
                </c:pt>
                <c:pt idx="5" formatCode="0.0%">
                  <c:v>0.24485910129474486</c:v>
                </c:pt>
                <c:pt idx="6" formatCode="0.0%">
                  <c:v>0.21841541755888652</c:v>
                </c:pt>
                <c:pt idx="7" formatCode="0.0%">
                  <c:v>0.25985438111975895</c:v>
                </c:pt>
                <c:pt idx="8" formatCode="0.0%">
                  <c:v>0.13252291749701076</c:v>
                </c:pt>
                <c:pt idx="9" formatCode="0.0%">
                  <c:v>0.17015660742565547</c:v>
                </c:pt>
                <c:pt idx="10" formatCode="0.0%">
                  <c:v>0.21458646616541355</c:v>
                </c:pt>
                <c:pt idx="11" formatCode="0.0%">
                  <c:v>0.17976971647889067</c:v>
                </c:pt>
                <c:pt idx="12" formatCode="0.0%">
                  <c:v>0.21397838178192885</c:v>
                </c:pt>
                <c:pt idx="13" formatCode="0.0%">
                  <c:v>0.26028699861687415</c:v>
                </c:pt>
                <c:pt idx="14" formatCode="0.0%">
                  <c:v>0.17216544344605253</c:v>
                </c:pt>
                <c:pt idx="15" formatCode="0.0%">
                  <c:v>0.14237228626601908</c:v>
                </c:pt>
                <c:pt idx="16" formatCode="0.0%">
                  <c:v>0.13420756070074788</c:v>
                </c:pt>
                <c:pt idx="17" formatCode="0.0%">
                  <c:v>0.13585042001625869</c:v>
                </c:pt>
                <c:pt idx="18" formatCode="0.0%">
                  <c:v>0.17192842942345923</c:v>
                </c:pt>
                <c:pt idx="19" formatCode="0.0%">
                  <c:v>0.14399131437877452</c:v>
                </c:pt>
                <c:pt idx="20" formatCode="0.0%">
                  <c:v>0.13197698558633372</c:v>
                </c:pt>
                <c:pt idx="21" formatCode="0.0%">
                  <c:v>9.7856843429050516E-2</c:v>
                </c:pt>
                <c:pt idx="22" formatCode="0.0%">
                  <c:v>0.14087296852254017</c:v>
                </c:pt>
                <c:pt idx="23" formatCode="0.0%">
                  <c:v>7.9529766138141653E-2</c:v>
                </c:pt>
                <c:pt idx="24" formatCode="0.0%">
                  <c:v>7.0415439466749344E-2</c:v>
                </c:pt>
                <c:pt idx="25" formatCode="0.0%">
                  <c:v>9.9399008001158543E-2</c:v>
                </c:pt>
                <c:pt idx="26" formatCode="0.0%">
                  <c:v>7.1526188398399554E-2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3E-4B5B-B4AF-CDA3D65317DE}"/>
            </c:ext>
          </c:extLst>
        </c:ser>
        <c:ser>
          <c:idx val="5"/>
          <c:order val="5"/>
          <c:tx>
            <c:strRef>
              <c:f>'Wikipedia Stats'!$E$101</c:f>
              <c:strCache>
                <c:ptCount val="1"/>
                <c:pt idx="0">
                  <c:v>Espagne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Stats'!$F$95:$AF$95</c:f>
              <c:numCache>
                <c:formatCode>m/d/yyyy</c:formatCode>
                <c:ptCount val="27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</c:numCache>
            </c:numRef>
          </c:cat>
          <c:val>
            <c:numRef>
              <c:f>'Wikipedia Stats'!$F$101:$AF$101</c:f>
              <c:numCache>
                <c:formatCode>0.0%</c:formatCode>
                <c:ptCount val="27"/>
                <c:pt idx="1">
                  <c:v>0.18181818181818182</c:v>
                </c:pt>
                <c:pt idx="2">
                  <c:v>0.21686746987951808</c:v>
                </c:pt>
                <c:pt idx="3">
                  <c:v>0.21618975084321618</c:v>
                </c:pt>
                <c:pt idx="4">
                  <c:v>0.22705314009661837</c:v>
                </c:pt>
                <c:pt idx="5">
                  <c:v>0.25495771361913094</c:v>
                </c:pt>
                <c:pt idx="6">
                  <c:v>0.16603729739150641</c:v>
                </c:pt>
                <c:pt idx="7">
                  <c:v>0.14593194160729411</c:v>
                </c:pt>
                <c:pt idx="8">
                  <c:v>0.29752173913043478</c:v>
                </c:pt>
                <c:pt idx="9">
                  <c:v>0.10876922561404684</c:v>
                </c:pt>
                <c:pt idx="10">
                  <c:v>0.19885762640152316</c:v>
                </c:pt>
                <c:pt idx="11">
                  <c:v>0.20018150192845799</c:v>
                </c:pt>
                <c:pt idx="12">
                  <c:v>0.18017223272421759</c:v>
                </c:pt>
                <c:pt idx="13">
                  <c:v>0.14008329180607959</c:v>
                </c:pt>
                <c:pt idx="14">
                  <c:v>0.12783527685415008</c:v>
                </c:pt>
                <c:pt idx="15">
                  <c:v>9.0618425423541135E-2</c:v>
                </c:pt>
                <c:pt idx="16">
                  <c:v>8.1223427882479854E-2</c:v>
                </c:pt>
                <c:pt idx="17">
                  <c:v>0.10824578907212865</c:v>
                </c:pt>
                <c:pt idx="18">
                  <c:v>8.1754345086160335E-2</c:v>
                </c:pt>
                <c:pt idx="19">
                  <c:v>7.932560507558549E-2</c:v>
                </c:pt>
                <c:pt idx="20">
                  <c:v>8.1287759211887009E-2</c:v>
                </c:pt>
                <c:pt idx="21">
                  <c:v>5.8465255581003198E-2</c:v>
                </c:pt>
                <c:pt idx="22">
                  <c:v>4.3418299410310064E-2</c:v>
                </c:pt>
                <c:pt idx="23">
                  <c:v>3.8200932804642755E-2</c:v>
                </c:pt>
                <c:pt idx="24">
                  <c:v>3.8536674593012618E-2</c:v>
                </c:pt>
                <c:pt idx="25">
                  <c:v>4.4229333107889138E-2</c:v>
                </c:pt>
                <c:pt idx="26">
                  <c:v>3.3747132640669274E-2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3E-4B5B-B4AF-CDA3D6531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075328"/>
        <c:axId val="681075656"/>
      </c:lineChart>
      <c:dateAx>
        <c:axId val="6810753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1075656"/>
        <c:crosses val="autoZero"/>
        <c:auto val="1"/>
        <c:lblOffset val="100"/>
        <c:baseTimeUnit val="days"/>
      </c:dateAx>
      <c:valAx>
        <c:axId val="68107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107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Simplistic COVID MODEL for Italy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Italy!$A$114</c:f>
              <c:strCache>
                <c:ptCount val="1"/>
                <c:pt idx="0">
                  <c:v>Incubation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Italy!$B$113:$I$113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Italy!$B$114:$I$114</c:f>
              <c:numCache>
                <c:formatCode>0.0</c:formatCode>
                <c:ptCount val="8"/>
                <c:pt idx="0">
                  <c:v>449.99999999999994</c:v>
                </c:pt>
                <c:pt idx="1">
                  <c:v>438.50197553866968</c:v>
                </c:pt>
                <c:pt idx="2">
                  <c:v>401.34111230050837</c:v>
                </c:pt>
                <c:pt idx="3">
                  <c:v>377.45463431996092</c:v>
                </c:pt>
                <c:pt idx="4">
                  <c:v>313.32467189389132</c:v>
                </c:pt>
                <c:pt idx="5">
                  <c:v>294.46656586799224</c:v>
                </c:pt>
                <c:pt idx="6">
                  <c:v>275.8749615082163</c:v>
                </c:pt>
                <c:pt idx="7">
                  <c:v>275.8749615082163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5-46A9-B76D-F75351A75818}"/>
            </c:ext>
          </c:extLst>
        </c:ser>
        <c:ser>
          <c:idx val="1"/>
          <c:order val="1"/>
          <c:tx>
            <c:strRef>
              <c:f>Italy!$A$115</c:f>
              <c:strCache>
                <c:ptCount val="1"/>
                <c:pt idx="0">
                  <c:v>Tested Cases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Italy!$B$113:$I$113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Italy!$B$115:$I$115</c:f>
              <c:numCache>
                <c:formatCode>0.0</c:formatCode>
                <c:ptCount val="8"/>
                <c:pt idx="0">
                  <c:v>7.3196911820630381</c:v>
                </c:pt>
                <c:pt idx="1">
                  <c:v>20.203326255814609</c:v>
                </c:pt>
                <c:pt idx="2">
                  <c:v>60.986968874673522</c:v>
                </c:pt>
                <c:pt idx="3">
                  <c:v>96.975942808563175</c:v>
                </c:pt>
                <c:pt idx="4">
                  <c:v>128.15217523492882</c:v>
                </c:pt>
                <c:pt idx="5">
                  <c:v>155.87618239805531</c:v>
                </c:pt>
                <c:pt idx="6">
                  <c:v>179.87970846512829</c:v>
                </c:pt>
                <c:pt idx="7">
                  <c:v>200.5639007401426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5-46A9-B76D-F75351A75818}"/>
            </c:ext>
          </c:extLst>
        </c:ser>
        <c:ser>
          <c:idx val="2"/>
          <c:order val="2"/>
          <c:tx>
            <c:strRef>
              <c:f>Italy!$A$116</c:f>
              <c:strCache>
                <c:ptCount val="1"/>
                <c:pt idx="0">
                  <c:v>Hospitalizations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Italy!$B$113:$I$113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Italy!$B$116:$I$116</c:f>
              <c:numCache>
                <c:formatCode>0.0</c:formatCode>
                <c:ptCount val="8"/>
                <c:pt idx="0" formatCode="0.000">
                  <c:v>0.4</c:v>
                </c:pt>
                <c:pt idx="1">
                  <c:v>24.779475639235553</c:v>
                </c:pt>
                <c:pt idx="2">
                  <c:v>37.82466165896922</c:v>
                </c:pt>
                <c:pt idx="3">
                  <c:v>49.42707547689615</c:v>
                </c:pt>
                <c:pt idx="4">
                  <c:v>59.439723185860977</c:v>
                </c:pt>
                <c:pt idx="5">
                  <c:v>68.062212037298195</c:v>
                </c:pt>
                <c:pt idx="6">
                  <c:v>75.477305960624278</c:v>
                </c:pt>
                <c:pt idx="7">
                  <c:v>82.037310934916974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85-46A9-B76D-F75351A75818}"/>
            </c:ext>
          </c:extLst>
        </c:ser>
        <c:ser>
          <c:idx val="3"/>
          <c:order val="3"/>
          <c:tx>
            <c:strRef>
              <c:f>Italy!$A$117</c:f>
              <c:strCache>
                <c:ptCount val="1"/>
                <c:pt idx="0">
                  <c:v>deaths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Italy!$B$113:$I$113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Italy!$B$117:$I$117</c:f>
              <c:numCache>
                <c:formatCode>0.000</c:formatCode>
                <c:ptCount val="8"/>
                <c:pt idx="0">
                  <c:v>2.2074057279946908</c:v>
                </c:pt>
                <c:pt idx="1">
                  <c:v>4.1481976235423943</c:v>
                </c:pt>
                <c:pt idx="2">
                  <c:v>10.330539553244114</c:v>
                </c:pt>
                <c:pt idx="3">
                  <c:v>15.061560276036886</c:v>
                </c:pt>
                <c:pt idx="4">
                  <c:v>20.119724088576277</c:v>
                </c:pt>
                <c:pt idx="5">
                  <c:v>23.703100256929829</c:v>
                </c:pt>
                <c:pt idx="6">
                  <c:v>25.949327732608225</c:v>
                </c:pt>
                <c:pt idx="7">
                  <c:v>27.655955582141473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85-46A9-B76D-F75351A75818}"/>
            </c:ext>
          </c:extLst>
        </c:ser>
        <c:ser>
          <c:idx val="4"/>
          <c:order val="4"/>
          <c:tx>
            <c:strRef>
              <c:f>Italy!$A$118</c:f>
              <c:strCache>
                <c:ptCount val="1"/>
                <c:pt idx="0">
                  <c:v>Cured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Italy!$B$113:$I$113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Italy!$B$118:$I$118</c:f>
              <c:numCache>
                <c:formatCode>0</c:formatCode>
                <c:ptCount val="8"/>
                <c:pt idx="0" formatCode="0.00%">
                  <c:v>0</c:v>
                </c:pt>
                <c:pt idx="1">
                  <c:v>201.09109143240815</c:v>
                </c:pt>
                <c:pt idx="2">
                  <c:v>498.54774249815597</c:v>
                </c:pt>
                <c:pt idx="3">
                  <c:v>772.80674940821848</c:v>
                </c:pt>
                <c:pt idx="4">
                  <c:v>1016.221874065341</c:v>
                </c:pt>
                <c:pt idx="5">
                  <c:v>1232.4898700301469</c:v>
                </c:pt>
                <c:pt idx="6" formatCode="0.00">
                  <c:v>1417.9921952664258</c:v>
                </c:pt>
                <c:pt idx="7">
                  <c:v>1578.8731661652664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85-46A9-B76D-F75351A75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342144"/>
        <c:axId val="685345424"/>
      </c:lineChart>
      <c:dateAx>
        <c:axId val="6853421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345424"/>
        <c:crosses val="autoZero"/>
        <c:auto val="1"/>
        <c:lblOffset val="100"/>
        <c:baseTimeUnit val="days"/>
      </c:dateAx>
      <c:valAx>
        <c:axId val="68534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34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Simplistic COVID MODEL for Germany</a:t>
            </a:r>
          </a:p>
          <a:p>
            <a:pPr>
              <a:defRPr/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Germany!$A$115</c:f>
              <c:strCache>
                <c:ptCount val="1"/>
                <c:pt idx="0">
                  <c:v>Incubation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Germany!$B$114:$I$114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Germany!$B$115:$I$115</c:f>
              <c:numCache>
                <c:formatCode>0.0</c:formatCode>
                <c:ptCount val="8"/>
                <c:pt idx="0">
                  <c:v>99.999999999999986</c:v>
                </c:pt>
                <c:pt idx="1">
                  <c:v>90.48500970968972</c:v>
                </c:pt>
                <c:pt idx="2">
                  <c:v>96.736311542461948</c:v>
                </c:pt>
                <c:pt idx="3">
                  <c:v>82.909158964872447</c:v>
                </c:pt>
                <c:pt idx="4">
                  <c:v>71.465006274064919</c:v>
                </c:pt>
                <c:pt idx="5">
                  <c:v>66.209978544576941</c:v>
                </c:pt>
                <c:pt idx="6">
                  <c:v>62.169471467157635</c:v>
                </c:pt>
                <c:pt idx="7">
                  <c:v>62.169471467157635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0-4B28-88DF-616776C11F5A}"/>
            </c:ext>
          </c:extLst>
        </c:ser>
        <c:ser>
          <c:idx val="1"/>
          <c:order val="1"/>
          <c:tx>
            <c:strRef>
              <c:f>Germany!$A$116</c:f>
              <c:strCache>
                <c:ptCount val="1"/>
                <c:pt idx="0">
                  <c:v>Tested Cases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Germany!$B$114:$I$114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Germany!$B$116:$I$116</c:f>
              <c:numCache>
                <c:formatCode>0.0</c:formatCode>
                <c:ptCount val="8"/>
                <c:pt idx="0">
                  <c:v>3.97445370753936</c:v>
                </c:pt>
                <c:pt idx="1">
                  <c:v>14.308205056881578</c:v>
                </c:pt>
                <c:pt idx="2">
                  <c:v>51.246630618954626</c:v>
                </c:pt>
                <c:pt idx="3">
                  <c:v>84.399039729033902</c:v>
                </c:pt>
                <c:pt idx="4">
                  <c:v>121.81995373267131</c:v>
                </c:pt>
                <c:pt idx="5">
                  <c:v>152.0294489931326</c:v>
                </c:pt>
                <c:pt idx="6">
                  <c:v>180.01875450790797</c:v>
                </c:pt>
                <c:pt idx="7">
                  <c:v>204.41996605658346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E0-4B28-88DF-616776C11F5A}"/>
            </c:ext>
          </c:extLst>
        </c:ser>
        <c:ser>
          <c:idx val="2"/>
          <c:order val="2"/>
          <c:tx>
            <c:strRef>
              <c:f>Germany!$A$117</c:f>
              <c:strCache>
                <c:ptCount val="1"/>
                <c:pt idx="0">
                  <c:v>Hospitalizations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Germany!$B$114:$I$114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Germany!$B$117:$I$117</c:f>
              <c:numCache>
                <c:formatCode>0.0</c:formatCode>
                <c:ptCount val="8"/>
                <c:pt idx="0" formatCode="0.000">
                  <c:v>0.4</c:v>
                </c:pt>
                <c:pt idx="1">
                  <c:v>4.458925003085441</c:v>
                </c:pt>
                <c:pt idx="2">
                  <c:v>6.9965459355268864</c:v>
                </c:pt>
                <c:pt idx="3">
                  <c:v>9.9445584286614128</c:v>
                </c:pt>
                <c:pt idx="4">
                  <c:v>12.278400443741369</c:v>
                </c:pt>
                <c:pt idx="5">
                  <c:v>14.437627153637758</c:v>
                </c:pt>
                <c:pt idx="6">
                  <c:v>16.292545982093575</c:v>
                </c:pt>
                <c:pt idx="7">
                  <c:v>17.92153149030791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E0-4B28-88DF-616776C11F5A}"/>
            </c:ext>
          </c:extLst>
        </c:ser>
        <c:ser>
          <c:idx val="3"/>
          <c:order val="3"/>
          <c:tx>
            <c:strRef>
              <c:f>Germany!$A$118</c:f>
              <c:strCache>
                <c:ptCount val="1"/>
                <c:pt idx="0">
                  <c:v>deaths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Germany!$B$114:$I$114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Germany!$B$118:$I$118</c:f>
              <c:numCache>
                <c:formatCode>0.000</c:formatCode>
                <c:ptCount val="8"/>
                <c:pt idx="0">
                  <c:v>0.40173394894098013</c:v>
                </c:pt>
                <c:pt idx="1">
                  <c:v>0.60970732811992434</c:v>
                </c:pt>
                <c:pt idx="2">
                  <c:v>1.3549135473050364</c:v>
                </c:pt>
                <c:pt idx="3">
                  <c:v>2.375635043950648</c:v>
                </c:pt>
                <c:pt idx="4">
                  <c:v>3.7197328084728158</c:v>
                </c:pt>
                <c:pt idx="5">
                  <c:v>4.54677726717268</c:v>
                </c:pt>
                <c:pt idx="6">
                  <c:v>5.4994622576069547</c:v>
                </c:pt>
                <c:pt idx="7">
                  <c:v>6.2060857635947579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E0-4B28-88DF-616776C11F5A}"/>
            </c:ext>
          </c:extLst>
        </c:ser>
        <c:ser>
          <c:idx val="4"/>
          <c:order val="4"/>
          <c:tx>
            <c:strRef>
              <c:f>Germany!$A$119</c:f>
              <c:strCache>
                <c:ptCount val="1"/>
                <c:pt idx="0">
                  <c:v>Cured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Germany!$B$114:$I$114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Germany!$B$119:$I$119</c:f>
              <c:numCache>
                <c:formatCode>0</c:formatCode>
                <c:ptCount val="8"/>
                <c:pt idx="0" formatCode="0.00%">
                  <c:v>0</c:v>
                </c:pt>
                <c:pt idx="1">
                  <c:v>45.933173532960048</c:v>
                </c:pt>
                <c:pt idx="2">
                  <c:v>112.64942151249288</c:v>
                </c:pt>
                <c:pt idx="3">
                  <c:v>177.51222043230902</c:v>
                </c:pt>
                <c:pt idx="4">
                  <c:v>238.34329072729463</c:v>
                </c:pt>
                <c:pt idx="5">
                  <c:v>290.58177765726037</c:v>
                </c:pt>
                <c:pt idx="6" formatCode="0.00">
                  <c:v>336.95807401673989</c:v>
                </c:pt>
                <c:pt idx="7">
                  <c:v>377.23429585585893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E0-4B28-88DF-616776C11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342144"/>
        <c:axId val="685345424"/>
      </c:lineChart>
      <c:dateAx>
        <c:axId val="6853421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345424"/>
        <c:crosses val="autoZero"/>
        <c:auto val="1"/>
        <c:lblOffset val="100"/>
        <c:baseTimeUnit val="days"/>
      </c:dateAx>
      <c:valAx>
        <c:axId val="68534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34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Taux de mortalité M / C-6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'Wikipedia Stats'!$E$115</c:f>
              <c:strCache>
                <c:ptCount val="1"/>
                <c:pt idx="0">
                  <c:v>France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Stats'!$F$114:$AD$114</c:f>
              <c:numCache>
                <c:formatCode>m/d/yyyy</c:formatCode>
                <c:ptCount val="25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</c:numCache>
            </c:numRef>
          </c:cat>
          <c:val>
            <c:numRef>
              <c:f>'Wikipedia Stats'!$F$115:$AD$115</c:f>
              <c:numCache>
                <c:formatCode>0.0%</c:formatCode>
                <c:ptCount val="25"/>
                <c:pt idx="0">
                  <c:v>8.0817051509769089E-2</c:v>
                </c:pt>
                <c:pt idx="1">
                  <c:v>8.9943342776203972E-2</c:v>
                </c:pt>
                <c:pt idx="2">
                  <c:v>8.2959641255605385E-2</c:v>
                </c:pt>
                <c:pt idx="3">
                  <c:v>7.672073651907059E-2</c:v>
                </c:pt>
                <c:pt idx="4">
                  <c:v>9.1730368311327304E-2</c:v>
                </c:pt>
                <c:pt idx="5">
                  <c:v>0.10161158153509969</c:v>
                </c:pt>
                <c:pt idx="6">
                  <c:v>0.1</c:v>
                </c:pt>
                <c:pt idx="7">
                  <c:v>0.10363267564078923</c:v>
                </c:pt>
                <c:pt idx="8">
                  <c:v>0.10161314638926579</c:v>
                </c:pt>
                <c:pt idx="9">
                  <c:v>0.11125485122897801</c:v>
                </c:pt>
                <c:pt idx="10">
                  <c:v>0.1204291657543245</c:v>
                </c:pt>
                <c:pt idx="11">
                  <c:v>0.12105502501136881</c:v>
                </c:pt>
                <c:pt idx="12">
                  <c:v>0.13447510307643515</c:v>
                </c:pt>
                <c:pt idx="13">
                  <c:v>0.13797634691195795</c:v>
                </c:pt>
                <c:pt idx="14">
                  <c:v>0.13865420336748757</c:v>
                </c:pt>
                <c:pt idx="15">
                  <c:v>0.13124496373892022</c:v>
                </c:pt>
                <c:pt idx="16">
                  <c:v>0.13559322033898305</c:v>
                </c:pt>
                <c:pt idx="17">
                  <c:v>0.13961875321998971</c:v>
                </c:pt>
                <c:pt idx="18">
                  <c:v>0.15102040816326531</c:v>
                </c:pt>
                <c:pt idx="19">
                  <c:v>0.16342070137119283</c:v>
                </c:pt>
                <c:pt idx="20">
                  <c:v>0.17317365269461077</c:v>
                </c:pt>
                <c:pt idx="21">
                  <c:v>0.18818141086274706</c:v>
                </c:pt>
                <c:pt idx="22">
                  <c:v>0.18132435465768798</c:v>
                </c:pt>
                <c:pt idx="23">
                  <c:v>0.17094459791282995</c:v>
                </c:pt>
                <c:pt idx="24">
                  <c:v>0.18122795627226307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F7-40E9-906B-5E62D56ADE7C}"/>
            </c:ext>
          </c:extLst>
        </c:ser>
        <c:ser>
          <c:idx val="1"/>
          <c:order val="1"/>
          <c:tx>
            <c:strRef>
              <c:f>'Wikipedia Stats'!$E$116</c:f>
              <c:strCache>
                <c:ptCount val="1"/>
                <c:pt idx="0">
                  <c:v>Allemagne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Stats'!$F$114:$AD$114</c:f>
              <c:numCache>
                <c:formatCode>m/d/yyyy</c:formatCode>
                <c:ptCount val="25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</c:numCache>
            </c:numRef>
          </c:cat>
          <c:val>
            <c:numRef>
              <c:f>'Wikipedia Stats'!$F$116:$AD$116</c:f>
              <c:numCache>
                <c:formatCode>General</c:formatCode>
                <c:ptCount val="25"/>
                <c:pt idx="4" formatCode="0.0%">
                  <c:v>1.7868538608806637E-2</c:v>
                </c:pt>
                <c:pt idx="5" formatCode="0.0%">
                  <c:v>1.8573237653018153E-2</c:v>
                </c:pt>
                <c:pt idx="6" formatCode="0.0%">
                  <c:v>1.370223978919631E-2</c:v>
                </c:pt>
                <c:pt idx="7" formatCode="0.0%">
                  <c:v>1.4055394791236048E-2</c:v>
                </c:pt>
                <c:pt idx="8" formatCode="0.0%">
                  <c:v>1.2475049900199601E-2</c:v>
                </c:pt>
                <c:pt idx="9" formatCode="0.0%">
                  <c:v>1.2017887087758524E-2</c:v>
                </c:pt>
                <c:pt idx="10" formatCode="0.0%">
                  <c:v>1.0364578598054369E-2</c:v>
                </c:pt>
                <c:pt idx="11" formatCode="0.0%">
                  <c:v>1.067564662893172E-2</c:v>
                </c:pt>
                <c:pt idx="12" formatCode="0.0%">
                  <c:v>1.1883327331652862E-2</c:v>
                </c:pt>
                <c:pt idx="13" formatCode="0.0%">
                  <c:v>1.3594841483073616E-2</c:v>
                </c:pt>
                <c:pt idx="14" formatCode="0.0%">
                  <c:v>1.6250000000000001E-2</c:v>
                </c:pt>
                <c:pt idx="15" formatCode="0.0%">
                  <c:v>1.7157727593507411E-2</c:v>
                </c:pt>
                <c:pt idx="16" formatCode="0.0%">
                  <c:v>1.6584050153083538E-2</c:v>
                </c:pt>
                <c:pt idx="17" formatCode="0.0%">
                  <c:v>1.848212021303576E-2</c:v>
                </c:pt>
                <c:pt idx="18" formatCode="0.0%">
                  <c:v>2.0050399912347978E-2</c:v>
                </c:pt>
                <c:pt idx="19" formatCode="0.0%">
                  <c:v>2.0620506999621643E-2</c:v>
                </c:pt>
                <c:pt idx="20" formatCode="0.0%">
                  <c:v>2.0933679140422379E-2</c:v>
                </c:pt>
                <c:pt idx="21" formatCode="0.0%">
                  <c:v>2.203741412449807E-2</c:v>
                </c:pt>
                <c:pt idx="22" formatCode="0.0%">
                  <c:v>2.3178693564544543E-2</c:v>
                </c:pt>
                <c:pt idx="23" formatCode="0.0%">
                  <c:v>2.3161533119054157E-2</c:v>
                </c:pt>
                <c:pt idx="24" formatCode="0.0%">
                  <c:v>2.3854763530564378E-2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F7-40E9-906B-5E62D56ADE7C}"/>
            </c:ext>
          </c:extLst>
        </c:ser>
        <c:ser>
          <c:idx val="2"/>
          <c:order val="2"/>
          <c:tx>
            <c:strRef>
              <c:f>'Wikipedia Stats'!$E$117</c:f>
              <c:strCache>
                <c:ptCount val="1"/>
                <c:pt idx="0">
                  <c:v>Italie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Stats'!$F$114:$AD$114</c:f>
              <c:numCache>
                <c:formatCode>m/d/yyyy</c:formatCode>
                <c:ptCount val="25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</c:numCache>
            </c:numRef>
          </c:cat>
          <c:val>
            <c:numRef>
              <c:f>'Wikipedia Stats'!$F$117:$AD$117</c:f>
              <c:numCache>
                <c:formatCode>0.0%</c:formatCode>
                <c:ptCount val="25"/>
                <c:pt idx="0">
                  <c:v>0.19538983050847458</c:v>
                </c:pt>
                <c:pt idx="1">
                  <c:v>0.1972307021369385</c:v>
                </c:pt>
                <c:pt idx="2">
                  <c:v>0.21263178638289487</c:v>
                </c:pt>
                <c:pt idx="3">
                  <c:v>0.20081835686777921</c:v>
                </c:pt>
                <c:pt idx="4">
                  <c:v>0.19704889829947728</c:v>
                </c:pt>
                <c:pt idx="5">
                  <c:v>0.19280860702151756</c:v>
                </c:pt>
                <c:pt idx="6">
                  <c:v>0.19057522333033983</c:v>
                </c:pt>
                <c:pt idx="7">
                  <c:v>0.19497312805592598</c:v>
                </c:pt>
                <c:pt idx="8">
                  <c:v>0.19571122230164403</c:v>
                </c:pt>
                <c:pt idx="9">
                  <c:v>0.19288389513108614</c:v>
                </c:pt>
                <c:pt idx="10">
                  <c:v>0.19096687480749308</c:v>
                </c:pt>
                <c:pt idx="11">
                  <c:v>0.18284391373217984</c:v>
                </c:pt>
                <c:pt idx="12">
                  <c:v>0.17364581782607771</c:v>
                </c:pt>
                <c:pt idx="13">
                  <c:v>0.17048042106834896</c:v>
                </c:pt>
                <c:pt idx="14">
                  <c:v>0.169484933545267</c:v>
                </c:pt>
                <c:pt idx="15">
                  <c:v>0.16861420057252804</c:v>
                </c:pt>
                <c:pt idx="16">
                  <c:v>0.16755811264022205</c:v>
                </c:pt>
                <c:pt idx="17">
                  <c:v>0.1670744494931842</c:v>
                </c:pt>
                <c:pt idx="18">
                  <c:v>0.16333701684898</c:v>
                </c:pt>
                <c:pt idx="19">
                  <c:v>0.16079455505610188</c:v>
                </c:pt>
                <c:pt idx="20">
                  <c:v>0.15876157107016178</c:v>
                </c:pt>
                <c:pt idx="21">
                  <c:v>0.15725414325051951</c:v>
                </c:pt>
                <c:pt idx="22">
                  <c:v>0.15615447370231672</c:v>
                </c:pt>
                <c:pt idx="23">
                  <c:v>0.15618383242589232</c:v>
                </c:pt>
                <c:pt idx="24">
                  <c:v>0.15489174670356504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F7-40E9-906B-5E62D56ADE7C}"/>
            </c:ext>
          </c:extLst>
        </c:ser>
        <c:ser>
          <c:idx val="3"/>
          <c:order val="3"/>
          <c:tx>
            <c:strRef>
              <c:f>'Wikipedia Stats'!$E$118</c:f>
              <c:strCache>
                <c:ptCount val="1"/>
                <c:pt idx="0">
                  <c:v>USA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Stats'!$F$114:$AD$114</c:f>
              <c:numCache>
                <c:formatCode>m/d/yyyy</c:formatCode>
                <c:ptCount val="25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</c:numCache>
            </c:numRef>
          </c:cat>
          <c:val>
            <c:numRef>
              <c:f>'Wikipedia Stats'!$F$118:$AD$118</c:f>
              <c:numCache>
                <c:formatCode>General</c:formatCode>
                <c:ptCount val="25"/>
                <c:pt idx="3" formatCode="0.0%">
                  <c:v>0.10300429184549356</c:v>
                </c:pt>
                <c:pt idx="4" formatCode="0.0%">
                  <c:v>0.10141313383208644</c:v>
                </c:pt>
                <c:pt idx="5" formatCode="0.0%">
                  <c:v>0.10763454317897372</c:v>
                </c:pt>
                <c:pt idx="6" formatCode="0.0%">
                  <c:v>0.11914672216441206</c:v>
                </c:pt>
                <c:pt idx="7" formatCode="0.0%">
                  <c:v>7.101218865924748E-2</c:v>
                </c:pt>
                <c:pt idx="8" formatCode="0.0%">
                  <c:v>9.4693504117108876E-2</c:v>
                </c:pt>
                <c:pt idx="9" formatCode="0.0%">
                  <c:v>9.1760961810466765E-2</c:v>
                </c:pt>
                <c:pt idx="10" formatCode="0.0%">
                  <c:v>8.4344810502848644E-2</c:v>
                </c:pt>
                <c:pt idx="11" formatCode="0.0%">
                  <c:v>7.5386919620569148E-2</c:v>
                </c:pt>
                <c:pt idx="12" formatCode="0.0%">
                  <c:v>6.6464044041747911E-2</c:v>
                </c:pt>
                <c:pt idx="13" formatCode="0.0%">
                  <c:v>6.736628300609343E-2</c:v>
                </c:pt>
                <c:pt idx="14" formatCode="0.0%">
                  <c:v>6.2020927120087603E-2</c:v>
                </c:pt>
                <c:pt idx="15" formatCode="0.0%">
                  <c:v>5.7355383499801176E-2</c:v>
                </c:pt>
                <c:pt idx="16" formatCode="0.0%">
                  <c:v>5.665211615107231E-2</c:v>
                </c:pt>
                <c:pt idx="17" formatCode="0.0%">
                  <c:v>5.8629613654568979E-2</c:v>
                </c:pt>
                <c:pt idx="18" formatCode="0.0%">
                  <c:v>5.7889856769880191E-2</c:v>
                </c:pt>
                <c:pt idx="19" formatCode="0.0%">
                  <c:v>5.7635375308177472E-2</c:v>
                </c:pt>
                <c:pt idx="20" formatCode="0.0%">
                  <c:v>5.7858882787663594E-2</c:v>
                </c:pt>
                <c:pt idx="21" formatCode="0.0%">
                  <c:v>5.9113300492610835E-2</c:v>
                </c:pt>
                <c:pt idx="22" formatCode="0.0%">
                  <c:v>5.9332001568246737E-2</c:v>
                </c:pt>
                <c:pt idx="23" formatCode="0.0%">
                  <c:v>5.7759482378736259E-2</c:v>
                </c:pt>
                <c:pt idx="24" formatCode="0.0%">
                  <c:v>5.9577808382726902E-2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F7-40E9-906B-5E62D56ADE7C}"/>
            </c:ext>
          </c:extLst>
        </c:ser>
        <c:ser>
          <c:idx val="4"/>
          <c:order val="4"/>
          <c:tx>
            <c:strRef>
              <c:f>'Wikipedia Stats'!$E$119</c:f>
              <c:strCache>
                <c:ptCount val="1"/>
                <c:pt idx="0">
                  <c:v>UK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Stats'!$F$114:$AD$114</c:f>
              <c:numCache>
                <c:formatCode>m/d/yyyy</c:formatCode>
                <c:ptCount val="25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</c:numCache>
            </c:numRef>
          </c:cat>
          <c:val>
            <c:numRef>
              <c:f>'Wikipedia Stats'!$F$119:$AD$119</c:f>
              <c:numCache>
                <c:formatCode>General</c:formatCode>
                <c:ptCount val="25"/>
                <c:pt idx="5" formatCode="0.0%">
                  <c:v>0.2440677966101695</c:v>
                </c:pt>
                <c:pt idx="6" formatCode="0.0%">
                  <c:v>0.22180451127819548</c:v>
                </c:pt>
                <c:pt idx="7" formatCode="0.0%">
                  <c:v>0.16750539180445723</c:v>
                </c:pt>
                <c:pt idx="8" formatCode="0.0%">
                  <c:v>0.18211276733635776</c:v>
                </c:pt>
                <c:pt idx="9" formatCode="0.0%">
                  <c:v>0.1717948717948718</c:v>
                </c:pt>
                <c:pt idx="10" formatCode="0.0%">
                  <c:v>0.16070068545316071</c:v>
                </c:pt>
                <c:pt idx="11" formatCode="0.0%">
                  <c:v>0.14224533496482106</c:v>
                </c:pt>
                <c:pt idx="12" formatCode="0.0%">
                  <c:v>0.14511674617122772</c:v>
                </c:pt>
                <c:pt idx="13" formatCode="0.0%">
                  <c:v>0.15125548027102431</c:v>
                </c:pt>
                <c:pt idx="14" formatCode="0.0%">
                  <c:v>0.17930670420552525</c:v>
                </c:pt>
                <c:pt idx="15" formatCode="0.0%">
                  <c:v>0.18466165413533833</c:v>
                </c:pt>
                <c:pt idx="16" formatCode="0.0%">
                  <c:v>0.17432214931286369</c:v>
                </c:pt>
                <c:pt idx="17" formatCode="0.0%">
                  <c:v>0.1877426802392696</c:v>
                </c:pt>
                <c:pt idx="18" formatCode="0.0%">
                  <c:v>0.2033195020746888</c:v>
                </c:pt>
                <c:pt idx="19" formatCode="0.0%">
                  <c:v>0.20035667741271693</c:v>
                </c:pt>
                <c:pt idx="20" formatCode="0.0%">
                  <c:v>0.21095441512083796</c:v>
                </c:pt>
                <c:pt idx="21" formatCode="0.0%">
                  <c:v>0.22093023255813954</c:v>
                </c:pt>
                <c:pt idx="22" formatCode="0.0%">
                  <c:v>0.22274410622346671</c:v>
                </c:pt>
                <c:pt idx="23" formatCode="0.0%">
                  <c:v>0.21363817097415508</c:v>
                </c:pt>
                <c:pt idx="24" formatCode="0.0%">
                  <c:v>0.20896383253036574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F7-40E9-906B-5E62D56ADE7C}"/>
            </c:ext>
          </c:extLst>
        </c:ser>
        <c:ser>
          <c:idx val="5"/>
          <c:order val="5"/>
          <c:tx>
            <c:strRef>
              <c:f>'Wikipedia Stats'!$E$120</c:f>
              <c:strCache>
                <c:ptCount val="1"/>
                <c:pt idx="0">
                  <c:v>Espagne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Stats'!$F$114:$AD$114</c:f>
              <c:numCache>
                <c:formatCode>m/d/yyyy</c:formatCode>
                <c:ptCount val="25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</c:numCache>
            </c:numRef>
          </c:cat>
          <c:val>
            <c:numRef>
              <c:f>'Wikipedia Stats'!$F$120:$AD$120</c:f>
              <c:numCache>
                <c:formatCode>0.0%</c:formatCode>
                <c:ptCount val="25"/>
                <c:pt idx="1">
                  <c:v>0.23395613322502032</c:v>
                </c:pt>
                <c:pt idx="2">
                  <c:v>0.18230088495575222</c:v>
                </c:pt>
                <c:pt idx="3">
                  <c:v>0.21563460693895475</c:v>
                </c:pt>
                <c:pt idx="4">
                  <c:v>0.19008264462809918</c:v>
                </c:pt>
                <c:pt idx="5">
                  <c:v>0.14659785932721711</c:v>
                </c:pt>
                <c:pt idx="6">
                  <c:v>0.15678297606008448</c:v>
                </c:pt>
                <c:pt idx="7">
                  <c:v>0.18244406196213425</c:v>
                </c:pt>
                <c:pt idx="8">
                  <c:v>0.19279730170819279</c:v>
                </c:pt>
                <c:pt idx="9">
                  <c:v>0.19520486670245124</c:v>
                </c:pt>
                <c:pt idx="10">
                  <c:v>0.21828521434820647</c:v>
                </c:pt>
                <c:pt idx="11">
                  <c:v>0.21204903270783709</c:v>
                </c:pt>
                <c:pt idx="12">
                  <c:v>0.21852423895172138</c:v>
                </c:pt>
                <c:pt idx="13">
                  <c:v>0.22339130434782609</c:v>
                </c:pt>
                <c:pt idx="14">
                  <c:v>0.20044901651978689</c:v>
                </c:pt>
                <c:pt idx="15">
                  <c:v>0.20559702620206111</c:v>
                </c:pt>
                <c:pt idx="16">
                  <c:v>0.19450956666414582</c:v>
                </c:pt>
                <c:pt idx="17">
                  <c:v>0.17777777777777778</c:v>
                </c:pt>
                <c:pt idx="18">
                  <c:v>0.16706414180963908</c:v>
                </c:pt>
                <c:pt idx="19">
                  <c:v>0.16153858162006901</c:v>
                </c:pt>
                <c:pt idx="20">
                  <c:v>0.15499390986601705</c:v>
                </c:pt>
                <c:pt idx="21">
                  <c:v>0.15162129576749794</c:v>
                </c:pt>
                <c:pt idx="22">
                  <c:v>0.14837725218616116</c:v>
                </c:pt>
                <c:pt idx="23">
                  <c:v>0.13973119247593124</c:v>
                </c:pt>
                <c:pt idx="24">
                  <c:v>0.13751272812720294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F7-40E9-906B-5E62D56AD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409536"/>
        <c:axId val="374413144"/>
      </c:lineChart>
      <c:dateAx>
        <c:axId val="3744095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4413144"/>
        <c:crosses val="autoZero"/>
        <c:auto val="1"/>
        <c:lblOffset val="100"/>
        <c:baseTimeUnit val="days"/>
      </c:dateAx>
      <c:valAx>
        <c:axId val="37441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440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 sz="1600" b="1"/>
              <a:t>5 days death rate (averaged over 3 days)</a:t>
            </a:r>
          </a:p>
        </c:rich>
      </c:tx>
      <c:layout>
        <c:manualLayout>
          <c:xMode val="edge"/>
          <c:yMode val="edge"/>
          <c:x val="0.31272498341459759"/>
          <c:y val="4.0806859992452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'Wikipedia Stats'!$E$124</c:f>
              <c:strCache>
                <c:ptCount val="1"/>
                <c:pt idx="0">
                  <c:v>France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Stats'!$F$123:$AC$123</c:f>
              <c:numCache>
                <c:formatCode>m/d/yyyy</c:formatCode>
                <c:ptCount val="24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</c:numCache>
            </c:numRef>
          </c:cat>
          <c:val>
            <c:numRef>
              <c:f>'Wikipedia Stats'!$F$124:$AC$124</c:f>
              <c:numCache>
                <c:formatCode>0.0%</c:formatCode>
                <c:ptCount val="24"/>
                <c:pt idx="0">
                  <c:v>0.10805500982318271</c:v>
                </c:pt>
                <c:pt idx="1">
                  <c:v>0.10026917900403769</c:v>
                </c:pt>
                <c:pt idx="2">
                  <c:v>9.3498452012383895E-2</c:v>
                </c:pt>
                <c:pt idx="3">
                  <c:v>0.11048234977095123</c:v>
                </c:pt>
                <c:pt idx="4">
                  <c:v>0.12333791838606144</c:v>
                </c:pt>
                <c:pt idx="5">
                  <c:v>0.13457599344530929</c:v>
                </c:pt>
                <c:pt idx="6">
                  <c:v>0.15699530516431925</c:v>
                </c:pt>
                <c:pt idx="7">
                  <c:v>0.15718299964875307</c:v>
                </c:pt>
                <c:pt idx="8">
                  <c:v>0.13569850911098841</c:v>
                </c:pt>
                <c:pt idx="9">
                  <c:v>0.11602703047303328</c:v>
                </c:pt>
                <c:pt idx="10">
                  <c:v>0.12043539325842696</c:v>
                </c:pt>
                <c:pt idx="11">
                  <c:v>0.13001397999784922</c:v>
                </c:pt>
                <c:pt idx="12">
                  <c:v>0.16854248733821048</c:v>
                </c:pt>
                <c:pt idx="13">
                  <c:v>0.19146005509641872</c:v>
                </c:pt>
                <c:pt idx="14">
                  <c:v>0.27080497322806063</c:v>
                </c:pt>
                <c:pt idx="15">
                  <c:v>0.27248403245296049</c:v>
                </c:pt>
                <c:pt idx="16">
                  <c:v>0.18491032776747063</c:v>
                </c:pt>
                <c:pt idx="17">
                  <c:v>0.2272375854891466</c:v>
                </c:pt>
                <c:pt idx="18">
                  <c:v>0.19017519752662315</c:v>
                </c:pt>
                <c:pt idx="19">
                  <c:v>0.22858312858312857</c:v>
                </c:pt>
                <c:pt idx="20">
                  <c:v>0.28400482093663909</c:v>
                </c:pt>
                <c:pt idx="21">
                  <c:v>0.25226413435329287</c:v>
                </c:pt>
                <c:pt idx="22">
                  <c:v>0.29476721050537208</c:v>
                </c:pt>
                <c:pt idx="23">
                  <c:v>0.22829951892909434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C-4723-A410-BE0D7F016812}"/>
            </c:ext>
          </c:extLst>
        </c:ser>
        <c:ser>
          <c:idx val="1"/>
          <c:order val="1"/>
          <c:tx>
            <c:strRef>
              <c:f>'Wikipedia Stats'!$E$125</c:f>
              <c:strCache>
                <c:ptCount val="1"/>
                <c:pt idx="0">
                  <c:v>Allemagne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Stats'!$F$123:$AC$123</c:f>
              <c:numCache>
                <c:formatCode>m/d/yyyy</c:formatCode>
                <c:ptCount val="24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</c:numCache>
            </c:numRef>
          </c:cat>
          <c:val>
            <c:numRef>
              <c:f>'Wikipedia Stats'!$F$125:$AC$125</c:f>
              <c:numCache>
                <c:formatCode>0.0%</c:formatCode>
                <c:ptCount val="24"/>
                <c:pt idx="0">
                  <c:v>7.9486395597676545E-3</c:v>
                </c:pt>
                <c:pt idx="1">
                  <c:v>1.0979961570134504E-2</c:v>
                </c:pt>
                <c:pt idx="2">
                  <c:v>9.2234454031538231E-3</c:v>
                </c:pt>
                <c:pt idx="3">
                  <c:v>5.5185846453497805E-3</c:v>
                </c:pt>
                <c:pt idx="4">
                  <c:v>5.7898049087476396E-3</c:v>
                </c:pt>
                <c:pt idx="5">
                  <c:v>7.784557121817799E-3</c:v>
                </c:pt>
                <c:pt idx="6">
                  <c:v>1.4715543292602811E-2</c:v>
                </c:pt>
                <c:pt idx="7">
                  <c:v>2.3001820287936455E-2</c:v>
                </c:pt>
                <c:pt idx="8">
                  <c:v>2.9284525790349417E-2</c:v>
                </c:pt>
                <c:pt idx="9">
                  <c:v>2.1640607296623614E-2</c:v>
                </c:pt>
                <c:pt idx="10">
                  <c:v>1.7498267498267498E-2</c:v>
                </c:pt>
                <c:pt idx="11">
                  <c:v>1.8647007805724199E-2</c:v>
                </c:pt>
                <c:pt idx="12">
                  <c:v>2.3094532722865609E-2</c:v>
                </c:pt>
                <c:pt idx="13">
                  <c:v>2.4474703603709357E-2</c:v>
                </c:pt>
                <c:pt idx="14">
                  <c:v>2.7059043581270655E-2</c:v>
                </c:pt>
                <c:pt idx="15">
                  <c:v>2.7290198590647022E-2</c:v>
                </c:pt>
                <c:pt idx="16">
                  <c:v>3.5256169829720199E-2</c:v>
                </c:pt>
                <c:pt idx="17">
                  <c:v>2.8139550576962009E-2</c:v>
                </c:pt>
                <c:pt idx="18">
                  <c:v>2.873783922171019E-2</c:v>
                </c:pt>
                <c:pt idx="19">
                  <c:v>2.9196669666966695E-2</c:v>
                </c:pt>
                <c:pt idx="20">
                  <c:v>3.655224853356507E-2</c:v>
                </c:pt>
                <c:pt idx="21">
                  <c:v>4.2106420404573436E-2</c:v>
                </c:pt>
                <c:pt idx="22">
                  <c:v>4.3497643612278689E-2</c:v>
                </c:pt>
                <c:pt idx="23">
                  <c:v>4.2091172752286757E-2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C-4723-A410-BE0D7F016812}"/>
            </c:ext>
          </c:extLst>
        </c:ser>
        <c:ser>
          <c:idx val="2"/>
          <c:order val="2"/>
          <c:tx>
            <c:strRef>
              <c:f>'Wikipedia Stats'!$E$126</c:f>
              <c:strCache>
                <c:ptCount val="1"/>
                <c:pt idx="0">
                  <c:v>Italie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Stats'!$F$123:$AC$123</c:f>
              <c:numCache>
                <c:formatCode>m/d/yyyy</c:formatCode>
                <c:ptCount val="24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</c:numCache>
            </c:numRef>
          </c:cat>
          <c:val>
            <c:numRef>
              <c:f>'Wikipedia Stats'!$F$126:$AC$126</c:f>
              <c:numCache>
                <c:formatCode>0.0%</c:formatCode>
                <c:ptCount val="24"/>
                <c:pt idx="0">
                  <c:v>0.15870873987959311</c:v>
                </c:pt>
                <c:pt idx="1">
                  <c:v>0.17897286821705427</c:v>
                </c:pt>
                <c:pt idx="2">
                  <c:v>0.20011595323219636</c:v>
                </c:pt>
                <c:pt idx="3">
                  <c:v>0.18648550063833669</c:v>
                </c:pt>
                <c:pt idx="4">
                  <c:v>0.15281501340482573</c:v>
                </c:pt>
                <c:pt idx="5">
                  <c:v>0.13064776023203351</c:v>
                </c:pt>
                <c:pt idx="6">
                  <c:v>0.11687657430730479</c:v>
                </c:pt>
                <c:pt idx="7">
                  <c:v>0.12782411754957743</c:v>
                </c:pt>
                <c:pt idx="8">
                  <c:v>0.14905950550100555</c:v>
                </c:pt>
                <c:pt idx="9">
                  <c:v>0.1675855878958841</c:v>
                </c:pt>
                <c:pt idx="10">
                  <c:v>0.16113588667366213</c:v>
                </c:pt>
                <c:pt idx="11">
                  <c:v>0.14477486154587046</c:v>
                </c:pt>
                <c:pt idx="12">
                  <c:v>0.13684271151298738</c:v>
                </c:pt>
                <c:pt idx="13">
                  <c:v>0.12849718013933428</c:v>
                </c:pt>
                <c:pt idx="14">
                  <c:v>0.13137026239067057</c:v>
                </c:pt>
                <c:pt idx="15">
                  <c:v>0.14519736842105263</c:v>
                </c:pt>
                <c:pt idx="16">
                  <c:v>0.14804804804804805</c:v>
                </c:pt>
                <c:pt idx="17">
                  <c:v>0.14295692665890569</c:v>
                </c:pt>
                <c:pt idx="18">
                  <c:v>0.13071169369769681</c:v>
                </c:pt>
                <c:pt idx="19">
                  <c:v>0.1269682935518347</c:v>
                </c:pt>
                <c:pt idx="20">
                  <c:v>0.12491108265756153</c:v>
                </c:pt>
                <c:pt idx="21">
                  <c:v>0.12563840653728295</c:v>
                </c:pt>
                <c:pt idx="22">
                  <c:v>0.1414308176100629</c:v>
                </c:pt>
                <c:pt idx="23">
                  <c:v>0.14813460131675202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CC-4723-A410-BE0D7F016812}"/>
            </c:ext>
          </c:extLst>
        </c:ser>
        <c:ser>
          <c:idx val="3"/>
          <c:order val="3"/>
          <c:tx>
            <c:strRef>
              <c:f>'Wikipedia Stats'!$E$127</c:f>
              <c:strCache>
                <c:ptCount val="1"/>
                <c:pt idx="0">
                  <c:v>USA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Stats'!$F$123:$AC$123</c:f>
              <c:numCache>
                <c:formatCode>m/d/yyyy</c:formatCode>
                <c:ptCount val="24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</c:numCache>
            </c:numRef>
          </c:cat>
          <c:val>
            <c:numRef>
              <c:f>'Wikipedia Stats'!$F$127:$AC$127</c:f>
              <c:numCache>
                <c:formatCode>0.0%</c:formatCode>
                <c:ptCount val="24"/>
                <c:pt idx="0">
                  <c:v>5.1730844029560484E-2</c:v>
                </c:pt>
                <c:pt idx="1">
                  <c:v>5.2631578947368418E-2</c:v>
                </c:pt>
                <c:pt idx="2">
                  <c:v>6.4809855382967324E-2</c:v>
                </c:pt>
                <c:pt idx="3">
                  <c:v>6.7441860465116285E-2</c:v>
                </c:pt>
                <c:pt idx="4">
                  <c:v>5.4015171331415118E-2</c:v>
                </c:pt>
                <c:pt idx="5">
                  <c:v>4.1758614836190797E-2</c:v>
                </c:pt>
                <c:pt idx="6">
                  <c:v>4.1136392852551745E-2</c:v>
                </c:pt>
                <c:pt idx="7">
                  <c:v>4.3676287275865373E-2</c:v>
                </c:pt>
                <c:pt idx="8">
                  <c:v>4.475960968672224E-2</c:v>
                </c:pt>
                <c:pt idx="9">
                  <c:v>4.449721247160851E-2</c:v>
                </c:pt>
                <c:pt idx="10">
                  <c:v>4.3476903870162294E-2</c:v>
                </c:pt>
                <c:pt idx="11">
                  <c:v>4.5059288537549404E-2</c:v>
                </c:pt>
                <c:pt idx="12">
                  <c:v>4.7467240772558844E-2</c:v>
                </c:pt>
                <c:pt idx="13">
                  <c:v>5.0472512413461706E-2</c:v>
                </c:pt>
                <c:pt idx="14">
                  <c:v>5.3959745119854352E-2</c:v>
                </c:pt>
                <c:pt idx="15">
                  <c:v>6.0426857870401397E-2</c:v>
                </c:pt>
                <c:pt idx="16">
                  <c:v>5.7143296858888533E-2</c:v>
                </c:pt>
                <c:pt idx="17">
                  <c:v>5.2351698176576776E-2</c:v>
                </c:pt>
                <c:pt idx="18">
                  <c:v>5.3411912969346526E-2</c:v>
                </c:pt>
                <c:pt idx="19">
                  <c:v>5.7861979344778061E-2</c:v>
                </c:pt>
                <c:pt idx="20">
                  <c:v>6.064334121689699E-2</c:v>
                </c:pt>
                <c:pt idx="21">
                  <c:v>6.3816368914936875E-2</c:v>
                </c:pt>
                <c:pt idx="22">
                  <c:v>6.554342827016052E-2</c:v>
                </c:pt>
                <c:pt idx="23">
                  <c:v>6.3188780814638537E-2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CC-4723-A410-BE0D7F016812}"/>
            </c:ext>
          </c:extLst>
        </c:ser>
        <c:ser>
          <c:idx val="4"/>
          <c:order val="4"/>
          <c:tx>
            <c:strRef>
              <c:f>'Wikipedia Stats'!$E$128</c:f>
              <c:strCache>
                <c:ptCount val="1"/>
                <c:pt idx="0">
                  <c:v>UK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Stats'!$F$123:$AC$123</c:f>
              <c:numCache>
                <c:formatCode>m/d/yyyy</c:formatCode>
                <c:ptCount val="24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</c:numCache>
            </c:numRef>
          </c:cat>
          <c:val>
            <c:numRef>
              <c:f>'Wikipedia Stats'!$F$128:$AC$128</c:f>
              <c:numCache>
                <c:formatCode>0.0%</c:formatCode>
                <c:ptCount val="24"/>
                <c:pt idx="0">
                  <c:v>8.4112149532710276E-2</c:v>
                </c:pt>
                <c:pt idx="1">
                  <c:v>0.13641133263378805</c:v>
                </c:pt>
                <c:pt idx="2">
                  <c:v>0.1189236111111111</c:v>
                </c:pt>
                <c:pt idx="3">
                  <c:v>0.12793522267206478</c:v>
                </c:pt>
                <c:pt idx="4">
                  <c:v>0.10950173812282735</c:v>
                </c:pt>
                <c:pt idx="5">
                  <c:v>9.0506640432857846E-2</c:v>
                </c:pt>
                <c:pt idx="6">
                  <c:v>0.10158862876254181</c:v>
                </c:pt>
                <c:pt idx="7">
                  <c:v>0.13960231980115989</c:v>
                </c:pt>
                <c:pt idx="8">
                  <c:v>0.20772403449568805</c:v>
                </c:pt>
                <c:pt idx="9">
                  <c:v>0.21248774109186008</c:v>
                </c:pt>
                <c:pt idx="10">
                  <c:v>0.1687467498699948</c:v>
                </c:pt>
                <c:pt idx="11">
                  <c:v>0.156567710451403</c:v>
                </c:pt>
                <c:pt idx="12">
                  <c:v>0.17286988618886495</c:v>
                </c:pt>
                <c:pt idx="13">
                  <c:v>0.20013227513227513</c:v>
                </c:pt>
                <c:pt idx="14">
                  <c:v>0.22831279859190345</c:v>
                </c:pt>
                <c:pt idx="15">
                  <c:v>0.25928864207325136</c:v>
                </c:pt>
                <c:pt idx="16">
                  <c:v>0.24947277012777572</c:v>
                </c:pt>
                <c:pt idx="17">
                  <c:v>0.17765273311897106</c:v>
                </c:pt>
                <c:pt idx="18">
                  <c:v>0.15946786454733933</c:v>
                </c:pt>
                <c:pt idx="19">
                  <c:v>0.16630818866185282</c:v>
                </c:pt>
                <c:pt idx="20">
                  <c:v>0.20959047389170488</c:v>
                </c:pt>
                <c:pt idx="21">
                  <c:v>0.19867972742759796</c:v>
                </c:pt>
                <c:pt idx="22">
                  <c:v>0.20669642857142856</c:v>
                </c:pt>
                <c:pt idx="23">
                  <c:v>0.19746607691731013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CC-4723-A410-BE0D7F016812}"/>
            </c:ext>
          </c:extLst>
        </c:ser>
        <c:ser>
          <c:idx val="5"/>
          <c:order val="5"/>
          <c:tx>
            <c:strRef>
              <c:f>'Wikipedia Stats'!$E$129</c:f>
              <c:strCache>
                <c:ptCount val="1"/>
                <c:pt idx="0">
                  <c:v>Espagne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Stats'!$F$123:$AC$123</c:f>
              <c:numCache>
                <c:formatCode>m/d/yyyy</c:formatCode>
                <c:ptCount val="24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</c:numCache>
            </c:numRef>
          </c:cat>
          <c:val>
            <c:numRef>
              <c:f>'Wikipedia Stats'!$F$129:$AC$129</c:f>
              <c:numCache>
                <c:formatCode>0.0%</c:formatCode>
                <c:ptCount val="24"/>
                <c:pt idx="0">
                  <c:v>0.11595189471295667</c:v>
                </c:pt>
                <c:pt idx="1">
                  <c:v>0.19701944935589796</c:v>
                </c:pt>
                <c:pt idx="2">
                  <c:v>0.20994359724253187</c:v>
                </c:pt>
                <c:pt idx="3">
                  <c:v>0.19146519552166152</c:v>
                </c:pt>
                <c:pt idx="4">
                  <c:v>0.20144602343555224</c:v>
                </c:pt>
                <c:pt idx="5">
                  <c:v>0.21117733048465084</c:v>
                </c:pt>
                <c:pt idx="6">
                  <c:v>0.23739767341663076</c:v>
                </c:pt>
                <c:pt idx="7">
                  <c:v>0.16975455265241488</c:v>
                </c:pt>
                <c:pt idx="8">
                  <c:v>0.17913658011983408</c:v>
                </c:pt>
                <c:pt idx="9">
                  <c:v>0.14499970004199411</c:v>
                </c:pt>
                <c:pt idx="10">
                  <c:v>0.14510046715821467</c:v>
                </c:pt>
                <c:pt idx="11">
                  <c:v>0.10745053898437162</c:v>
                </c:pt>
                <c:pt idx="12">
                  <c:v>0.1059450594505945</c:v>
                </c:pt>
                <c:pt idx="13">
                  <c:v>0.10682685282896338</c:v>
                </c:pt>
                <c:pt idx="14">
                  <c:v>0.12093599327641881</c:v>
                </c:pt>
                <c:pt idx="15">
                  <c:v>0.12112036336109008</c:v>
                </c:pt>
                <c:pt idx="16">
                  <c:v>0.10343272136767559</c:v>
                </c:pt>
                <c:pt idx="17">
                  <c:v>8.5471916370335466E-2</c:v>
                </c:pt>
                <c:pt idx="18">
                  <c:v>8.377590544263866E-2</c:v>
                </c:pt>
                <c:pt idx="19">
                  <c:v>8.6796868695020582E-2</c:v>
                </c:pt>
                <c:pt idx="20">
                  <c:v>9.3791611185086554E-2</c:v>
                </c:pt>
                <c:pt idx="21">
                  <c:v>9.5104633781763828E-2</c:v>
                </c:pt>
                <c:pt idx="22">
                  <c:v>0.10379949645227741</c:v>
                </c:pt>
                <c:pt idx="23">
                  <c:v>0.10029161912007101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CC-4723-A410-BE0D7F016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079336"/>
        <c:axId val="708079664"/>
      </c:lineChart>
      <c:dateAx>
        <c:axId val="708079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079664"/>
        <c:crosses val="autoZero"/>
        <c:auto val="1"/>
        <c:lblOffset val="100"/>
        <c:baseTimeUnit val="days"/>
      </c:dateAx>
      <c:valAx>
        <c:axId val="70807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07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Daily Growth Rate for COVID cases after 100 deaths</a:t>
            </a:r>
          </a:p>
        </c:rich>
      </c:tx>
      <c:layout>
        <c:manualLayout>
          <c:xMode val="edge"/>
          <c:yMode val="edge"/>
          <c:x val="0.23412793990717712"/>
          <c:y val="6.408972157305446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'Wikipedia Stats'!$B$223</c:f>
              <c:strCache>
                <c:ptCount val="1"/>
                <c:pt idx="0">
                  <c:v>France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Stats'!$C$222:$AL$222</c:f>
              <c:strCache>
                <c:ptCount val="36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strCache>
            </c:strRef>
          </c:cat>
          <c:val>
            <c:numRef>
              <c:f>'Wikipedia Stats'!$C$223:$AL$223</c:f>
              <c:numCache>
                <c:formatCode>0.0%</c:formatCode>
                <c:ptCount val="36"/>
                <c:pt idx="0">
                  <c:v>0.20511111111111111</c:v>
                </c:pt>
                <c:pt idx="1">
                  <c:v>0.2231237322515213</c:v>
                </c:pt>
                <c:pt idx="2">
                  <c:v>0.1653851952359415</c:v>
                </c:pt>
                <c:pt idx="3">
                  <c:v>0.1816300129366106</c:v>
                </c:pt>
                <c:pt idx="4">
                  <c:v>0.20374425224436171</c:v>
                </c:pt>
                <c:pt idx="5">
                  <c:v>0.14706684856753069</c:v>
                </c:pt>
                <c:pt idx="6">
                  <c:v>0.14644782746590548</c:v>
                </c:pt>
                <c:pt idx="7">
                  <c:v>0.154229199806349</c:v>
                </c:pt>
                <c:pt idx="8">
                  <c:v>0.18976571394331596</c:v>
                </c:pt>
                <c:pt idx="9">
                  <c:v>0.12318694601128123</c:v>
                </c:pt>
                <c:pt idx="10">
                  <c:v>0.13142319074522466</c:v>
                </c:pt>
                <c:pt idx="11">
                  <c:v>0.1554313795426624</c:v>
                </c:pt>
                <c:pt idx="12">
                  <c:v>0.13064654433201853</c:v>
                </c:pt>
                <c:pt idx="13">
                  <c:v>0.13987986894794321</c:v>
                </c:pt>
                <c:pt idx="14">
                  <c:v>6.9168330006653359E-2</c:v>
                </c:pt>
                <c:pt idx="15">
                  <c:v>0.10892617115547369</c:v>
                </c:pt>
                <c:pt idx="16">
                  <c:v>0.17010101010101011</c:v>
                </c:pt>
                <c:pt idx="17">
                  <c:v>9.3251227747084095E-2</c:v>
                </c:pt>
                <c:pt idx="18">
                  <c:v>3.7129972450823841E-2</c:v>
                </c:pt>
                <c:pt idx="19">
                  <c:v>8.8537348786058706E-2</c:v>
                </c:pt>
                <c:pt idx="20">
                  <c:v>6.6321613976188257E-2</c:v>
                </c:pt>
                <c:pt idx="21">
                  <c:v>2.730121711245536E-2</c:v>
                </c:pt>
                <c:pt idx="22">
                  <c:v>5.5506682936519197E-2</c:v>
                </c:pt>
                <c:pt idx="23">
                  <c:v>5.0772953353945424E-2</c:v>
                </c:pt>
                <c:pt idx="24">
                  <c:v>4.965010810188443E-2</c:v>
                </c:pt>
                <c:pt idx="25">
                  <c:v>5.2237714508580342E-2</c:v>
                </c:pt>
                <c:pt idx="26">
                  <c:v>5.0293047930131812E-2</c:v>
                </c:pt>
                <c:pt idx="27">
                  <c:v>3.434205302395342E-2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B-4F56-8A9E-7C72DD61CFAD}"/>
            </c:ext>
          </c:extLst>
        </c:ser>
        <c:ser>
          <c:idx val="1"/>
          <c:order val="1"/>
          <c:tx>
            <c:strRef>
              <c:f>'Wikipedia Stats'!$B$224</c:f>
              <c:strCache>
                <c:ptCount val="1"/>
                <c:pt idx="0">
                  <c:v>Allemagne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Stats'!$C$222:$AL$222</c:f>
              <c:strCache>
                <c:ptCount val="36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strCache>
            </c:strRef>
          </c:cat>
          <c:val>
            <c:numRef>
              <c:f>'Wikipedia Stats'!$C$224:$AL$224</c:f>
              <c:numCache>
                <c:formatCode>0.0%</c:formatCode>
                <c:ptCount val="36"/>
                <c:pt idx="0">
                  <c:v>0.21012702893436838</c:v>
                </c:pt>
                <c:pt idx="1">
                  <c:v>0.14973028138212569</c:v>
                </c:pt>
                <c:pt idx="2">
                  <c:v>0.15736748668526504</c:v>
                </c:pt>
                <c:pt idx="3">
                  <c:v>0.15832146378875864</c:v>
                </c:pt>
                <c:pt idx="4">
                  <c:v>0.14883654937570942</c:v>
                </c:pt>
                <c:pt idx="5">
                  <c:v>8.1614589765756862E-2</c:v>
                </c:pt>
                <c:pt idx="6">
                  <c:v>0.1018326450606124</c:v>
                </c:pt>
                <c:pt idx="7">
                  <c:v>6.9346091402120974E-2</c:v>
                </c:pt>
                <c:pt idx="8">
                  <c:v>8.8075202300001612E-2</c:v>
                </c:pt>
                <c:pt idx="9">
                  <c:v>9.1381409019386628E-2</c:v>
                </c:pt>
                <c:pt idx="10">
                  <c:v>8.3879655069230979E-2</c:v>
                </c:pt>
                <c:pt idx="11">
                  <c:v>7.6409542094893895E-2</c:v>
                </c:pt>
                <c:pt idx="12">
                  <c:v>6.9201893259343894E-2</c:v>
                </c:pt>
                <c:pt idx="13">
                  <c:v>4.0092025208801271E-2</c:v>
                </c:pt>
                <c:pt idx="14">
                  <c:v>4.0192470987829042E-2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B-4F56-8A9E-7C72DD61CFAD}"/>
            </c:ext>
          </c:extLst>
        </c:ser>
        <c:ser>
          <c:idx val="2"/>
          <c:order val="2"/>
          <c:tx>
            <c:strRef>
              <c:f>'Wikipedia Stats'!$B$225</c:f>
              <c:strCache>
                <c:ptCount val="1"/>
                <c:pt idx="0">
                  <c:v>Italie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Stats'!$C$222:$AL$222</c:f>
              <c:strCache>
                <c:ptCount val="36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strCache>
            </c:strRef>
          </c:cat>
          <c:val>
            <c:numRef>
              <c:f>'Wikipedia Stats'!$C$225:$AL$225</c:f>
              <c:numCache>
                <c:formatCode>0.0%</c:formatCode>
                <c:ptCount val="36"/>
                <c:pt idx="0">
                  <c:v>0.2346123101518785</c:v>
                </c:pt>
                <c:pt idx="1">
                  <c:v>0.24894787957267725</c:v>
                </c:pt>
                <c:pt idx="2">
                  <c:v>0.20165889061689996</c:v>
                </c:pt>
                <c:pt idx="3">
                  <c:v>0.26898188093183778</c:v>
                </c:pt>
                <c:pt idx="4">
                  <c:v>0.25361210266870643</c:v>
                </c:pt>
                <c:pt idx="5">
                  <c:v>0.24366101694915254</c:v>
                </c:pt>
                <c:pt idx="6">
                  <c:v>0.10651984300043611</c:v>
                </c:pt>
                <c:pt idx="7">
                  <c:v>0.2281012907675633</c:v>
                </c:pt>
                <c:pt idx="8">
                  <c:v>0.21253209242618742</c:v>
                </c:pt>
                <c:pt idx="9">
                  <c:v>0.16853040428769933</c:v>
                </c:pt>
                <c:pt idx="10">
                  <c:v>0.19801812004530012</c:v>
                </c:pt>
                <c:pt idx="11">
                  <c:v>0.16968379259819444</c:v>
                </c:pt>
                <c:pt idx="12">
                  <c:v>0.13064209803208471</c:v>
                </c:pt>
                <c:pt idx="13">
                  <c:v>0.12601858470335955</c:v>
                </c:pt>
                <c:pt idx="14">
                  <c:v>0.13353012124674665</c:v>
                </c:pt>
                <c:pt idx="15">
                  <c:v>0.14902136476913169</c:v>
                </c:pt>
                <c:pt idx="16">
                  <c:v>0.14587547215791397</c:v>
                </c:pt>
                <c:pt idx="17">
                  <c:v>0.1394483315965207</c:v>
                </c:pt>
                <c:pt idx="18">
                  <c:v>0.10377393706372018</c:v>
                </c:pt>
                <c:pt idx="19">
                  <c:v>8.0980080489702053E-2</c:v>
                </c:pt>
                <c:pt idx="20">
                  <c:v>8.2109280898524886E-2</c:v>
                </c:pt>
                <c:pt idx="21">
                  <c:v>7.5315138198219042E-2</c:v>
                </c:pt>
                <c:pt idx="22">
                  <c:v>8.2717177963595304E-2</c:v>
                </c:pt>
                <c:pt idx="23">
                  <c:v>7.4498069258371727E-2</c:v>
                </c:pt>
                <c:pt idx="24">
                  <c:v>6.855868452374074E-2</c:v>
                </c:pt>
                <c:pt idx="25">
                  <c:v>5.6417077601868676E-2</c:v>
                </c:pt>
                <c:pt idx="26">
                  <c:v>4.1458096612719958E-2</c:v>
                </c:pt>
                <c:pt idx="27">
                  <c:v>3.9837230560552002E-2</c:v>
                </c:pt>
                <c:pt idx="28">
                  <c:v>4.5201905626134305E-2</c:v>
                </c:pt>
                <c:pt idx="29">
                  <c:v>4.2216072494438116E-2</c:v>
                </c:pt>
                <c:pt idx="30">
                  <c:v>3.9785841967338295E-2</c:v>
                </c:pt>
                <c:pt idx="31">
                  <c:v>4.0099476745641634E-2</c:v>
                </c:pt>
                <c:pt idx="32">
                  <c:v>3.4629950574491301E-2</c:v>
                </c:pt>
                <c:pt idx="33">
                  <c:v>2.7910475540527963E-2</c:v>
                </c:pt>
                <c:pt idx="34">
                  <c:v>2.2791915320603259E-2</c:v>
                </c:pt>
                <c:pt idx="35">
                  <c:v>2.842853770801369E-2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7B-4F56-8A9E-7C72DD61CFAD}"/>
            </c:ext>
          </c:extLst>
        </c:ser>
        <c:ser>
          <c:idx val="3"/>
          <c:order val="3"/>
          <c:tx>
            <c:strRef>
              <c:f>'Wikipedia Stats'!$B$226</c:f>
              <c:strCache>
                <c:ptCount val="1"/>
                <c:pt idx="0">
                  <c:v>USA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Stats'!$C$222:$AL$222</c:f>
              <c:strCache>
                <c:ptCount val="36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strCache>
            </c:strRef>
          </c:cat>
          <c:val>
            <c:numRef>
              <c:f>'Wikipedia Stats'!$C$226:$AL$226</c:f>
              <c:numCache>
                <c:formatCode>0.0%</c:formatCode>
                <c:ptCount val="36"/>
                <c:pt idx="0">
                  <c:v>0.42751060820367753</c:v>
                </c:pt>
                <c:pt idx="1">
                  <c:v>0.48848154570225416</c:v>
                </c:pt>
                <c:pt idx="2">
                  <c:v>0.45099018139457481</c:v>
                </c:pt>
                <c:pt idx="3">
                  <c:v>0.3552012845509806</c:v>
                </c:pt>
                <c:pt idx="4">
                  <c:v>0.39116452268111035</c:v>
                </c:pt>
                <c:pt idx="5">
                  <c:v>0.30037109137364643</c:v>
                </c:pt>
                <c:pt idx="6">
                  <c:v>0.23248578980608642</c:v>
                </c:pt>
                <c:pt idx="7">
                  <c:v>0.23203643955209718</c:v>
                </c:pt>
                <c:pt idx="8">
                  <c:v>0.26264711319243328</c:v>
                </c:pt>
                <c:pt idx="9">
                  <c:v>0.23218163628821706</c:v>
                </c:pt>
                <c:pt idx="10">
                  <c:v>0.19909502262443438</c:v>
                </c:pt>
                <c:pt idx="11">
                  <c:v>0.166657033153049</c:v>
                </c:pt>
                <c:pt idx="12">
                  <c:v>0.1373152709359606</c:v>
                </c:pt>
                <c:pt idx="13">
                  <c:v>0.15802575160714175</c:v>
                </c:pt>
                <c:pt idx="14">
                  <c:v>0.14329704108941219</c:v>
                </c:pt>
                <c:pt idx="15">
                  <c:v>0.13574339473647101</c:v>
                </c:pt>
                <c:pt idx="16">
                  <c:v>0.13318930909753091</c:v>
                </c:pt>
                <c:pt idx="17">
                  <c:v>0.12135511015017823</c:v>
                </c:pt>
                <c:pt idx="18">
                  <c:v>8.6494743287432091E-2</c:v>
                </c:pt>
                <c:pt idx="19">
                  <c:v>8.801743441858792E-2</c:v>
                </c:pt>
                <c:pt idx="20">
                  <c:v>8.4437464699480658E-2</c:v>
                </c:pt>
                <c:pt idx="21">
                  <c:v>8.1666251695875533E-2</c:v>
                </c:pt>
                <c:pt idx="22">
                  <c:v>7.832604416717949E-2</c:v>
                </c:pt>
                <c:pt idx="23">
                  <c:v>7.48519363179138E-2</c:v>
                </c:pt>
                <c:pt idx="24">
                  <c:v>6.4789839844201211E-2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7B-4F56-8A9E-7C72DD61CFAD}"/>
            </c:ext>
          </c:extLst>
        </c:ser>
        <c:ser>
          <c:idx val="4"/>
          <c:order val="4"/>
          <c:tx>
            <c:strRef>
              <c:f>'Wikipedia Stats'!$B$227</c:f>
              <c:strCache>
                <c:ptCount val="1"/>
                <c:pt idx="0">
                  <c:v>UK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Stats'!$C$222:$AL$222</c:f>
              <c:strCache>
                <c:ptCount val="36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strCache>
            </c:strRef>
          </c:cat>
          <c:val>
            <c:numRef>
              <c:f>'Wikipedia Stats'!$C$227:$AL$227</c:f>
              <c:numCache>
                <c:formatCode>0.0%</c:formatCode>
                <c:ptCount val="36"/>
                <c:pt idx="0">
                  <c:v>0.34666666666666668</c:v>
                </c:pt>
                <c:pt idx="1">
                  <c:v>0.24485910129474486</c:v>
                </c:pt>
                <c:pt idx="2">
                  <c:v>0.21841541755888652</c:v>
                </c:pt>
                <c:pt idx="3">
                  <c:v>0.25985438111975895</c:v>
                </c:pt>
                <c:pt idx="4">
                  <c:v>0.13252291749701076</c:v>
                </c:pt>
                <c:pt idx="5">
                  <c:v>0.17015660742565547</c:v>
                </c:pt>
                <c:pt idx="6">
                  <c:v>0.21458646616541355</c:v>
                </c:pt>
                <c:pt idx="7">
                  <c:v>0.17976971647889067</c:v>
                </c:pt>
                <c:pt idx="8">
                  <c:v>0.21397838178192885</c:v>
                </c:pt>
                <c:pt idx="9">
                  <c:v>0.26028699861687415</c:v>
                </c:pt>
                <c:pt idx="10">
                  <c:v>0.17216544344605253</c:v>
                </c:pt>
                <c:pt idx="11">
                  <c:v>0.14237228626601908</c:v>
                </c:pt>
                <c:pt idx="12">
                  <c:v>0.13420756070074788</c:v>
                </c:pt>
                <c:pt idx="13">
                  <c:v>0.13585042001625869</c:v>
                </c:pt>
                <c:pt idx="14">
                  <c:v>0.17192842942345923</c:v>
                </c:pt>
                <c:pt idx="15">
                  <c:v>0.14399131437877452</c:v>
                </c:pt>
                <c:pt idx="16">
                  <c:v>0.13197698558633372</c:v>
                </c:pt>
                <c:pt idx="17">
                  <c:v>9.7856843429050516E-2</c:v>
                </c:pt>
                <c:pt idx="18">
                  <c:v>0.14087296852254017</c:v>
                </c:pt>
                <c:pt idx="19">
                  <c:v>7.9529766138141653E-2</c:v>
                </c:pt>
                <c:pt idx="20">
                  <c:v>7.0415439466749344E-2</c:v>
                </c:pt>
                <c:pt idx="21">
                  <c:v>9.9399008001158543E-2</c:v>
                </c:pt>
                <c:pt idx="22">
                  <c:v>7.1526188398399554E-2</c:v>
                </c:pt>
                <c:pt idx="23">
                  <c:v>7.982851084100373E-2</c:v>
                </c:pt>
                <c:pt idx="24">
                  <c:v>0.12407502276867031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7B-4F56-8A9E-7C72DD61CFAD}"/>
            </c:ext>
          </c:extLst>
        </c:ser>
        <c:ser>
          <c:idx val="5"/>
          <c:order val="5"/>
          <c:tx>
            <c:strRef>
              <c:f>'Wikipedia Stats'!$B$228</c:f>
              <c:strCache>
                <c:ptCount val="1"/>
                <c:pt idx="0">
                  <c:v>Espagne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Stats'!$C$222:$AL$222</c:f>
              <c:strCache>
                <c:ptCount val="36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strCache>
            </c:strRef>
          </c:cat>
          <c:val>
            <c:numRef>
              <c:f>'Wikipedia Stats'!$C$228:$AL$228</c:f>
              <c:numCache>
                <c:formatCode>0.0%</c:formatCode>
                <c:ptCount val="36"/>
                <c:pt idx="0">
                  <c:v>0.66306420851875403</c:v>
                </c:pt>
                <c:pt idx="1">
                  <c:v>0.22152140672782875</c:v>
                </c:pt>
                <c:pt idx="2">
                  <c:v>0.18181818181818182</c:v>
                </c:pt>
                <c:pt idx="3">
                  <c:v>0.21686746987951808</c:v>
                </c:pt>
                <c:pt idx="4">
                  <c:v>0.21618975084321618</c:v>
                </c:pt>
                <c:pt idx="5">
                  <c:v>0.22705314009661837</c:v>
                </c:pt>
                <c:pt idx="6">
                  <c:v>0.25495771361913094</c:v>
                </c:pt>
                <c:pt idx="7">
                  <c:v>0.16603729739150641</c:v>
                </c:pt>
                <c:pt idx="8">
                  <c:v>0.14593194160729411</c:v>
                </c:pt>
                <c:pt idx="9">
                  <c:v>0.29752173913043478</c:v>
                </c:pt>
                <c:pt idx="10">
                  <c:v>0.10876922561404684</c:v>
                </c:pt>
                <c:pt idx="11">
                  <c:v>0.19885762640152316</c:v>
                </c:pt>
                <c:pt idx="12">
                  <c:v>0.20018150192845799</c:v>
                </c:pt>
                <c:pt idx="13">
                  <c:v>0.18017223272421759</c:v>
                </c:pt>
                <c:pt idx="14">
                  <c:v>0.14008329180607959</c:v>
                </c:pt>
                <c:pt idx="15">
                  <c:v>0.12783527685415008</c:v>
                </c:pt>
                <c:pt idx="16">
                  <c:v>9.0618425423541135E-2</c:v>
                </c:pt>
                <c:pt idx="17">
                  <c:v>8.1223427882479854E-2</c:v>
                </c:pt>
                <c:pt idx="18">
                  <c:v>0.10824578907212865</c:v>
                </c:pt>
                <c:pt idx="19">
                  <c:v>8.1754345086160335E-2</c:v>
                </c:pt>
                <c:pt idx="20">
                  <c:v>7.932560507558549E-2</c:v>
                </c:pt>
                <c:pt idx="21">
                  <c:v>8.1287759211887009E-2</c:v>
                </c:pt>
                <c:pt idx="22">
                  <c:v>5.8465255581003198E-2</c:v>
                </c:pt>
                <c:pt idx="23">
                  <c:v>4.3418299410310064E-2</c:v>
                </c:pt>
                <c:pt idx="24">
                  <c:v>3.8200932804642755E-2</c:v>
                </c:pt>
                <c:pt idx="25">
                  <c:v>3.8536674593012618E-2</c:v>
                </c:pt>
                <c:pt idx="26">
                  <c:v>4.4229333107889138E-2</c:v>
                </c:pt>
                <c:pt idx="27">
                  <c:v>3.3747132640669274E-2</c:v>
                </c:pt>
                <c:pt idx="28">
                  <c:v>3.2965239978593151E-2</c:v>
                </c:pt>
                <c:pt idx="29">
                  <c:v>3.0036708724798293E-2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7B-4F56-8A9E-7C72DD61C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739184"/>
        <c:axId val="475585520"/>
      </c:lineChart>
      <c:catAx>
        <c:axId val="37473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5585520"/>
        <c:crosses val="autoZero"/>
        <c:auto val="1"/>
        <c:lblAlgn val="ctr"/>
        <c:lblOffset val="100"/>
        <c:noMultiLvlLbl val="0"/>
      </c:catAx>
      <c:valAx>
        <c:axId val="4755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473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Daily new cases for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'Wikipedia Stats'!$E$106</c:f>
              <c:strCache>
                <c:ptCount val="1"/>
                <c:pt idx="0">
                  <c:v>France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Stats'!$F$105:$AC$105</c:f>
              <c:numCache>
                <c:formatCode>m/d/yyyy</c:formatCode>
                <c:ptCount val="24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</c:numCache>
            </c:numRef>
          </c:cat>
          <c:val>
            <c:numRef>
              <c:f>'Wikipedia Stats'!$F$106:$AC$106</c:f>
              <c:numCache>
                <c:formatCode>0</c:formatCode>
                <c:ptCount val="24"/>
                <c:pt idx="0">
                  <c:v>24.5</c:v>
                </c:pt>
                <c:pt idx="1">
                  <c:v>27.984848484848484</c:v>
                </c:pt>
                <c:pt idx="2">
                  <c:v>33.787878787878789</c:v>
                </c:pt>
                <c:pt idx="3">
                  <c:v>47.984848484848484</c:v>
                </c:pt>
                <c:pt idx="4">
                  <c:v>37.060606060606062</c:v>
                </c:pt>
                <c:pt idx="5">
                  <c:v>44.409090909090907</c:v>
                </c:pt>
                <c:pt idx="6">
                  <c:v>59.424242424242422</c:v>
                </c:pt>
                <c:pt idx="7">
                  <c:v>57.712121212121211</c:v>
                </c:pt>
                <c:pt idx="8">
                  <c:v>69.86363636363636</c:v>
                </c:pt>
                <c:pt idx="9">
                  <c:v>39.378787878787875</c:v>
                </c:pt>
                <c:pt idx="10">
                  <c:v>66.303030303030297</c:v>
                </c:pt>
                <c:pt idx="11">
                  <c:v>114.81818181818181</c:v>
                </c:pt>
                <c:pt idx="12">
                  <c:v>73.651515151515156</c:v>
                </c:pt>
                <c:pt idx="13">
                  <c:v>32.060606060606062</c:v>
                </c:pt>
                <c:pt idx="14">
                  <c:v>79.287878787878782</c:v>
                </c:pt>
                <c:pt idx="15">
                  <c:v>64.651515151515156</c:v>
                </c:pt>
                <c:pt idx="16">
                  <c:v>28.378787878787879</c:v>
                </c:pt>
                <c:pt idx="17">
                  <c:v>59.272727272727273</c:v>
                </c:pt>
                <c:pt idx="18">
                  <c:v>57.227272727272727</c:v>
                </c:pt>
                <c:pt idx="19">
                  <c:v>58.803030303030305</c:v>
                </c:pt>
                <c:pt idx="20">
                  <c:v>64.939393939393938</c:v>
                </c:pt>
                <c:pt idx="21">
                  <c:v>65.787878787878782</c:v>
                </c:pt>
                <c:pt idx="22">
                  <c:v>47.18181818181818</c:v>
                </c:pt>
                <c:pt idx="23">
                  <c:v>24.439393939393938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B-4540-85DC-F69CCE97686B}"/>
            </c:ext>
          </c:extLst>
        </c:ser>
        <c:ser>
          <c:idx val="1"/>
          <c:order val="1"/>
          <c:tx>
            <c:strRef>
              <c:f>'Wikipedia Stats'!$E$107</c:f>
              <c:strCache>
                <c:ptCount val="1"/>
                <c:pt idx="0">
                  <c:v>Allemagne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Stats'!$F$105:$AC$105</c:f>
              <c:numCache>
                <c:formatCode>m/d/yyyy</c:formatCode>
                <c:ptCount val="24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</c:numCache>
            </c:numRef>
          </c:cat>
          <c:val>
            <c:numRef>
              <c:f>'Wikipedia Stats'!$F$107:$AC$107</c:f>
              <c:numCache>
                <c:formatCode>0</c:formatCode>
                <c:ptCount val="24"/>
                <c:pt idx="0">
                  <c:v>32.987804878048777</c:v>
                </c:pt>
                <c:pt idx="1">
                  <c:v>23.756097560975611</c:v>
                </c:pt>
                <c:pt idx="2">
                  <c:v>16.951219512195124</c:v>
                </c:pt>
                <c:pt idx="3">
                  <c:v>32.585365853658537</c:v>
                </c:pt>
                <c:pt idx="4">
                  <c:v>58.097560975609753</c:v>
                </c:pt>
                <c:pt idx="5">
                  <c:v>50.097560975609753</c:v>
                </c:pt>
                <c:pt idx="6">
                  <c:v>60.536585365853661</c:v>
                </c:pt>
                <c:pt idx="7">
                  <c:v>70.487804878048777</c:v>
                </c:pt>
                <c:pt idx="8">
                  <c:v>76.756097560975604</c:v>
                </c:pt>
                <c:pt idx="9">
                  <c:v>48.353658536585364</c:v>
                </c:pt>
                <c:pt idx="10">
                  <c:v>65.256097560975604</c:v>
                </c:pt>
                <c:pt idx="11">
                  <c:v>48.963414634146339</c:v>
                </c:pt>
                <c:pt idx="12">
                  <c:v>66.5</c:v>
                </c:pt>
                <c:pt idx="13">
                  <c:v>75.073170731707322</c:v>
                </c:pt>
                <c:pt idx="14">
                  <c:v>75.207317073170728</c:v>
                </c:pt>
                <c:pt idx="15">
                  <c:v>74.256097560975604</c:v>
                </c:pt>
                <c:pt idx="16">
                  <c:v>72.390243902439025</c:v>
                </c:pt>
                <c:pt idx="17">
                  <c:v>44.841463414634148</c:v>
                </c:pt>
                <c:pt idx="18">
                  <c:v>46.756097560975611</c:v>
                </c:pt>
                <c:pt idx="19">
                  <c:v>50.036585365853661</c:v>
                </c:pt>
                <c:pt idx="20">
                  <c:v>59.439024390243901</c:v>
                </c:pt>
                <c:pt idx="21">
                  <c:v>64.91463414634147</c:v>
                </c:pt>
                <c:pt idx="22">
                  <c:v>50.402439024390247</c:v>
                </c:pt>
                <c:pt idx="23">
                  <c:v>34.402439024390247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B-4540-85DC-F69CCE97686B}"/>
            </c:ext>
          </c:extLst>
        </c:ser>
        <c:ser>
          <c:idx val="2"/>
          <c:order val="2"/>
          <c:tx>
            <c:strRef>
              <c:f>'Wikipedia Stats'!$E$108</c:f>
              <c:strCache>
                <c:ptCount val="1"/>
                <c:pt idx="0">
                  <c:v>Italie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Stats'!$F$105:$AC$105</c:f>
              <c:numCache>
                <c:formatCode>m/d/yyyy</c:formatCode>
                <c:ptCount val="24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</c:numCache>
            </c:numRef>
          </c:cat>
          <c:val>
            <c:numRef>
              <c:f>'Wikipedia Stats'!$F$108:$AC$108</c:f>
              <c:numCache>
                <c:formatCode>0</c:formatCode>
                <c:ptCount val="24"/>
                <c:pt idx="0">
                  <c:v>99.766666666666666</c:v>
                </c:pt>
                <c:pt idx="1">
                  <c:v>109.28333333333333</c:v>
                </c:pt>
                <c:pt idx="2">
                  <c:v>92.666666666666671</c:v>
                </c:pt>
                <c:pt idx="3">
                  <c:v>79.816666666666663</c:v>
                </c:pt>
                <c:pt idx="4">
                  <c:v>87.483333333333334</c:v>
                </c:pt>
                <c:pt idx="5">
                  <c:v>86.833333333333329</c:v>
                </c:pt>
                <c:pt idx="6">
                  <c:v>102.55</c:v>
                </c:pt>
                <c:pt idx="7">
                  <c:v>100</c:v>
                </c:pt>
                <c:pt idx="8">
                  <c:v>98.88333333333334</c:v>
                </c:pt>
                <c:pt idx="9">
                  <c:v>86.95</c:v>
                </c:pt>
                <c:pt idx="10">
                  <c:v>67.5</c:v>
                </c:pt>
                <c:pt idx="11">
                  <c:v>67.55</c:v>
                </c:pt>
                <c:pt idx="12">
                  <c:v>79.7</c:v>
                </c:pt>
                <c:pt idx="13">
                  <c:v>77.8</c:v>
                </c:pt>
                <c:pt idx="14">
                  <c:v>76.416666666666671</c:v>
                </c:pt>
                <c:pt idx="15">
                  <c:v>80.083333333333329</c:v>
                </c:pt>
                <c:pt idx="16">
                  <c:v>71.933333333333337</c:v>
                </c:pt>
                <c:pt idx="17">
                  <c:v>59.983333333333334</c:v>
                </c:pt>
                <c:pt idx="18">
                  <c:v>50.35</c:v>
                </c:pt>
                <c:pt idx="19">
                  <c:v>64.233333333333334</c:v>
                </c:pt>
                <c:pt idx="20">
                  <c:v>70.066666666666663</c:v>
                </c:pt>
                <c:pt idx="21">
                  <c:v>65.849999999999994</c:v>
                </c:pt>
                <c:pt idx="22">
                  <c:v>78.233333333333334</c:v>
                </c:pt>
                <c:pt idx="23">
                  <c:v>68.2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4B-4540-85DC-F69CCE97686B}"/>
            </c:ext>
          </c:extLst>
        </c:ser>
        <c:ser>
          <c:idx val="3"/>
          <c:order val="3"/>
          <c:tx>
            <c:strRef>
              <c:f>'Wikipedia Stats'!$E$109</c:f>
              <c:strCache>
                <c:ptCount val="1"/>
                <c:pt idx="0">
                  <c:v>USA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Stats'!$F$105:$AC$105</c:f>
              <c:numCache>
                <c:formatCode>m/d/yyyy</c:formatCode>
                <c:ptCount val="24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</c:numCache>
            </c:numRef>
          </c:cat>
          <c:val>
            <c:numRef>
              <c:f>'Wikipedia Stats'!$F$109:$AC$109</c:f>
              <c:numCache>
                <c:formatCode>0</c:formatCode>
                <c:ptCount val="24"/>
                <c:pt idx="0">
                  <c:v>16.574923547400612</c:v>
                </c:pt>
                <c:pt idx="1">
                  <c:v>18.941896024464832</c:v>
                </c:pt>
                <c:pt idx="2">
                  <c:v>28.269113149847094</c:v>
                </c:pt>
                <c:pt idx="3">
                  <c:v>30.198776758409785</c:v>
                </c:pt>
                <c:pt idx="4">
                  <c:v>30.394495412844037</c:v>
                </c:pt>
                <c:pt idx="5">
                  <c:v>37.388379204892964</c:v>
                </c:pt>
                <c:pt idx="6">
                  <c:v>52.140672782874617</c:v>
                </c:pt>
                <c:pt idx="7">
                  <c:v>58.198776758409785</c:v>
                </c:pt>
                <c:pt idx="8">
                  <c:v>61.49235474006116</c:v>
                </c:pt>
                <c:pt idx="9">
                  <c:v>61.721712538226299</c:v>
                </c:pt>
                <c:pt idx="10">
                  <c:v>59.330275229357795</c:v>
                </c:pt>
                <c:pt idx="11">
                  <c:v>77.654434250764524</c:v>
                </c:pt>
                <c:pt idx="12">
                  <c:v>81.544342507645254</c:v>
                </c:pt>
                <c:pt idx="13">
                  <c:v>88.314984709480129</c:v>
                </c:pt>
                <c:pt idx="14">
                  <c:v>98.415902140672785</c:v>
                </c:pt>
                <c:pt idx="15">
                  <c:v>101.61467889908256</c:v>
                </c:pt>
                <c:pt idx="16">
                  <c:v>81.214067278287459</c:v>
                </c:pt>
                <c:pt idx="17">
                  <c:v>89.792048929663608</c:v>
                </c:pt>
                <c:pt idx="18">
                  <c:v>93.721712538226299</c:v>
                </c:pt>
                <c:pt idx="19">
                  <c:v>98.299694189602448</c:v>
                </c:pt>
                <c:pt idx="20">
                  <c:v>101.97859327217125</c:v>
                </c:pt>
                <c:pt idx="21">
                  <c:v>105.08868501529052</c:v>
                </c:pt>
                <c:pt idx="22">
                  <c:v>97.77064220183486</c:v>
                </c:pt>
                <c:pt idx="23">
                  <c:v>85.825688073394502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4B-4540-85DC-F69CCE97686B}"/>
            </c:ext>
          </c:extLst>
        </c:ser>
        <c:ser>
          <c:idx val="4"/>
          <c:order val="4"/>
          <c:tx>
            <c:strRef>
              <c:f>'Wikipedia Stats'!$E$110</c:f>
              <c:strCache>
                <c:ptCount val="1"/>
                <c:pt idx="0">
                  <c:v>UK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Stats'!$F$105:$AC$105</c:f>
              <c:numCache>
                <c:formatCode>m/d/yyyy</c:formatCode>
                <c:ptCount val="24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</c:numCache>
            </c:numRef>
          </c:cat>
          <c:val>
            <c:numRef>
              <c:f>'Wikipedia Stats'!$F$110:$AC$110</c:f>
              <c:numCache>
                <c:formatCode>0</c:formatCode>
                <c:ptCount val="24"/>
                <c:pt idx="0">
                  <c:v>10.818181818181818</c:v>
                </c:pt>
                <c:pt idx="1">
                  <c:v>15.681818181818182</c:v>
                </c:pt>
                <c:pt idx="2">
                  <c:v>10.075757575757576</c:v>
                </c:pt>
                <c:pt idx="3">
                  <c:v>14.651515151515152</c:v>
                </c:pt>
                <c:pt idx="4">
                  <c:v>21.621212121212121</c:v>
                </c:pt>
                <c:pt idx="5">
                  <c:v>22</c:v>
                </c:pt>
                <c:pt idx="6">
                  <c:v>30.893939393939394</c:v>
                </c:pt>
                <c:pt idx="7">
                  <c:v>45.621212121212125</c:v>
                </c:pt>
                <c:pt idx="8">
                  <c:v>38.030303030303031</c:v>
                </c:pt>
                <c:pt idx="9">
                  <c:v>36.863636363636367</c:v>
                </c:pt>
                <c:pt idx="10">
                  <c:v>39.696969696969695</c:v>
                </c:pt>
                <c:pt idx="11">
                  <c:v>45.575757575757578</c:v>
                </c:pt>
                <c:pt idx="12">
                  <c:v>65.515151515151516</c:v>
                </c:pt>
                <c:pt idx="13">
                  <c:v>64.303030303030297</c:v>
                </c:pt>
                <c:pt idx="14">
                  <c:v>67.424242424242422</c:v>
                </c:pt>
                <c:pt idx="15">
                  <c:v>56.590909090909093</c:v>
                </c:pt>
                <c:pt idx="16">
                  <c:v>89.439393939393938</c:v>
                </c:pt>
                <c:pt idx="17">
                  <c:v>57.606060606060609</c:v>
                </c:pt>
                <c:pt idx="18">
                  <c:v>55.060606060606062</c:v>
                </c:pt>
                <c:pt idx="19">
                  <c:v>83.196969696969703</c:v>
                </c:pt>
                <c:pt idx="20">
                  <c:v>65.818181818181813</c:v>
                </c:pt>
                <c:pt idx="21">
                  <c:v>78.712121212121218</c:v>
                </c:pt>
                <c:pt idx="22">
                  <c:v>132.10606060606059</c:v>
                </c:pt>
                <c:pt idx="23">
                  <c:v>80.121212121212125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4B-4540-85DC-F69CCE97686B}"/>
            </c:ext>
          </c:extLst>
        </c:ser>
        <c:ser>
          <c:idx val="5"/>
          <c:order val="5"/>
          <c:tx>
            <c:strRef>
              <c:f>'Wikipedia Stats'!$E$111</c:f>
              <c:strCache>
                <c:ptCount val="1"/>
                <c:pt idx="0">
                  <c:v>Espagne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Stats'!$F$105:$AC$105</c:f>
              <c:numCache>
                <c:formatCode>m/d/yyyy</c:formatCode>
                <c:ptCount val="24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  <c:pt idx="19">
                  <c:v>43929</c:v>
                </c:pt>
                <c:pt idx="20">
                  <c:v>43930</c:v>
                </c:pt>
                <c:pt idx="21">
                  <c:v>43931</c:v>
                </c:pt>
                <c:pt idx="22">
                  <c:v>43932</c:v>
                </c:pt>
                <c:pt idx="23">
                  <c:v>43933</c:v>
                </c:pt>
              </c:numCache>
            </c:numRef>
          </c:cat>
          <c:val>
            <c:numRef>
              <c:f>'Wikipedia Stats'!$F$111:$AC$111</c:f>
              <c:numCache>
                <c:formatCode>0</c:formatCode>
                <c:ptCount val="24"/>
                <c:pt idx="0">
                  <c:v>62.130434782608695</c:v>
                </c:pt>
                <c:pt idx="1">
                  <c:v>63.673913043478258</c:v>
                </c:pt>
                <c:pt idx="2">
                  <c:v>148.7608695652174</c:v>
                </c:pt>
                <c:pt idx="3">
                  <c:v>70.565217391304344</c:v>
                </c:pt>
                <c:pt idx="4">
                  <c:v>143.04347826086956</c:v>
                </c:pt>
                <c:pt idx="5">
                  <c:v>172.63043478260869</c:v>
                </c:pt>
                <c:pt idx="6">
                  <c:v>186.47826086956522</c:v>
                </c:pt>
                <c:pt idx="7">
                  <c:v>171.10869565217391</c:v>
                </c:pt>
                <c:pt idx="8">
                  <c:v>178.02173913043478</c:v>
                </c:pt>
                <c:pt idx="9">
                  <c:v>142.32608695652175</c:v>
                </c:pt>
                <c:pt idx="10">
                  <c:v>139.13043478260869</c:v>
                </c:pt>
                <c:pt idx="11">
                  <c:v>200.47826086956522</c:v>
                </c:pt>
                <c:pt idx="12">
                  <c:v>167.80434782608697</c:v>
                </c:pt>
                <c:pt idx="13">
                  <c:v>176.13043478260869</c:v>
                </c:pt>
                <c:pt idx="14">
                  <c:v>194.80434782608697</c:v>
                </c:pt>
                <c:pt idx="15">
                  <c:v>151.5</c:v>
                </c:pt>
                <c:pt idx="16">
                  <c:v>119.08695652173913</c:v>
                </c:pt>
                <c:pt idx="17">
                  <c:v>109.32608695652173</c:v>
                </c:pt>
                <c:pt idx="18">
                  <c:v>114.5</c:v>
                </c:pt>
                <c:pt idx="19">
                  <c:v>136.47826086956522</c:v>
                </c:pt>
                <c:pt idx="20">
                  <c:v>108.73913043478261</c:v>
                </c:pt>
                <c:pt idx="21">
                  <c:v>109.80434782608695</c:v>
                </c:pt>
                <c:pt idx="22">
                  <c:v>103.34782608695652</c:v>
                </c:pt>
                <c:pt idx="23">
                  <c:v>82.695652173913047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4B-4540-85DC-F69CCE976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028280"/>
        <c:axId val="778027952"/>
      </c:lineChart>
      <c:dateAx>
        <c:axId val="778028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8027952"/>
        <c:crosses val="autoZero"/>
        <c:auto val="1"/>
        <c:lblOffset val="100"/>
        <c:baseTimeUnit val="days"/>
      </c:dateAx>
      <c:valAx>
        <c:axId val="77802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802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Daily New COVID cases for 1M inhabitants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'Wikipedia Stats'!$B$257</c:f>
              <c:strCache>
                <c:ptCount val="1"/>
                <c:pt idx="0">
                  <c:v>France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Stats'!$C$256:$AO$256</c:f>
              <c:strCache>
                <c:ptCount val="36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strCache>
            </c:strRef>
          </c:cat>
          <c:val>
            <c:numRef>
              <c:f>'Wikipedia Stats'!$C$257:$AO$257</c:f>
              <c:numCache>
                <c:formatCode>0</c:formatCode>
                <c:ptCount val="39"/>
                <c:pt idx="0">
                  <c:v>13.984848484848484</c:v>
                </c:pt>
                <c:pt idx="1">
                  <c:v>18.333333333333332</c:v>
                </c:pt>
                <c:pt idx="2">
                  <c:v>16.621212121212121</c:v>
                </c:pt>
                <c:pt idx="3">
                  <c:v>21.272727272727273</c:v>
                </c:pt>
                <c:pt idx="4">
                  <c:v>28.196969696969695</c:v>
                </c:pt>
                <c:pt idx="5">
                  <c:v>24.5</c:v>
                </c:pt>
                <c:pt idx="6">
                  <c:v>27.984848484848484</c:v>
                </c:pt>
                <c:pt idx="7">
                  <c:v>33.787878787878789</c:v>
                </c:pt>
                <c:pt idx="8">
                  <c:v>47.984848484848484</c:v>
                </c:pt>
                <c:pt idx="9">
                  <c:v>37.060606060606062</c:v>
                </c:pt>
                <c:pt idx="10">
                  <c:v>44.409090909090907</c:v>
                </c:pt>
                <c:pt idx="11">
                  <c:v>59.424242424242422</c:v>
                </c:pt>
                <c:pt idx="12">
                  <c:v>57.712121212121211</c:v>
                </c:pt>
                <c:pt idx="13">
                  <c:v>69.86363636363636</c:v>
                </c:pt>
                <c:pt idx="14">
                  <c:v>39.378787878787875</c:v>
                </c:pt>
                <c:pt idx="15">
                  <c:v>66.303030303030297</c:v>
                </c:pt>
                <c:pt idx="16">
                  <c:v>114.81818181818181</c:v>
                </c:pt>
                <c:pt idx="17">
                  <c:v>73.651515151515156</c:v>
                </c:pt>
                <c:pt idx="18">
                  <c:v>32.060606060606062</c:v>
                </c:pt>
                <c:pt idx="19">
                  <c:v>79.287878787878782</c:v>
                </c:pt>
                <c:pt idx="20">
                  <c:v>64.651515151515156</c:v>
                </c:pt>
                <c:pt idx="21">
                  <c:v>28.378787878787879</c:v>
                </c:pt>
                <c:pt idx="22">
                  <c:v>59.272727272727273</c:v>
                </c:pt>
                <c:pt idx="23">
                  <c:v>57.227272727272727</c:v>
                </c:pt>
                <c:pt idx="24">
                  <c:v>58.803030303030305</c:v>
                </c:pt>
                <c:pt idx="25">
                  <c:v>64.939393939393938</c:v>
                </c:pt>
                <c:pt idx="26">
                  <c:v>65.787878787878782</c:v>
                </c:pt>
                <c:pt idx="27">
                  <c:v>47.18181818181818</c:v>
                </c:pt>
                <c:pt idx="28">
                  <c:v>24.439393939393938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4-4724-BDFE-7F1177F678E0}"/>
            </c:ext>
          </c:extLst>
        </c:ser>
        <c:ser>
          <c:idx val="1"/>
          <c:order val="1"/>
          <c:tx>
            <c:strRef>
              <c:f>'Wikipedia Stats'!$B$258</c:f>
              <c:strCache>
                <c:ptCount val="1"/>
                <c:pt idx="0">
                  <c:v>Allemagne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Stats'!$C$256:$AO$256</c:f>
              <c:strCache>
                <c:ptCount val="36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strCache>
            </c:strRef>
          </c:cat>
          <c:val>
            <c:numRef>
              <c:f>'Wikipedia Stats'!$C$258:$AO$258</c:f>
              <c:numCache>
                <c:formatCode>0</c:formatCode>
                <c:ptCount val="39"/>
                <c:pt idx="0">
                  <c:v>58.097560975609753</c:v>
                </c:pt>
                <c:pt idx="1">
                  <c:v>50.097560975609753</c:v>
                </c:pt>
                <c:pt idx="2">
                  <c:v>60.536585365853661</c:v>
                </c:pt>
                <c:pt idx="3">
                  <c:v>70.487804878048777</c:v>
                </c:pt>
                <c:pt idx="4">
                  <c:v>76.756097560975604</c:v>
                </c:pt>
                <c:pt idx="5">
                  <c:v>48.353658536585364</c:v>
                </c:pt>
                <c:pt idx="6">
                  <c:v>65.256097560975604</c:v>
                </c:pt>
                <c:pt idx="7">
                  <c:v>48.963414634146339</c:v>
                </c:pt>
                <c:pt idx="8">
                  <c:v>66.5</c:v>
                </c:pt>
                <c:pt idx="9">
                  <c:v>75.073170731707322</c:v>
                </c:pt>
                <c:pt idx="10">
                  <c:v>75.207317073170728</c:v>
                </c:pt>
                <c:pt idx="11">
                  <c:v>74.256097560975604</c:v>
                </c:pt>
                <c:pt idx="12">
                  <c:v>72.390243902439025</c:v>
                </c:pt>
                <c:pt idx="13">
                  <c:v>44.841463414634148</c:v>
                </c:pt>
                <c:pt idx="14">
                  <c:v>46.756097560975611</c:v>
                </c:pt>
                <c:pt idx="15">
                  <c:v>50.036585365853661</c:v>
                </c:pt>
                <c:pt idx="16">
                  <c:v>59.439024390243901</c:v>
                </c:pt>
                <c:pt idx="17">
                  <c:v>64.91463414634147</c:v>
                </c:pt>
                <c:pt idx="18">
                  <c:v>50.402439024390247</c:v>
                </c:pt>
                <c:pt idx="19">
                  <c:v>34.402439024390247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D4-4724-BDFE-7F1177F678E0}"/>
            </c:ext>
          </c:extLst>
        </c:ser>
        <c:ser>
          <c:idx val="2"/>
          <c:order val="2"/>
          <c:tx>
            <c:strRef>
              <c:f>'Wikipedia Stats'!$B$259</c:f>
              <c:strCache>
                <c:ptCount val="1"/>
                <c:pt idx="0">
                  <c:v>Italie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Stats'!$C$256:$AO$256</c:f>
              <c:strCache>
                <c:ptCount val="36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strCache>
            </c:strRef>
          </c:cat>
          <c:val>
            <c:numRef>
              <c:f>'Wikipedia Stats'!$C$259:$AO$259</c:f>
              <c:numCache>
                <c:formatCode>0</c:formatCode>
                <c:ptCount val="39"/>
                <c:pt idx="0">
                  <c:v>9.7833333333333332</c:v>
                </c:pt>
                <c:pt idx="1">
                  <c:v>12.816666666666666</c:v>
                </c:pt>
                <c:pt idx="2">
                  <c:v>12.966666666666667</c:v>
                </c:pt>
                <c:pt idx="3">
                  <c:v>20.783333333333335</c:v>
                </c:pt>
                <c:pt idx="4">
                  <c:v>24.866666666666667</c:v>
                </c:pt>
                <c:pt idx="5">
                  <c:v>29.95</c:v>
                </c:pt>
                <c:pt idx="6">
                  <c:v>16.283333333333335</c:v>
                </c:pt>
                <c:pt idx="7">
                  <c:v>38.583333333333336</c:v>
                </c:pt>
                <c:pt idx="8">
                  <c:v>44.15</c:v>
                </c:pt>
                <c:pt idx="9">
                  <c:v>42.45</c:v>
                </c:pt>
                <c:pt idx="10">
                  <c:v>58.283333333333331</c:v>
                </c:pt>
                <c:pt idx="11">
                  <c:v>59.833333333333336</c:v>
                </c:pt>
                <c:pt idx="12">
                  <c:v>53.883333333333333</c:v>
                </c:pt>
                <c:pt idx="13">
                  <c:v>58.766666666666666</c:v>
                </c:pt>
                <c:pt idx="14">
                  <c:v>70.11666666666666</c:v>
                </c:pt>
                <c:pt idx="15">
                  <c:v>88.7</c:v>
                </c:pt>
                <c:pt idx="16">
                  <c:v>99.766666666666666</c:v>
                </c:pt>
                <c:pt idx="17">
                  <c:v>109.28333333333333</c:v>
                </c:pt>
                <c:pt idx="18">
                  <c:v>92.666666666666671</c:v>
                </c:pt>
                <c:pt idx="19">
                  <c:v>79.816666666666663</c:v>
                </c:pt>
                <c:pt idx="20">
                  <c:v>87.483333333333334</c:v>
                </c:pt>
                <c:pt idx="21">
                  <c:v>86.833333333333329</c:v>
                </c:pt>
                <c:pt idx="22">
                  <c:v>102.55</c:v>
                </c:pt>
                <c:pt idx="23">
                  <c:v>100</c:v>
                </c:pt>
                <c:pt idx="24">
                  <c:v>98.88333333333334</c:v>
                </c:pt>
                <c:pt idx="25">
                  <c:v>86.95</c:v>
                </c:pt>
                <c:pt idx="26">
                  <c:v>67.5</c:v>
                </c:pt>
                <c:pt idx="27">
                  <c:v>67.55</c:v>
                </c:pt>
                <c:pt idx="28">
                  <c:v>79.7</c:v>
                </c:pt>
                <c:pt idx="29">
                  <c:v>77.8</c:v>
                </c:pt>
                <c:pt idx="30">
                  <c:v>76.416666666666671</c:v>
                </c:pt>
                <c:pt idx="31">
                  <c:v>80.083333333333329</c:v>
                </c:pt>
                <c:pt idx="32">
                  <c:v>71.933333333333337</c:v>
                </c:pt>
                <c:pt idx="33">
                  <c:v>59.983333333333334</c:v>
                </c:pt>
                <c:pt idx="34">
                  <c:v>50.35</c:v>
                </c:pt>
                <c:pt idx="35">
                  <c:v>64.233333333333334</c:v>
                </c:pt>
                <c:pt idx="36">
                  <c:v>70.066666666666663</c:v>
                </c:pt>
                <c:pt idx="37">
                  <c:v>65.849999999999994</c:v>
                </c:pt>
                <c:pt idx="38">
                  <c:v>78.233333333333334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D4-4724-BDFE-7F1177F678E0}"/>
            </c:ext>
          </c:extLst>
        </c:ser>
        <c:ser>
          <c:idx val="3"/>
          <c:order val="3"/>
          <c:tx>
            <c:strRef>
              <c:f>'Wikipedia Stats'!$B$260</c:f>
              <c:strCache>
                <c:ptCount val="1"/>
                <c:pt idx="0">
                  <c:v>USA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Stats'!$C$256:$AO$256</c:f>
              <c:strCache>
                <c:ptCount val="36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strCache>
            </c:strRef>
          </c:cat>
          <c:val>
            <c:numRef>
              <c:f>'Wikipedia Stats'!$C$260:$AO$260</c:f>
              <c:numCache>
                <c:formatCode>0</c:formatCode>
                <c:ptCount val="39"/>
                <c:pt idx="0">
                  <c:v>30.198776758409785</c:v>
                </c:pt>
                <c:pt idx="1">
                  <c:v>30.394495412844037</c:v>
                </c:pt>
                <c:pt idx="2">
                  <c:v>37.388379204892964</c:v>
                </c:pt>
                <c:pt idx="3">
                  <c:v>52.140672782874617</c:v>
                </c:pt>
                <c:pt idx="4">
                  <c:v>58.198776758409785</c:v>
                </c:pt>
                <c:pt idx="5">
                  <c:v>61.49235474006116</c:v>
                </c:pt>
                <c:pt idx="6">
                  <c:v>61.721712538226299</c:v>
                </c:pt>
                <c:pt idx="7">
                  <c:v>59.330275229357795</c:v>
                </c:pt>
                <c:pt idx="8">
                  <c:v>77.654434250764524</c:v>
                </c:pt>
                <c:pt idx="9">
                  <c:v>81.544342507645254</c:v>
                </c:pt>
                <c:pt idx="10">
                  <c:v>88.314984709480129</c:v>
                </c:pt>
                <c:pt idx="11">
                  <c:v>98.415902140672785</c:v>
                </c:pt>
                <c:pt idx="12">
                  <c:v>101.61467889908256</c:v>
                </c:pt>
                <c:pt idx="13">
                  <c:v>81.214067278287459</c:v>
                </c:pt>
                <c:pt idx="14">
                  <c:v>89.792048929663608</c:v>
                </c:pt>
                <c:pt idx="15">
                  <c:v>93.721712538226299</c:v>
                </c:pt>
                <c:pt idx="16">
                  <c:v>98.299694189602448</c:v>
                </c:pt>
                <c:pt idx="17">
                  <c:v>101.97859327217125</c:v>
                </c:pt>
                <c:pt idx="18">
                  <c:v>105.08868501529052</c:v>
                </c:pt>
                <c:pt idx="19">
                  <c:v>97.77064220183486</c:v>
                </c:pt>
                <c:pt idx="20">
                  <c:v>85.825688073394502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D4-4724-BDFE-7F1177F678E0}"/>
            </c:ext>
          </c:extLst>
        </c:ser>
        <c:ser>
          <c:idx val="4"/>
          <c:order val="4"/>
          <c:tx>
            <c:strRef>
              <c:f>'Wikipedia Stats'!$B$261</c:f>
              <c:strCache>
                <c:ptCount val="1"/>
                <c:pt idx="0">
                  <c:v>UK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Stats'!$C$256:$AO$256</c:f>
              <c:strCache>
                <c:ptCount val="36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strCache>
            </c:strRef>
          </c:cat>
          <c:val>
            <c:numRef>
              <c:f>'Wikipedia Stats'!$C$261:$AO$261</c:f>
              <c:numCache>
                <c:formatCode>0</c:formatCode>
                <c:ptCount val="39"/>
                <c:pt idx="0">
                  <c:v>10.242424242424242</c:v>
                </c:pt>
                <c:pt idx="1">
                  <c:v>9.7424242424242422</c:v>
                </c:pt>
                <c:pt idx="2">
                  <c:v>10.818181818181818</c:v>
                </c:pt>
                <c:pt idx="3">
                  <c:v>15.681818181818182</c:v>
                </c:pt>
                <c:pt idx="4">
                  <c:v>10.075757575757576</c:v>
                </c:pt>
                <c:pt idx="5">
                  <c:v>14.651515151515152</c:v>
                </c:pt>
                <c:pt idx="6">
                  <c:v>21.621212121212121</c:v>
                </c:pt>
                <c:pt idx="7">
                  <c:v>22</c:v>
                </c:pt>
                <c:pt idx="8">
                  <c:v>30.893939393939394</c:v>
                </c:pt>
                <c:pt idx="9">
                  <c:v>45.621212121212125</c:v>
                </c:pt>
                <c:pt idx="10">
                  <c:v>38.030303030303031</c:v>
                </c:pt>
                <c:pt idx="11">
                  <c:v>36.863636363636367</c:v>
                </c:pt>
                <c:pt idx="12">
                  <c:v>39.696969696969695</c:v>
                </c:pt>
                <c:pt idx="13">
                  <c:v>45.575757575757578</c:v>
                </c:pt>
                <c:pt idx="14">
                  <c:v>65.515151515151516</c:v>
                </c:pt>
                <c:pt idx="15">
                  <c:v>64.303030303030297</c:v>
                </c:pt>
                <c:pt idx="16">
                  <c:v>67.424242424242422</c:v>
                </c:pt>
                <c:pt idx="17">
                  <c:v>56.590909090909093</c:v>
                </c:pt>
                <c:pt idx="18">
                  <c:v>89.439393939393938</c:v>
                </c:pt>
                <c:pt idx="19">
                  <c:v>57.606060606060609</c:v>
                </c:pt>
                <c:pt idx="20">
                  <c:v>55.060606060606062</c:v>
                </c:pt>
                <c:pt idx="21">
                  <c:v>83.196969696969703</c:v>
                </c:pt>
                <c:pt idx="22">
                  <c:v>65.818181818181813</c:v>
                </c:pt>
                <c:pt idx="23">
                  <c:v>78.712121212121218</c:v>
                </c:pt>
                <c:pt idx="24">
                  <c:v>132.10606060606059</c:v>
                </c:pt>
                <c:pt idx="25">
                  <c:v>80.121212121212125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D4-4724-BDFE-7F1177F678E0}"/>
            </c:ext>
          </c:extLst>
        </c:ser>
        <c:ser>
          <c:idx val="5"/>
          <c:order val="5"/>
          <c:tx>
            <c:strRef>
              <c:f>'Wikipedia Stats'!$B$262</c:f>
              <c:strCache>
                <c:ptCount val="1"/>
                <c:pt idx="0">
                  <c:v>Espagne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Stats'!$C$256:$AO$256</c:f>
              <c:strCache>
                <c:ptCount val="36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strCache>
            </c:strRef>
          </c:cat>
          <c:val>
            <c:numRef>
              <c:f>'Wikipedia Stats'!$C$262:$AO$262</c:f>
              <c:numCache>
                <c:formatCode>0</c:formatCode>
                <c:ptCount val="39"/>
                <c:pt idx="0">
                  <c:v>45.347826086956523</c:v>
                </c:pt>
                <c:pt idx="1">
                  <c:v>25.195652173913043</c:v>
                </c:pt>
                <c:pt idx="2">
                  <c:v>25.260869565217391</c:v>
                </c:pt>
                <c:pt idx="3">
                  <c:v>35.608695652173914</c:v>
                </c:pt>
                <c:pt idx="4">
                  <c:v>43.195652173913047</c:v>
                </c:pt>
                <c:pt idx="5">
                  <c:v>55.173913043478258</c:v>
                </c:pt>
                <c:pt idx="6">
                  <c:v>76.021739130434781</c:v>
                </c:pt>
                <c:pt idx="7">
                  <c:v>62.130434782608695</c:v>
                </c:pt>
                <c:pt idx="8">
                  <c:v>63.673913043478258</c:v>
                </c:pt>
                <c:pt idx="9">
                  <c:v>148.7608695652174</c:v>
                </c:pt>
                <c:pt idx="10">
                  <c:v>70.565217391304344</c:v>
                </c:pt>
                <c:pt idx="11">
                  <c:v>143.04347826086956</c:v>
                </c:pt>
                <c:pt idx="12">
                  <c:v>172.63043478260869</c:v>
                </c:pt>
                <c:pt idx="13">
                  <c:v>186.47826086956522</c:v>
                </c:pt>
                <c:pt idx="14">
                  <c:v>171.10869565217391</c:v>
                </c:pt>
                <c:pt idx="15">
                  <c:v>178.02173913043478</c:v>
                </c:pt>
                <c:pt idx="16">
                  <c:v>142.32608695652175</c:v>
                </c:pt>
                <c:pt idx="17">
                  <c:v>139.13043478260869</c:v>
                </c:pt>
                <c:pt idx="18">
                  <c:v>200.47826086956522</c:v>
                </c:pt>
                <c:pt idx="19">
                  <c:v>167.80434782608697</c:v>
                </c:pt>
                <c:pt idx="20">
                  <c:v>176.13043478260869</c:v>
                </c:pt>
                <c:pt idx="21">
                  <c:v>194.80434782608697</c:v>
                </c:pt>
                <c:pt idx="22">
                  <c:v>151.5</c:v>
                </c:pt>
                <c:pt idx="23">
                  <c:v>119.08695652173913</c:v>
                </c:pt>
                <c:pt idx="24">
                  <c:v>109.32608695652173</c:v>
                </c:pt>
                <c:pt idx="25">
                  <c:v>114.5</c:v>
                </c:pt>
                <c:pt idx="26">
                  <c:v>136.47826086956522</c:v>
                </c:pt>
                <c:pt idx="27">
                  <c:v>108.73913043478261</c:v>
                </c:pt>
                <c:pt idx="28">
                  <c:v>109.80434782608695</c:v>
                </c:pt>
                <c:pt idx="29">
                  <c:v>103.34782608695652</c:v>
                </c:pt>
                <c:pt idx="30">
                  <c:v>82.695652173913047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D4-4724-BDFE-7F1177F67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627520"/>
        <c:axId val="706629160"/>
      </c:lineChart>
      <c:catAx>
        <c:axId val="70662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6629160"/>
        <c:crosses val="autoZero"/>
        <c:auto val="1"/>
        <c:lblAlgn val="ctr"/>
        <c:lblOffset val="100"/>
        <c:noMultiLvlLbl val="0"/>
      </c:catAx>
      <c:valAx>
        <c:axId val="70662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662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/>
              <a:t>COVID Daily deaths / 1M inhabitants, after 100/500 deaths are registered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'Wikipedia Stats'!$B$288</c:f>
              <c:strCache>
                <c:ptCount val="1"/>
                <c:pt idx="0">
                  <c:v>France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Stats'!$C$287:$AM$287</c:f>
              <c:strCache>
                <c:ptCount val="37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strCache>
            </c:strRef>
          </c:cat>
          <c:val>
            <c:numRef>
              <c:f>'Wikipedia Stats'!$C$288:$AM$288</c:f>
              <c:numCache>
                <c:formatCode>0.0</c:formatCode>
                <c:ptCount val="37"/>
                <c:pt idx="0">
                  <c:v>0.54545454545454541</c:v>
                </c:pt>
                <c:pt idx="1">
                  <c:v>0.31818181818181818</c:v>
                </c:pt>
                <c:pt idx="2">
                  <c:v>0.40909090909090912</c:v>
                </c:pt>
                <c:pt idx="3">
                  <c:v>1.3484848484848484</c:v>
                </c:pt>
                <c:pt idx="4">
                  <c:v>1.6363636363636365</c:v>
                </c:pt>
                <c:pt idx="5">
                  <c:v>1.1818181818181819</c:v>
                </c:pt>
                <c:pt idx="6">
                  <c:v>1.696969696969697</c:v>
                </c:pt>
                <c:pt idx="7">
                  <c:v>1.696969696969697</c:v>
                </c:pt>
                <c:pt idx="8">
                  <c:v>2.8181818181818183</c:v>
                </c:pt>
                <c:pt idx="9">
                  <c:v>3.6363636363636362</c:v>
                </c:pt>
                <c:pt idx="10">
                  <c:v>3.5</c:v>
                </c:pt>
                <c:pt idx="11">
                  <c:v>5.5303030303030303</c:v>
                </c:pt>
                <c:pt idx="12">
                  <c:v>4.5303030303030303</c:v>
                </c:pt>
                <c:pt idx="13">
                  <c:v>4.833333333333333</c:v>
                </c:pt>
                <c:pt idx="14">
                  <c:v>4.4242424242424239</c:v>
                </c:pt>
                <c:pt idx="15">
                  <c:v>6.333333333333333</c:v>
                </c:pt>
                <c:pt idx="16">
                  <c:v>7.5606060606060606</c:v>
                </c:pt>
                <c:pt idx="17">
                  <c:v>13.333333333333334</c:v>
                </c:pt>
                <c:pt idx="18">
                  <c:v>14.909090909090908</c:v>
                </c:pt>
                <c:pt idx="19">
                  <c:v>16.969696969696969</c:v>
                </c:pt>
                <c:pt idx="20">
                  <c:v>15.954545454545455</c:v>
                </c:pt>
                <c:pt idx="21">
                  <c:v>7.8484848484848486</c:v>
                </c:pt>
                <c:pt idx="22">
                  <c:v>12.621212121212121</c:v>
                </c:pt>
                <c:pt idx="23">
                  <c:v>21.469696969696969</c:v>
                </c:pt>
                <c:pt idx="24">
                  <c:v>8.1969696969696972</c:v>
                </c:pt>
                <c:pt idx="25">
                  <c:v>20.318181818181817</c:v>
                </c:pt>
                <c:pt idx="26">
                  <c:v>14.954545454545455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4-4533-8EFA-E27A600045F3}"/>
            </c:ext>
          </c:extLst>
        </c:ser>
        <c:ser>
          <c:idx val="1"/>
          <c:order val="1"/>
          <c:tx>
            <c:strRef>
              <c:f>'Wikipedia Stats'!$B$289</c:f>
              <c:strCache>
                <c:ptCount val="1"/>
                <c:pt idx="0">
                  <c:v>Allemagne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Stats'!$C$287:$AM$287</c:f>
              <c:strCache>
                <c:ptCount val="37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strCache>
            </c:strRef>
          </c:cat>
          <c:val>
            <c:numRef>
              <c:f>'Wikipedia Stats'!$C$289:$AM$289</c:f>
              <c:numCache>
                <c:formatCode>0.0</c:formatCode>
                <c:ptCount val="37"/>
                <c:pt idx="0">
                  <c:v>0.34146341463414637</c:v>
                </c:pt>
                <c:pt idx="1">
                  <c:v>0.42682926829268292</c:v>
                </c:pt>
                <c:pt idx="2">
                  <c:v>0.59756097560975607</c:v>
                </c:pt>
                <c:pt idx="3">
                  <c:v>0.67073170731707321</c:v>
                </c:pt>
                <c:pt idx="4">
                  <c:v>0.87804878048780488</c:v>
                </c:pt>
                <c:pt idx="5">
                  <c:v>0.78048780487804881</c:v>
                </c:pt>
                <c:pt idx="6">
                  <c:v>0.80487804878048785</c:v>
                </c:pt>
                <c:pt idx="7">
                  <c:v>1.5609756097560976</c:v>
                </c:pt>
                <c:pt idx="8">
                  <c:v>1.8170731707317074</c:v>
                </c:pt>
                <c:pt idx="9">
                  <c:v>1.7073170731707317</c:v>
                </c:pt>
                <c:pt idx="10">
                  <c:v>1.7682926829268293</c:v>
                </c:pt>
                <c:pt idx="11">
                  <c:v>1.7195121951219512</c:v>
                </c:pt>
                <c:pt idx="12">
                  <c:v>2.2439024390243905</c:v>
                </c:pt>
                <c:pt idx="13">
                  <c:v>1.1219512195121952</c:v>
                </c:pt>
                <c:pt idx="14">
                  <c:v>2.1097560975609757</c:v>
                </c:pt>
                <c:pt idx="15">
                  <c:v>3.0975609756097562</c:v>
                </c:pt>
                <c:pt idx="16">
                  <c:v>3</c:v>
                </c:pt>
                <c:pt idx="17">
                  <c:v>3.2439024390243905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4-4533-8EFA-E27A600045F3}"/>
            </c:ext>
          </c:extLst>
        </c:ser>
        <c:ser>
          <c:idx val="2"/>
          <c:order val="2"/>
          <c:tx>
            <c:strRef>
              <c:f>'Wikipedia Stats'!$B$290</c:f>
              <c:strCache>
                <c:ptCount val="1"/>
                <c:pt idx="0">
                  <c:v>Italie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Stats'!$C$287:$AM$287</c:f>
              <c:strCache>
                <c:ptCount val="37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strCache>
            </c:strRef>
          </c:cat>
          <c:val>
            <c:numRef>
              <c:f>'Wikipedia Stats'!$C$290:$AM$290</c:f>
              <c:numCache>
                <c:formatCode>0.0</c:formatCode>
                <c:ptCount val="37"/>
                <c:pt idx="0">
                  <c:v>0.46666666666666667</c:v>
                </c:pt>
                <c:pt idx="1">
                  <c:v>0.68333333333333335</c:v>
                </c:pt>
                <c:pt idx="2">
                  <c:v>0.81666666666666665</c:v>
                </c:pt>
                <c:pt idx="3">
                  <c:v>0.6</c:v>
                </c:pt>
                <c:pt idx="4">
                  <c:v>2.2166666666666668</c:v>
                </c:pt>
                <c:pt idx="5">
                  <c:v>1.6166666666666667</c:v>
                </c:pt>
                <c:pt idx="6">
                  <c:v>2.8</c:v>
                </c:pt>
                <c:pt idx="7">
                  <c:v>3.2666666666666666</c:v>
                </c:pt>
                <c:pt idx="8">
                  <c:v>3.15</c:v>
                </c:pt>
                <c:pt idx="9">
                  <c:v>3.5</c:v>
                </c:pt>
                <c:pt idx="10">
                  <c:v>3.5833333333333335</c:v>
                </c:pt>
                <c:pt idx="11">
                  <c:v>6.1333333333333337</c:v>
                </c:pt>
                <c:pt idx="12">
                  <c:v>5.8166666666666664</c:v>
                </c:pt>
                <c:pt idx="13">
                  <c:v>5.75</c:v>
                </c:pt>
                <c:pt idx="14">
                  <c:v>7.916666666666667</c:v>
                </c:pt>
                <c:pt idx="15">
                  <c:v>7.1166666666666663</c:v>
                </c:pt>
                <c:pt idx="16">
                  <c:v>10.45</c:v>
                </c:pt>
                <c:pt idx="17">
                  <c:v>13.216666666666667</c:v>
                </c:pt>
                <c:pt idx="18">
                  <c:v>10.85</c:v>
                </c:pt>
                <c:pt idx="19">
                  <c:v>10.016666666666667</c:v>
                </c:pt>
                <c:pt idx="20">
                  <c:v>12.383333333333333</c:v>
                </c:pt>
                <c:pt idx="21">
                  <c:v>11.383333333333333</c:v>
                </c:pt>
                <c:pt idx="22">
                  <c:v>11.033333333333333</c:v>
                </c:pt>
                <c:pt idx="23">
                  <c:v>16.149999999999999</c:v>
                </c:pt>
                <c:pt idx="24">
                  <c:v>14.816666666666666</c:v>
                </c:pt>
                <c:pt idx="25">
                  <c:v>12.6</c:v>
                </c:pt>
                <c:pt idx="26">
                  <c:v>13.533333333333333</c:v>
                </c:pt>
                <c:pt idx="27">
                  <c:v>13.95</c:v>
                </c:pt>
                <c:pt idx="28">
                  <c:v>12.116666666666667</c:v>
                </c:pt>
                <c:pt idx="29">
                  <c:v>12.666666666666666</c:v>
                </c:pt>
                <c:pt idx="30">
                  <c:v>12.766666666666667</c:v>
                </c:pt>
                <c:pt idx="31">
                  <c:v>11.35</c:v>
                </c:pt>
                <c:pt idx="32">
                  <c:v>8.75</c:v>
                </c:pt>
                <c:pt idx="33">
                  <c:v>10.6</c:v>
                </c:pt>
                <c:pt idx="34">
                  <c:v>10.066666666666666</c:v>
                </c:pt>
                <c:pt idx="35">
                  <c:v>9.0333333333333332</c:v>
                </c:pt>
                <c:pt idx="36">
                  <c:v>10.166666666666666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4-4533-8EFA-E27A600045F3}"/>
            </c:ext>
          </c:extLst>
        </c:ser>
        <c:ser>
          <c:idx val="3"/>
          <c:order val="3"/>
          <c:tx>
            <c:strRef>
              <c:f>'Wikipedia Stats'!$B$291</c:f>
              <c:strCache>
                <c:ptCount val="1"/>
                <c:pt idx="0">
                  <c:v>USA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Stats'!$C$287:$AM$287</c:f>
              <c:strCache>
                <c:ptCount val="37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strCache>
            </c:strRef>
          </c:cat>
          <c:val>
            <c:numRef>
              <c:f>'Wikipedia Stats'!$C$291:$AM$291</c:f>
              <c:numCache>
                <c:formatCode>0.0</c:formatCode>
                <c:ptCount val="37"/>
                <c:pt idx="0">
                  <c:v>0.32110091743119268</c:v>
                </c:pt>
                <c:pt idx="1">
                  <c:v>0.49541284403669728</c:v>
                </c:pt>
                <c:pt idx="2">
                  <c:v>0.68807339449541283</c:v>
                </c:pt>
                <c:pt idx="3">
                  <c:v>0.7737003058103975</c:v>
                </c:pt>
                <c:pt idx="4">
                  <c:v>1.3241590214067278</c:v>
                </c:pt>
                <c:pt idx="5">
                  <c:v>1.3669724770642202</c:v>
                </c:pt>
                <c:pt idx="6">
                  <c:v>1.2629969418960245</c:v>
                </c:pt>
                <c:pt idx="7">
                  <c:v>1.6299694189602447</c:v>
                </c:pt>
                <c:pt idx="8">
                  <c:v>2.5107033639143732</c:v>
                </c:pt>
                <c:pt idx="9">
                  <c:v>2.8715596330275228</c:v>
                </c:pt>
                <c:pt idx="10">
                  <c:v>3.2905198776758411</c:v>
                </c:pt>
                <c:pt idx="11">
                  <c:v>3.6269113149847096</c:v>
                </c:pt>
                <c:pt idx="12">
                  <c:v>4.1131498470948014</c:v>
                </c:pt>
                <c:pt idx="13">
                  <c:v>3.6146788990825689</c:v>
                </c:pt>
                <c:pt idx="14">
                  <c:v>3.712538226299694</c:v>
                </c:pt>
                <c:pt idx="15">
                  <c:v>5.8929663608562688</c:v>
                </c:pt>
                <c:pt idx="16">
                  <c:v>5.9174311926605503</c:v>
                </c:pt>
                <c:pt idx="17">
                  <c:v>5.6758409785932722</c:v>
                </c:pt>
                <c:pt idx="18">
                  <c:v>6.3547400611620795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24-4533-8EFA-E27A600045F3}"/>
            </c:ext>
          </c:extLst>
        </c:ser>
        <c:ser>
          <c:idx val="4"/>
          <c:order val="4"/>
          <c:tx>
            <c:strRef>
              <c:f>'Wikipedia Stats'!$B$292</c:f>
              <c:strCache>
                <c:ptCount val="1"/>
                <c:pt idx="0">
                  <c:v>UK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Stats'!$C$287:$AM$287</c:f>
              <c:strCache>
                <c:ptCount val="37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strCache>
            </c:strRef>
          </c:cat>
          <c:val>
            <c:numRef>
              <c:f>'Wikipedia Stats'!$C$292:$AM$292</c:f>
              <c:numCache>
                <c:formatCode>0.0</c:formatCode>
                <c:ptCount val="37"/>
                <c:pt idx="0">
                  <c:v>0.65151515151515149</c:v>
                </c:pt>
                <c:pt idx="1">
                  <c:v>0.62121212121212122</c:v>
                </c:pt>
                <c:pt idx="2">
                  <c:v>0.5</c:v>
                </c:pt>
                <c:pt idx="3">
                  <c:v>0.84848484848484851</c:v>
                </c:pt>
                <c:pt idx="4">
                  <c:v>0.72727272727272729</c:v>
                </c:pt>
                <c:pt idx="5">
                  <c:v>0.81818181818181823</c:v>
                </c:pt>
                <c:pt idx="6">
                  <c:v>1.3181818181818181</c:v>
                </c:pt>
                <c:pt idx="7">
                  <c:v>0.65151515151515149</c:v>
                </c:pt>
                <c:pt idx="8">
                  <c:v>1.7121212121212122</c:v>
                </c:pt>
                <c:pt idx="9">
                  <c:v>2.7424242424242422</c:v>
                </c:pt>
                <c:pt idx="10">
                  <c:v>3.9393939393939394</c:v>
                </c:pt>
                <c:pt idx="11">
                  <c:v>3.1666666666666665</c:v>
                </c:pt>
                <c:pt idx="12">
                  <c:v>2.7272727272727271</c:v>
                </c:pt>
                <c:pt idx="13">
                  <c:v>5.7727272727272725</c:v>
                </c:pt>
                <c:pt idx="14">
                  <c:v>8.5303030303030312</c:v>
                </c:pt>
                <c:pt idx="15">
                  <c:v>8.6212121212121211</c:v>
                </c:pt>
                <c:pt idx="16">
                  <c:v>10.363636363636363</c:v>
                </c:pt>
                <c:pt idx="17">
                  <c:v>10.727272727272727</c:v>
                </c:pt>
                <c:pt idx="18">
                  <c:v>9.3787878787878789</c:v>
                </c:pt>
                <c:pt idx="19">
                  <c:v>6.6818181818181817</c:v>
                </c:pt>
                <c:pt idx="20">
                  <c:v>11.909090909090908</c:v>
                </c:pt>
                <c:pt idx="21">
                  <c:v>14.212121212121213</c:v>
                </c:pt>
                <c:pt idx="22">
                  <c:v>13.348484848484848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24-4533-8EFA-E27A600045F3}"/>
            </c:ext>
          </c:extLst>
        </c:ser>
        <c:ser>
          <c:idx val="5"/>
          <c:order val="5"/>
          <c:tx>
            <c:strRef>
              <c:f>'Wikipedia Stats'!$B$293</c:f>
              <c:strCache>
                <c:ptCount val="1"/>
                <c:pt idx="0">
                  <c:v>Espagne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Stats'!$C$287:$AM$287</c:f>
              <c:strCache>
                <c:ptCount val="37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strCache>
            </c:strRef>
          </c:cat>
          <c:val>
            <c:numRef>
              <c:f>'Wikipedia Stats'!$C$293:$AM$293</c:f>
              <c:numCache>
                <c:formatCode>0.0</c:formatCode>
                <c:ptCount val="37"/>
                <c:pt idx="0">
                  <c:v>0</c:v>
                </c:pt>
                <c:pt idx="1">
                  <c:v>1.3695652173913044</c:v>
                </c:pt>
                <c:pt idx="2">
                  <c:v>2</c:v>
                </c:pt>
                <c:pt idx="3">
                  <c:v>0.45652173913043476</c:v>
                </c:pt>
                <c:pt idx="4">
                  <c:v>3.9565217391304346</c:v>
                </c:pt>
                <c:pt idx="5">
                  <c:v>2.3260869565217392</c:v>
                </c:pt>
                <c:pt idx="6">
                  <c:v>3.6739130434782608</c:v>
                </c:pt>
                <c:pt idx="7">
                  <c:v>5.1086956521739131</c:v>
                </c:pt>
                <c:pt idx="8">
                  <c:v>8.1739130434782616</c:v>
                </c:pt>
                <c:pt idx="9">
                  <c:v>8.5652173913043477</c:v>
                </c:pt>
                <c:pt idx="10">
                  <c:v>8.9130434782608692</c:v>
                </c:pt>
                <c:pt idx="11">
                  <c:v>17.652173913043477</c:v>
                </c:pt>
                <c:pt idx="12">
                  <c:v>14.260869565217391</c:v>
                </c:pt>
                <c:pt idx="13">
                  <c:v>16</c:v>
                </c:pt>
                <c:pt idx="14">
                  <c:v>16.347826086956523</c:v>
                </c:pt>
                <c:pt idx="15">
                  <c:v>18.347826086956523</c:v>
                </c:pt>
                <c:pt idx="16">
                  <c:v>17.847826086956523</c:v>
                </c:pt>
                <c:pt idx="17">
                  <c:v>19.847826086956523</c:v>
                </c:pt>
                <c:pt idx="18">
                  <c:v>16.260869565217391</c:v>
                </c:pt>
                <c:pt idx="19">
                  <c:v>20.065217391304348</c:v>
                </c:pt>
                <c:pt idx="20">
                  <c:v>20.891304347826086</c:v>
                </c:pt>
                <c:pt idx="21">
                  <c:v>18.478260869565219</c:v>
                </c:pt>
                <c:pt idx="22">
                  <c:v>16.282608695652176</c:v>
                </c:pt>
                <c:pt idx="23">
                  <c:v>15.086956521739131</c:v>
                </c:pt>
                <c:pt idx="24">
                  <c:v>12</c:v>
                </c:pt>
                <c:pt idx="25">
                  <c:v>18.521739130434781</c:v>
                </c:pt>
                <c:pt idx="26">
                  <c:v>16.239130434782609</c:v>
                </c:pt>
                <c:pt idx="27">
                  <c:v>14.239130434782609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24-4533-8EFA-E27A60004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071800"/>
        <c:axId val="701072128"/>
      </c:lineChart>
      <c:catAx>
        <c:axId val="70107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1072128"/>
        <c:crosses val="autoZero"/>
        <c:auto val="1"/>
        <c:lblAlgn val="ctr"/>
        <c:lblOffset val="100"/>
        <c:noMultiLvlLbl val="0"/>
      </c:catAx>
      <c:valAx>
        <c:axId val="7010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107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 b="1"/>
              <a:t>COVID average death of last 3 days per 1M inhabitants (day 0</a:t>
            </a:r>
            <a:r>
              <a:rPr lang="en-US" sz="1800" b="1" baseline="0"/>
              <a:t> = 100deaths)</a:t>
            </a:r>
            <a:endParaRPr lang="en-US" sz="1800" b="1"/>
          </a:p>
        </c:rich>
      </c:tx>
      <c:layout>
        <c:manualLayout>
          <c:xMode val="edge"/>
          <c:yMode val="edge"/>
          <c:x val="0.17899595916422997"/>
          <c:y val="2.1038785912959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'Wikipedia Stats'!$B$330</c:f>
              <c:strCache>
                <c:ptCount val="1"/>
                <c:pt idx="0">
                  <c:v>France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Stats'!$C$329:$AN$329</c:f>
              <c:strCache>
                <c:ptCount val="38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strCache>
            </c:strRef>
          </c:cat>
          <c:val>
            <c:numRef>
              <c:f>'Wikipedia Stats'!$C$330:$AN$330</c:f>
              <c:numCache>
                <c:formatCode>0.0</c:formatCode>
                <c:ptCount val="38"/>
                <c:pt idx="0">
                  <c:v>0.54545454545454541</c:v>
                </c:pt>
                <c:pt idx="1">
                  <c:v>0.43181818181818182</c:v>
                </c:pt>
                <c:pt idx="2">
                  <c:v>0.42424242424242425</c:v>
                </c:pt>
                <c:pt idx="3">
                  <c:v>0.69191919191919193</c:v>
                </c:pt>
                <c:pt idx="4">
                  <c:v>1.1313131313131313</c:v>
                </c:pt>
                <c:pt idx="5">
                  <c:v>1.3888888888888888</c:v>
                </c:pt>
                <c:pt idx="6">
                  <c:v>1.505050505050505</c:v>
                </c:pt>
                <c:pt idx="7">
                  <c:v>1.5252525252525253</c:v>
                </c:pt>
                <c:pt idx="8">
                  <c:v>2.0707070707070705</c:v>
                </c:pt>
                <c:pt idx="9">
                  <c:v>2.7171717171717171</c:v>
                </c:pt>
                <c:pt idx="10">
                  <c:v>3.3181818181818183</c:v>
                </c:pt>
                <c:pt idx="11">
                  <c:v>4.2222222222222223</c:v>
                </c:pt>
                <c:pt idx="12">
                  <c:v>4.5202020202020199</c:v>
                </c:pt>
                <c:pt idx="13">
                  <c:v>4.9646464646464645</c:v>
                </c:pt>
                <c:pt idx="14">
                  <c:v>4.595959595959596</c:v>
                </c:pt>
                <c:pt idx="15">
                  <c:v>5.1969696969696972</c:v>
                </c:pt>
                <c:pt idx="16">
                  <c:v>6.1060606060606064</c:v>
                </c:pt>
                <c:pt idx="17">
                  <c:v>9.0757575757575761</c:v>
                </c:pt>
                <c:pt idx="18">
                  <c:v>11.934343434343434</c:v>
                </c:pt>
                <c:pt idx="19">
                  <c:v>15.070707070707071</c:v>
                </c:pt>
                <c:pt idx="20">
                  <c:v>15.944444444444445</c:v>
                </c:pt>
                <c:pt idx="21">
                  <c:v>13.590909090909092</c:v>
                </c:pt>
                <c:pt idx="22">
                  <c:v>12.141414141414142</c:v>
                </c:pt>
                <c:pt idx="23">
                  <c:v>13.979797979797979</c:v>
                </c:pt>
                <c:pt idx="24">
                  <c:v>14.095959595959595</c:v>
                </c:pt>
                <c:pt idx="25">
                  <c:v>16.661616161616163</c:v>
                </c:pt>
                <c:pt idx="26">
                  <c:v>14.48989898989899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3-4EC8-A0A8-A3511EEF37BE}"/>
            </c:ext>
          </c:extLst>
        </c:ser>
        <c:ser>
          <c:idx val="1"/>
          <c:order val="1"/>
          <c:tx>
            <c:strRef>
              <c:f>'Wikipedia Stats'!$B$331</c:f>
              <c:strCache>
                <c:ptCount val="1"/>
                <c:pt idx="0">
                  <c:v>Allemagne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Stats'!$C$329:$AN$329</c:f>
              <c:strCache>
                <c:ptCount val="38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strCache>
            </c:strRef>
          </c:cat>
          <c:val>
            <c:numRef>
              <c:f>'Wikipedia Stats'!$C$331:$AN$331</c:f>
              <c:numCache>
                <c:formatCode>0.0</c:formatCode>
                <c:ptCount val="38"/>
                <c:pt idx="0">
                  <c:v>0.34146341463414637</c:v>
                </c:pt>
                <c:pt idx="1">
                  <c:v>0.38414634146341464</c:v>
                </c:pt>
                <c:pt idx="2">
                  <c:v>0.45528455284552843</c:v>
                </c:pt>
                <c:pt idx="3">
                  <c:v>0.56504065040650409</c:v>
                </c:pt>
                <c:pt idx="4">
                  <c:v>0.71544715447154472</c:v>
                </c:pt>
                <c:pt idx="5">
                  <c:v>0.77642276422764223</c:v>
                </c:pt>
                <c:pt idx="6">
                  <c:v>0.82113821138211385</c:v>
                </c:pt>
                <c:pt idx="7">
                  <c:v>1.0487804878048781</c:v>
                </c:pt>
                <c:pt idx="8">
                  <c:v>1.3943089430894309</c:v>
                </c:pt>
                <c:pt idx="9">
                  <c:v>1.6951219512195121</c:v>
                </c:pt>
                <c:pt idx="10">
                  <c:v>1.7642276422764227</c:v>
                </c:pt>
                <c:pt idx="11">
                  <c:v>1.7317073170731707</c:v>
                </c:pt>
                <c:pt idx="12">
                  <c:v>1.910569105691057</c:v>
                </c:pt>
                <c:pt idx="13">
                  <c:v>1.6951219512195121</c:v>
                </c:pt>
                <c:pt idx="14">
                  <c:v>1.8252032520325203</c:v>
                </c:pt>
                <c:pt idx="15">
                  <c:v>2.1097560975609757</c:v>
                </c:pt>
                <c:pt idx="16">
                  <c:v>2.7357723577235773</c:v>
                </c:pt>
                <c:pt idx="17">
                  <c:v>3.1138211382113821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3-4EC8-A0A8-A3511EEF37BE}"/>
            </c:ext>
          </c:extLst>
        </c:ser>
        <c:ser>
          <c:idx val="2"/>
          <c:order val="2"/>
          <c:tx>
            <c:strRef>
              <c:f>'Wikipedia Stats'!$B$332</c:f>
              <c:strCache>
                <c:ptCount val="1"/>
                <c:pt idx="0">
                  <c:v>Italie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Stats'!$C$329:$AN$329</c:f>
              <c:strCache>
                <c:ptCount val="38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strCache>
            </c:strRef>
          </c:cat>
          <c:val>
            <c:numRef>
              <c:f>'Wikipedia Stats'!$C$332:$AN$332</c:f>
              <c:numCache>
                <c:formatCode>0.0</c:formatCode>
                <c:ptCount val="38"/>
                <c:pt idx="0">
                  <c:v>0.46666666666666667</c:v>
                </c:pt>
                <c:pt idx="1">
                  <c:v>0.57499999999999996</c:v>
                </c:pt>
                <c:pt idx="2">
                  <c:v>0.72777777777777775</c:v>
                </c:pt>
                <c:pt idx="3">
                  <c:v>0.74444444444444446</c:v>
                </c:pt>
                <c:pt idx="4">
                  <c:v>1.1388888888888888</c:v>
                </c:pt>
                <c:pt idx="5">
                  <c:v>2.0166666666666666</c:v>
                </c:pt>
                <c:pt idx="6">
                  <c:v>2.0111111111111111</c:v>
                </c:pt>
                <c:pt idx="7">
                  <c:v>2.9555555555555557</c:v>
                </c:pt>
                <c:pt idx="8">
                  <c:v>3.2277777777777779</c:v>
                </c:pt>
                <c:pt idx="9">
                  <c:v>3.2666666666666666</c:v>
                </c:pt>
                <c:pt idx="10">
                  <c:v>3.5277777777777777</c:v>
                </c:pt>
                <c:pt idx="11">
                  <c:v>4.4333333333333336</c:v>
                </c:pt>
                <c:pt idx="12">
                  <c:v>6.0277777777777777</c:v>
                </c:pt>
                <c:pt idx="13">
                  <c:v>5.7944444444444443</c:v>
                </c:pt>
                <c:pt idx="14">
                  <c:v>6.4722222222222223</c:v>
                </c:pt>
                <c:pt idx="15">
                  <c:v>7.65</c:v>
                </c:pt>
                <c:pt idx="16">
                  <c:v>8.2277777777777779</c:v>
                </c:pt>
                <c:pt idx="17">
                  <c:v>11.372222222222222</c:v>
                </c:pt>
                <c:pt idx="18">
                  <c:v>12.427777777777777</c:v>
                </c:pt>
                <c:pt idx="19">
                  <c:v>10.572222222222223</c:v>
                </c:pt>
                <c:pt idx="20">
                  <c:v>10.805555555555555</c:v>
                </c:pt>
                <c:pt idx="21">
                  <c:v>12.05</c:v>
                </c:pt>
                <c:pt idx="22">
                  <c:v>11.266666666666667</c:v>
                </c:pt>
                <c:pt idx="23">
                  <c:v>12.738888888888889</c:v>
                </c:pt>
                <c:pt idx="24">
                  <c:v>15.705555555555556</c:v>
                </c:pt>
                <c:pt idx="25">
                  <c:v>14.077777777777778</c:v>
                </c:pt>
                <c:pt idx="26">
                  <c:v>12.911111111111111</c:v>
                </c:pt>
                <c:pt idx="27">
                  <c:v>13.672222222222222</c:v>
                </c:pt>
                <c:pt idx="28">
                  <c:v>13.338888888888889</c:v>
                </c:pt>
                <c:pt idx="29">
                  <c:v>12.3</c:v>
                </c:pt>
                <c:pt idx="30">
                  <c:v>12.7</c:v>
                </c:pt>
                <c:pt idx="31">
                  <c:v>12.294444444444444</c:v>
                </c:pt>
                <c:pt idx="32">
                  <c:v>10.483333333333333</c:v>
                </c:pt>
                <c:pt idx="33">
                  <c:v>9.3666666666666671</c:v>
                </c:pt>
                <c:pt idx="34">
                  <c:v>10.422222222222222</c:v>
                </c:pt>
                <c:pt idx="35">
                  <c:v>9.7222222222222214</c:v>
                </c:pt>
                <c:pt idx="36">
                  <c:v>9.4111111111111114</c:v>
                </c:pt>
                <c:pt idx="37">
                  <c:v>9.9444444444444446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93-4EC8-A0A8-A3511EEF37BE}"/>
            </c:ext>
          </c:extLst>
        </c:ser>
        <c:ser>
          <c:idx val="3"/>
          <c:order val="3"/>
          <c:tx>
            <c:strRef>
              <c:f>'Wikipedia Stats'!$B$333</c:f>
              <c:strCache>
                <c:ptCount val="1"/>
                <c:pt idx="0">
                  <c:v>USA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Stats'!$C$329:$AN$329</c:f>
              <c:strCache>
                <c:ptCount val="38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strCache>
            </c:strRef>
          </c:cat>
          <c:val>
            <c:numRef>
              <c:f>'Wikipedia Stats'!$C$333:$AN$333</c:f>
              <c:numCache>
                <c:formatCode>0.0</c:formatCode>
                <c:ptCount val="38"/>
                <c:pt idx="0">
                  <c:v>0.32110091743119268</c:v>
                </c:pt>
                <c:pt idx="1">
                  <c:v>0.40825688073394495</c:v>
                </c:pt>
                <c:pt idx="2">
                  <c:v>0.50152905198776754</c:v>
                </c:pt>
                <c:pt idx="3">
                  <c:v>0.65239551478083591</c:v>
                </c:pt>
                <c:pt idx="4">
                  <c:v>0.92864424057084605</c:v>
                </c:pt>
                <c:pt idx="5">
                  <c:v>1.1549439347604484</c:v>
                </c:pt>
                <c:pt idx="6">
                  <c:v>1.3180428134556574</c:v>
                </c:pt>
                <c:pt idx="7">
                  <c:v>1.4199796126401631</c:v>
                </c:pt>
                <c:pt idx="8">
                  <c:v>1.8012232415902141</c:v>
                </c:pt>
                <c:pt idx="9">
                  <c:v>2.3374108053007134</c:v>
                </c:pt>
                <c:pt idx="10">
                  <c:v>2.890927624872579</c:v>
                </c:pt>
                <c:pt idx="11">
                  <c:v>3.2629969418960245</c:v>
                </c:pt>
                <c:pt idx="12">
                  <c:v>3.6768603465851171</c:v>
                </c:pt>
                <c:pt idx="13">
                  <c:v>3.7849133537206932</c:v>
                </c:pt>
                <c:pt idx="14">
                  <c:v>3.8134556574923546</c:v>
                </c:pt>
                <c:pt idx="15">
                  <c:v>4.4067278287461775</c:v>
                </c:pt>
                <c:pt idx="16">
                  <c:v>5.1743119266055047</c:v>
                </c:pt>
                <c:pt idx="17">
                  <c:v>5.8287461773700304</c:v>
                </c:pt>
                <c:pt idx="18">
                  <c:v>5.982670744138634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93-4EC8-A0A8-A3511EEF37BE}"/>
            </c:ext>
          </c:extLst>
        </c:ser>
        <c:ser>
          <c:idx val="4"/>
          <c:order val="4"/>
          <c:tx>
            <c:strRef>
              <c:f>'Wikipedia Stats'!$B$334</c:f>
              <c:strCache>
                <c:ptCount val="1"/>
                <c:pt idx="0">
                  <c:v>UK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Stats'!$C$329:$AN$329</c:f>
              <c:strCache>
                <c:ptCount val="38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strCache>
            </c:strRef>
          </c:cat>
          <c:val>
            <c:numRef>
              <c:f>'Wikipedia Stats'!$C$334:$AN$334</c:f>
              <c:numCache>
                <c:formatCode>0.0</c:formatCode>
                <c:ptCount val="38"/>
                <c:pt idx="0">
                  <c:v>0.65151515151515149</c:v>
                </c:pt>
                <c:pt idx="1">
                  <c:v>0.63636363636363635</c:v>
                </c:pt>
                <c:pt idx="2">
                  <c:v>0.59090909090909094</c:v>
                </c:pt>
                <c:pt idx="3">
                  <c:v>0.65656565656565657</c:v>
                </c:pt>
                <c:pt idx="4">
                  <c:v>0.69191919191919193</c:v>
                </c:pt>
                <c:pt idx="5">
                  <c:v>0.79797979797979801</c:v>
                </c:pt>
                <c:pt idx="6">
                  <c:v>0.95454545454545459</c:v>
                </c:pt>
                <c:pt idx="7">
                  <c:v>0.92929292929292928</c:v>
                </c:pt>
                <c:pt idx="8">
                  <c:v>1.2272727272727273</c:v>
                </c:pt>
                <c:pt idx="9">
                  <c:v>1.702020202020202</c:v>
                </c:pt>
                <c:pt idx="10">
                  <c:v>2.797979797979798</c:v>
                </c:pt>
                <c:pt idx="11">
                  <c:v>3.2828282828282829</c:v>
                </c:pt>
                <c:pt idx="12">
                  <c:v>3.2777777777777777</c:v>
                </c:pt>
                <c:pt idx="13">
                  <c:v>3.8888888888888888</c:v>
                </c:pt>
                <c:pt idx="14">
                  <c:v>5.6767676767676765</c:v>
                </c:pt>
                <c:pt idx="15">
                  <c:v>7.641414141414141</c:v>
                </c:pt>
                <c:pt idx="16">
                  <c:v>9.1717171717171713</c:v>
                </c:pt>
                <c:pt idx="17">
                  <c:v>9.9040404040404049</c:v>
                </c:pt>
                <c:pt idx="18">
                  <c:v>10.156565656565656</c:v>
                </c:pt>
                <c:pt idx="19">
                  <c:v>8.9292929292929291</c:v>
                </c:pt>
                <c:pt idx="20">
                  <c:v>9.3232323232323235</c:v>
                </c:pt>
                <c:pt idx="21">
                  <c:v>10.934343434343434</c:v>
                </c:pt>
                <c:pt idx="22">
                  <c:v>13.156565656565656</c:v>
                </c:pt>
                <c:pt idx="23">
                  <c:v>14.136363636363637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93-4EC8-A0A8-A3511EEF37BE}"/>
            </c:ext>
          </c:extLst>
        </c:ser>
        <c:ser>
          <c:idx val="5"/>
          <c:order val="5"/>
          <c:tx>
            <c:strRef>
              <c:f>'Wikipedia Stats'!$B$335</c:f>
              <c:strCache>
                <c:ptCount val="1"/>
                <c:pt idx="0">
                  <c:v>Espagne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Stats'!$C$329:$AN$329</c:f>
              <c:strCache>
                <c:ptCount val="38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strCache>
            </c:strRef>
          </c:cat>
          <c:val>
            <c:numRef>
              <c:f>'Wikipedia Stats'!$C$335:$AN$335</c:f>
              <c:numCache>
                <c:formatCode>0.0</c:formatCode>
                <c:ptCount val="38"/>
                <c:pt idx="0">
                  <c:v>0</c:v>
                </c:pt>
                <c:pt idx="1">
                  <c:v>0.68478260869565222</c:v>
                </c:pt>
                <c:pt idx="2">
                  <c:v>1.1231884057971016</c:v>
                </c:pt>
                <c:pt idx="3">
                  <c:v>1.2753623188405796</c:v>
                </c:pt>
                <c:pt idx="4">
                  <c:v>2.13768115942029</c:v>
                </c:pt>
                <c:pt idx="5">
                  <c:v>2.2463768115942031</c:v>
                </c:pt>
                <c:pt idx="6">
                  <c:v>3.318840579710145</c:v>
                </c:pt>
                <c:pt idx="7">
                  <c:v>3.7028985507246377</c:v>
                </c:pt>
                <c:pt idx="8">
                  <c:v>5.6521739130434785</c:v>
                </c:pt>
                <c:pt idx="9">
                  <c:v>7.2826086956521738</c:v>
                </c:pt>
                <c:pt idx="10">
                  <c:v>8.5507246376811601</c:v>
                </c:pt>
                <c:pt idx="11">
                  <c:v>11.710144927536232</c:v>
                </c:pt>
                <c:pt idx="12">
                  <c:v>13.608695652173912</c:v>
                </c:pt>
                <c:pt idx="13">
                  <c:v>15.971014492753623</c:v>
                </c:pt>
                <c:pt idx="14">
                  <c:v>15.536231884057971</c:v>
                </c:pt>
                <c:pt idx="15">
                  <c:v>16.89855072463768</c:v>
                </c:pt>
                <c:pt idx="16">
                  <c:v>17.514492753623188</c:v>
                </c:pt>
                <c:pt idx="17">
                  <c:v>18.681159420289855</c:v>
                </c:pt>
                <c:pt idx="18">
                  <c:v>17.985507246376812</c:v>
                </c:pt>
                <c:pt idx="19">
                  <c:v>18.724637681159422</c:v>
                </c:pt>
                <c:pt idx="20">
                  <c:v>19.072463768115941</c:v>
                </c:pt>
                <c:pt idx="21">
                  <c:v>19.811594202898551</c:v>
                </c:pt>
                <c:pt idx="22">
                  <c:v>18.55072463768116</c:v>
                </c:pt>
                <c:pt idx="23">
                  <c:v>16.615942028985508</c:v>
                </c:pt>
                <c:pt idx="24">
                  <c:v>14.456521739130435</c:v>
                </c:pt>
                <c:pt idx="25">
                  <c:v>15.202898550724637</c:v>
                </c:pt>
                <c:pt idx="26">
                  <c:v>15.586956521739131</c:v>
                </c:pt>
                <c:pt idx="27">
                  <c:v>16.333333333333332</c:v>
                </c:pt>
                <c:pt idx="28">
                  <c:v>14.753623188405797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93-4EC8-A0A8-A3511EEF3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708632"/>
        <c:axId val="769706008"/>
      </c:lineChart>
      <c:catAx>
        <c:axId val="76970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9706008"/>
        <c:crosses val="autoZero"/>
        <c:auto val="1"/>
        <c:lblAlgn val="ctr"/>
        <c:lblOffset val="100"/>
        <c:noMultiLvlLbl val="0"/>
      </c:catAx>
      <c:valAx>
        <c:axId val="76970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9708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Simplistic COVID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France!$A$134</c:f>
              <c:strCache>
                <c:ptCount val="1"/>
                <c:pt idx="0">
                  <c:v>Incubation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France!$B$133:$I$133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France!$B$134:$I$134</c:f>
              <c:numCache>
                <c:formatCode>0.0</c:formatCode>
                <c:ptCount val="8"/>
                <c:pt idx="0">
                  <c:v>139.99999999999997</c:v>
                </c:pt>
                <c:pt idx="1">
                  <c:v>269.54170325893102</c:v>
                </c:pt>
                <c:pt idx="2">
                  <c:v>273.08654472518072</c:v>
                </c:pt>
                <c:pt idx="3">
                  <c:v>239.28548135587783</c:v>
                </c:pt>
                <c:pt idx="4">
                  <c:v>187.93948193156123</c:v>
                </c:pt>
                <c:pt idx="5">
                  <c:v>170.69401085703498</c:v>
                </c:pt>
                <c:pt idx="6">
                  <c:v>151.22955640830602</c:v>
                </c:pt>
                <c:pt idx="7">
                  <c:v>135.37178637145959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97-4890-ABC4-6C0E6ABF7B65}"/>
            </c:ext>
          </c:extLst>
        </c:ser>
        <c:ser>
          <c:idx val="1"/>
          <c:order val="1"/>
          <c:tx>
            <c:strRef>
              <c:f>France!$A$135</c:f>
              <c:strCache>
                <c:ptCount val="1"/>
                <c:pt idx="0">
                  <c:v>Tested Cases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France!$B$133:$I$133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France!$B$135:$I$135</c:f>
              <c:numCache>
                <c:formatCode>0.0</c:formatCode>
                <c:ptCount val="8"/>
                <c:pt idx="0">
                  <c:v>1.1180563539473563</c:v>
                </c:pt>
                <c:pt idx="1">
                  <c:v>3.9882843629694982</c:v>
                </c:pt>
                <c:pt idx="2">
                  <c:v>16.907117555331055</c:v>
                </c:pt>
                <c:pt idx="3">
                  <c:v>43.855348742885617</c:v>
                </c:pt>
                <c:pt idx="4">
                  <c:v>71.77569129265612</c:v>
                </c:pt>
                <c:pt idx="5">
                  <c:v>95.562062049265577</c:v>
                </c:pt>
                <c:pt idx="6">
                  <c:v>116.73740764893299</c:v>
                </c:pt>
                <c:pt idx="7">
                  <c:v>134.56290402979502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97-4890-ABC4-6C0E6ABF7B65}"/>
            </c:ext>
          </c:extLst>
        </c:ser>
        <c:ser>
          <c:idx val="2"/>
          <c:order val="2"/>
          <c:tx>
            <c:strRef>
              <c:f>France!$A$136</c:f>
              <c:strCache>
                <c:ptCount val="1"/>
                <c:pt idx="0">
                  <c:v>Hospitalizations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France!$B$133:$I$133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France!$B$136:$I$136</c:f>
              <c:numCache>
                <c:formatCode>0.0</c:formatCode>
                <c:ptCount val="8"/>
                <c:pt idx="0" formatCode="0.000">
                  <c:v>0.4</c:v>
                </c:pt>
                <c:pt idx="1">
                  <c:v>6.8121935330698324</c:v>
                </c:pt>
                <c:pt idx="2">
                  <c:v>16.510968719840598</c:v>
                </c:pt>
                <c:pt idx="3">
                  <c:v>26.328705237958985</c:v>
                </c:pt>
                <c:pt idx="4">
                  <c:v>34.632176756988855</c:v>
                </c:pt>
                <c:pt idx="5">
                  <c:v>41.674691194582316</c:v>
                </c:pt>
                <c:pt idx="6">
                  <c:v>47.641445521605377</c:v>
                </c:pt>
                <c:pt idx="7">
                  <c:v>52.923863154394844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97-4890-ABC4-6C0E6ABF7B65}"/>
            </c:ext>
          </c:extLst>
        </c:ser>
        <c:ser>
          <c:idx val="3"/>
          <c:order val="3"/>
          <c:tx>
            <c:strRef>
              <c:f>France!$A$137</c:f>
              <c:strCache>
                <c:ptCount val="1"/>
                <c:pt idx="0">
                  <c:v>deaths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France!$B$133:$I$133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France!$B$137:$I$137</c:f>
              <c:numCache>
                <c:formatCode>0.000</c:formatCode>
                <c:ptCount val="8"/>
                <c:pt idx="0">
                  <c:v>0.42923646079920863</c:v>
                </c:pt>
                <c:pt idx="1">
                  <c:v>0.87723482594035229</c:v>
                </c:pt>
                <c:pt idx="2">
                  <c:v>2.8966621363254474</c:v>
                </c:pt>
                <c:pt idx="3">
                  <c:v>7.8088330172960188</c:v>
                </c:pt>
                <c:pt idx="4">
                  <c:v>13.208061197795303</c:v>
                </c:pt>
                <c:pt idx="5">
                  <c:v>17.316458897194252</c:v>
                </c:pt>
                <c:pt idx="6">
                  <c:v>19.828015003956672</c:v>
                </c:pt>
                <c:pt idx="7">
                  <c:v>21.74650870585393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97-4890-ABC4-6C0E6ABF7B65}"/>
            </c:ext>
          </c:extLst>
        </c:ser>
        <c:ser>
          <c:idx val="4"/>
          <c:order val="4"/>
          <c:tx>
            <c:strRef>
              <c:f>France!$A$138</c:f>
              <c:strCache>
                <c:ptCount val="1"/>
                <c:pt idx="0">
                  <c:v>Cured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France!$B$133:$I$133</c:f>
              <c:numCache>
                <c:formatCode>m/d/yyyy</c:formatCode>
                <c:ptCount val="8"/>
                <c:pt idx="0">
                  <c:v>43905</c:v>
                </c:pt>
                <c:pt idx="1">
                  <c:v>43912</c:v>
                </c:pt>
                <c:pt idx="2">
                  <c:v>43919</c:v>
                </c:pt>
                <c:pt idx="3">
                  <c:v>43926</c:v>
                </c:pt>
                <c:pt idx="4">
                  <c:v>43933</c:v>
                </c:pt>
                <c:pt idx="5">
                  <c:v>43940</c:v>
                </c:pt>
                <c:pt idx="6">
                  <c:v>43947</c:v>
                </c:pt>
                <c:pt idx="7">
                  <c:v>43954</c:v>
                </c:pt>
              </c:numCache>
            </c:numRef>
          </c:cat>
          <c:val>
            <c:numRef>
              <c:f>France!$B$138:$I$138</c:f>
              <c:numCache>
                <c:formatCode>0</c:formatCode>
                <c:ptCount val="8"/>
                <c:pt idx="0" formatCode="0.00%">
                  <c:v>0</c:v>
                </c:pt>
                <c:pt idx="1">
                  <c:v>66.284801055201697</c:v>
                </c:pt>
                <c:pt idx="2">
                  <c:v>238.77967566045271</c:v>
                </c:pt>
                <c:pt idx="3">
                  <c:v>475.86253939270068</c:v>
                </c:pt>
                <c:pt idx="4">
                  <c:v>697.38699138477966</c:v>
                </c:pt>
                <c:pt idx="5">
                  <c:v>893.47770699562329</c:v>
                </c:pt>
                <c:pt idx="6" formatCode="0.00">
                  <c:v>1065.1081280154726</c:v>
                </c:pt>
                <c:pt idx="7">
                  <c:v>1212.1612339447818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97-4890-ABC4-6C0E6ABF7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342144"/>
        <c:axId val="685345424"/>
      </c:lineChart>
      <c:dateAx>
        <c:axId val="6853421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345424"/>
        <c:crosses val="autoZero"/>
        <c:auto val="1"/>
        <c:lblOffset val="100"/>
        <c:baseTimeUnit val="days"/>
      </c:dateAx>
      <c:valAx>
        <c:axId val="68534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34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644524</xdr:colOff>
      <xdr:row>133</xdr:row>
      <xdr:rowOff>183621</xdr:rowOff>
    </xdr:from>
    <xdr:to>
      <xdr:col>20</xdr:col>
      <xdr:colOff>508000</xdr:colOff>
      <xdr:row>153</xdr:row>
      <xdr:rowOff>119063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4E5EC75-760A-4899-BC7A-44C222A31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647699</xdr:colOff>
      <xdr:row>194</xdr:row>
      <xdr:rowOff>4762</xdr:rowOff>
    </xdr:from>
    <xdr:to>
      <xdr:col>20</xdr:col>
      <xdr:colOff>114300</xdr:colOff>
      <xdr:row>216</xdr:row>
      <xdr:rowOff>28575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281B7BF-B9A8-4E87-A5BF-2E63B63C8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646905</xdr:colOff>
      <xdr:row>175</xdr:row>
      <xdr:rowOff>5556</xdr:rowOff>
    </xdr:from>
    <xdr:to>
      <xdr:col>20</xdr:col>
      <xdr:colOff>412750</xdr:colOff>
      <xdr:row>192</xdr:row>
      <xdr:rowOff>182563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E778550-DA4E-41EF-BB46-7E414BBE5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19841</xdr:colOff>
      <xdr:row>229</xdr:row>
      <xdr:rowOff>148431</xdr:rowOff>
    </xdr:from>
    <xdr:to>
      <xdr:col>17</xdr:col>
      <xdr:colOff>627062</xdr:colOff>
      <xdr:row>250</xdr:row>
      <xdr:rowOff>111125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8B9E95C-5E01-42E8-91A4-9EB662D0C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19842</xdr:colOff>
      <xdr:row>155</xdr:row>
      <xdr:rowOff>13492</xdr:rowOff>
    </xdr:from>
    <xdr:to>
      <xdr:col>20</xdr:col>
      <xdr:colOff>436562</xdr:colOff>
      <xdr:row>172</xdr:row>
      <xdr:rowOff>142875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794DE4BD-0AEB-49C2-935C-60A521DB0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710405</xdr:colOff>
      <xdr:row>264</xdr:row>
      <xdr:rowOff>13493</xdr:rowOff>
    </xdr:from>
    <xdr:to>
      <xdr:col>18</xdr:col>
      <xdr:colOff>547687</xdr:colOff>
      <xdr:row>281</xdr:row>
      <xdr:rowOff>158750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1E580F61-3D29-4AF6-96DD-A75616DAD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261938</xdr:colOff>
      <xdr:row>296</xdr:row>
      <xdr:rowOff>61117</xdr:rowOff>
    </xdr:from>
    <xdr:to>
      <xdr:col>14</xdr:col>
      <xdr:colOff>365126</xdr:colOff>
      <xdr:row>320</xdr:row>
      <xdr:rowOff>23812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A0D86C46-4292-404A-A95B-12C28F9D4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662780</xdr:colOff>
      <xdr:row>338</xdr:row>
      <xdr:rowOff>84930</xdr:rowOff>
    </xdr:from>
    <xdr:to>
      <xdr:col>15</xdr:col>
      <xdr:colOff>174625</xdr:colOff>
      <xdr:row>363</xdr:row>
      <xdr:rowOff>55561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F4E89F9-B1D8-4A9A-B984-B1BABCBF5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140</xdr:row>
      <xdr:rowOff>138112</xdr:rowOff>
    </xdr:from>
    <xdr:to>
      <xdr:col>9</xdr:col>
      <xdr:colOff>95250</xdr:colOff>
      <xdr:row>164</xdr:row>
      <xdr:rowOff>142875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4B43B45-CA4A-46D4-AD83-16AB4DDF6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371474</xdr:colOff>
      <xdr:row>119</xdr:row>
      <xdr:rowOff>147637</xdr:rowOff>
    </xdr:from>
    <xdr:to>
      <xdr:col>9</xdr:col>
      <xdr:colOff>457200</xdr:colOff>
      <xdr:row>156</xdr:row>
      <xdr:rowOff>28575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C62030D-B573-4B26-8EDE-A40C55109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371474</xdr:colOff>
      <xdr:row>120</xdr:row>
      <xdr:rowOff>147637</xdr:rowOff>
    </xdr:from>
    <xdr:to>
      <xdr:col>9</xdr:col>
      <xdr:colOff>457200</xdr:colOff>
      <xdr:row>157</xdr:row>
      <xdr:rowOff>28575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FB89A1C-7F88-434B-AF46-84B00F5CF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2</xdr:row>
      <xdr:rowOff>19050</xdr:rowOff>
    </xdr:from>
    <xdr:to>
      <xdr:col>7</xdr:col>
      <xdr:colOff>615950</xdr:colOff>
      <xdr:row>23</xdr:row>
      <xdr:rowOff>66675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22AB60A-5CE3-432B-A31D-4AE951833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400050"/>
          <a:ext cx="5397500" cy="4048125"/>
        </a:xfrm>
        <a:prstGeom prst="rect">
          <a:avLst/>
        </a:prstGeom>
      </xdr:spPr>
    </xdr:pic>
    <xdr:clientData/>
  </xdr:twoCellAnchor>
  <xdr:twoCellAnchor editAs="oneCell">
    <xdr:from>
      <xdr:col>8</xdr:col>
      <xdr:colOff>485775</xdr:colOff>
      <xdr:row>2</xdr:row>
      <xdr:rowOff>19050</xdr:rowOff>
    </xdr:from>
    <xdr:to>
      <xdr:col>15</xdr:col>
      <xdr:colOff>523875</xdr:colOff>
      <xdr:row>23</xdr:row>
      <xdr:rowOff>47625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95597CD-F617-4243-A380-49BAEF22E1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81775" y="400050"/>
          <a:ext cx="5372100" cy="4029075"/>
        </a:xfrm>
        <a:prstGeom prst="rect">
          <a:avLst/>
        </a:prstGeom>
      </xdr:spPr>
    </xdr:pic>
    <xdr:clientData/>
  </xdr:twoCellAnchor>
  <xdr:twoCellAnchor editAs="oneCell">
    <xdr:from>
      <xdr:col>0</xdr:col>
      <xdr:colOff>571499</xdr:colOff>
      <xdr:row>24</xdr:row>
      <xdr:rowOff>95250</xdr:rowOff>
    </xdr:from>
    <xdr:to>
      <xdr:col>7</xdr:col>
      <xdr:colOff>600074</xdr:colOff>
      <xdr:row>45</xdr:row>
      <xdr:rowOff>116681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447D56F9-4627-4E30-8877-C673CDFB1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499" y="4667250"/>
          <a:ext cx="5362575" cy="4021931"/>
        </a:xfrm>
        <a:prstGeom prst="rect">
          <a:avLst/>
        </a:prstGeom>
      </xdr:spPr>
    </xdr:pic>
    <xdr:clientData/>
  </xdr:twoCellAnchor>
  <xdr:twoCellAnchor editAs="oneCell">
    <xdr:from>
      <xdr:col>8</xdr:col>
      <xdr:colOff>514350</xdr:colOff>
      <xdr:row>24</xdr:row>
      <xdr:rowOff>85725</xdr:rowOff>
    </xdr:from>
    <xdr:to>
      <xdr:col>15</xdr:col>
      <xdr:colOff>514350</xdr:colOff>
      <xdr:row>45</xdr:row>
      <xdr:rowOff>85725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562DE5-FD75-4015-8885-676148118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10350" y="4657725"/>
          <a:ext cx="5334000" cy="4000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2020_coronavirus_pandemic_in_South_Korea" TargetMode="External"/><Relationship Id="rId3" Type="http://schemas.openxmlformats.org/officeDocument/2006/relationships/hyperlink" Target="https://fr.wikipedia.org/wiki/Pand%C3%A9mie_de_maladie_%C3%A0_coronavirus_de_2020_en_Italie" TargetMode="External"/><Relationship Id="rId7" Type="http://schemas.openxmlformats.org/officeDocument/2006/relationships/hyperlink" Target="https://coronavirus.jhu.edu/map.html" TargetMode="External"/><Relationship Id="rId2" Type="http://schemas.openxmlformats.org/officeDocument/2006/relationships/hyperlink" Target="https://fr.wikipedia.org/w/index.php?title=Pand%C3%A9mie_de_maladie_%C3%A0_coronavirus_(COVID-19)_de_2020_en_France" TargetMode="External"/><Relationship Id="rId1" Type="http://schemas.openxmlformats.org/officeDocument/2006/relationships/hyperlink" Target="https://fr.wikipedia.org/wiki/Pand%C3%A9mie_de_maladie_%C3%A0_coronavirus_de_2020_en_Allemagne" TargetMode="External"/><Relationship Id="rId6" Type="http://schemas.openxmlformats.org/officeDocument/2006/relationships/hyperlink" Target="https://en.wikipedia.org/wiki/2020_coronavirus_pandemic_in_Spain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en.wikipedia.org/wiki/2020_coronavirus_pandemic_in_the_United_Kingd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en.wikipedia.org/wiki/2020_coronavirus_pandemic_in_the_United_States" TargetMode="External"/><Relationship Id="rId9" Type="http://schemas.openxmlformats.org/officeDocument/2006/relationships/hyperlink" Target="https://fr.wikipedia.org/wiki/Pand%C3%A9mie_de_maladie_%C3%A0_coronavirus_de_2020_en_Allemagn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docs.google.com/document/d/1izGyp7rxjIO8zTZ6jM6LN9B820_1dAXhuIhg3BLPNWs/edit?usp=shari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171D1-6F1A-4D90-921A-4B3C10CE4324}">
  <dimension ref="A1:BA335"/>
  <sheetViews>
    <sheetView topLeftCell="A258" zoomScale="120" zoomScaleNormal="120" workbookViewId="0">
      <selection activeCell="AG262" sqref="AG262"/>
    </sheetView>
  </sheetViews>
  <sheetFormatPr baseColWidth="10" defaultColWidth="10.7109375" defaultRowHeight="15" x14ac:dyDescent="0.25"/>
  <cols>
    <col min="3" max="3" width="8.85546875" customWidth="1"/>
    <col min="4" max="4" width="9.5703125" customWidth="1"/>
    <col min="5" max="5" width="9.140625" customWidth="1"/>
    <col min="6" max="6" width="9.42578125" customWidth="1"/>
    <col min="7" max="8" width="9.7109375" customWidth="1"/>
    <col min="9" max="9" width="9.42578125" customWidth="1"/>
    <col min="10" max="11" width="9.140625" customWidth="1"/>
    <col min="12" max="13" width="9.42578125" customWidth="1"/>
    <col min="14" max="14" width="9.140625" customWidth="1"/>
    <col min="15" max="15" width="9.85546875" customWidth="1"/>
    <col min="16" max="16" width="9.28515625" customWidth="1"/>
    <col min="17" max="17" width="9.42578125" customWidth="1"/>
    <col min="18" max="18" width="9.85546875" customWidth="1"/>
    <col min="19" max="20" width="10" customWidth="1"/>
    <col min="21" max="21" width="9.85546875" customWidth="1"/>
    <col min="22" max="22" width="10" customWidth="1"/>
    <col min="23" max="23" width="9.5703125" customWidth="1"/>
    <col min="24" max="24" width="9.28515625" customWidth="1"/>
    <col min="25" max="25" width="9.42578125" customWidth="1"/>
    <col min="26" max="26" width="8.85546875" customWidth="1"/>
    <col min="27" max="29" width="8.7109375" customWidth="1"/>
    <col min="30" max="30" width="9.140625" customWidth="1"/>
    <col min="31" max="31" width="8.7109375" customWidth="1"/>
    <col min="32" max="32" width="8.85546875" customWidth="1"/>
    <col min="33" max="33" width="8.7109375" customWidth="1"/>
    <col min="34" max="34" width="9.28515625" customWidth="1"/>
    <col min="35" max="36" width="8.7109375" customWidth="1"/>
    <col min="37" max="37" width="8.85546875" customWidth="1"/>
    <col min="38" max="38" width="9.140625" customWidth="1"/>
  </cols>
  <sheetData>
    <row r="1" spans="1:51" ht="15.75" thickBot="1" x14ac:dyDescent="0.3">
      <c r="G1" s="138" t="s">
        <v>35</v>
      </c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40"/>
    </row>
    <row r="3" spans="1:51" x14ac:dyDescent="0.25">
      <c r="A3" s="141" t="s">
        <v>0</v>
      </c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</row>
    <row r="4" spans="1:51" x14ac:dyDescent="0.25">
      <c r="A4" s="4" t="s">
        <v>0</v>
      </c>
      <c r="B4" s="4" t="s">
        <v>2</v>
      </c>
      <c r="C4" s="5"/>
      <c r="D4" s="6">
        <f t="shared" ref="D4:K4" si="0">E4-1</f>
        <v>43898</v>
      </c>
      <c r="E4" s="6">
        <f t="shared" si="0"/>
        <v>43899</v>
      </c>
      <c r="F4" s="6">
        <f t="shared" si="0"/>
        <v>43900</v>
      </c>
      <c r="G4" s="6">
        <f t="shared" si="0"/>
        <v>43901</v>
      </c>
      <c r="H4" s="6">
        <f t="shared" si="0"/>
        <v>43902</v>
      </c>
      <c r="I4" s="6">
        <f t="shared" si="0"/>
        <v>43903</v>
      </c>
      <c r="J4" s="6">
        <f t="shared" si="0"/>
        <v>43904</v>
      </c>
      <c r="K4" s="6">
        <f t="shared" si="0"/>
        <v>43905</v>
      </c>
      <c r="L4" s="6">
        <v>43906</v>
      </c>
      <c r="M4" s="22">
        <f t="shared" ref="M4:AG4" si="1">L4+1</f>
        <v>43907</v>
      </c>
      <c r="N4" s="6">
        <f t="shared" si="1"/>
        <v>43908</v>
      </c>
      <c r="O4" s="6">
        <f t="shared" si="1"/>
        <v>43909</v>
      </c>
      <c r="P4" s="6">
        <f t="shared" si="1"/>
        <v>43910</v>
      </c>
      <c r="Q4" s="6">
        <f t="shared" si="1"/>
        <v>43911</v>
      </c>
      <c r="R4" s="6">
        <f t="shared" si="1"/>
        <v>43912</v>
      </c>
      <c r="S4" s="6">
        <f t="shared" si="1"/>
        <v>43913</v>
      </c>
      <c r="T4" s="6">
        <f t="shared" si="1"/>
        <v>43914</v>
      </c>
      <c r="U4" s="6">
        <f t="shared" si="1"/>
        <v>43915</v>
      </c>
      <c r="V4" s="6">
        <f t="shared" si="1"/>
        <v>43916</v>
      </c>
      <c r="W4" s="6">
        <f t="shared" si="1"/>
        <v>43917</v>
      </c>
      <c r="X4" s="6">
        <f t="shared" si="1"/>
        <v>43918</v>
      </c>
      <c r="Y4" s="6">
        <f t="shared" si="1"/>
        <v>43919</v>
      </c>
      <c r="Z4" s="11">
        <f t="shared" si="1"/>
        <v>43920</v>
      </c>
      <c r="AA4" s="11">
        <f t="shared" si="1"/>
        <v>43921</v>
      </c>
      <c r="AB4" s="11">
        <f t="shared" si="1"/>
        <v>43922</v>
      </c>
      <c r="AC4" s="11">
        <f t="shared" si="1"/>
        <v>43923</v>
      </c>
      <c r="AD4" s="11">
        <f t="shared" si="1"/>
        <v>43924</v>
      </c>
      <c r="AE4" s="11">
        <f t="shared" si="1"/>
        <v>43925</v>
      </c>
      <c r="AF4" s="11">
        <f t="shared" si="1"/>
        <v>43926</v>
      </c>
      <c r="AG4" s="11">
        <f t="shared" si="1"/>
        <v>43927</v>
      </c>
      <c r="AH4" s="11">
        <f t="shared" ref="AH4" si="2">AG4+1</f>
        <v>43928</v>
      </c>
      <c r="AI4" s="11">
        <f t="shared" ref="AI4" si="3">AH4+1</f>
        <v>43929</v>
      </c>
      <c r="AJ4" s="11">
        <f t="shared" ref="AJ4" si="4">AI4+1</f>
        <v>43930</v>
      </c>
      <c r="AK4" s="11">
        <f t="shared" ref="AK4" si="5">AJ4+1</f>
        <v>43931</v>
      </c>
      <c r="AL4" s="11">
        <f t="shared" ref="AL4:AM4" si="6">AK4+1</f>
        <v>43932</v>
      </c>
      <c r="AM4" s="11">
        <f t="shared" si="6"/>
        <v>43933</v>
      </c>
    </row>
    <row r="5" spans="1:51" x14ac:dyDescent="0.25">
      <c r="A5" s="4"/>
      <c r="B5" s="4" t="s">
        <v>1</v>
      </c>
      <c r="C5" s="7">
        <v>0.08</v>
      </c>
      <c r="D5" s="4">
        <v>1126</v>
      </c>
      <c r="E5" s="4">
        <v>1412</v>
      </c>
      <c r="F5" s="4">
        <v>1784</v>
      </c>
      <c r="G5" s="4">
        <v>2281</v>
      </c>
      <c r="H5" s="4">
        <v>2878</v>
      </c>
      <c r="I5" s="4">
        <v>3661</v>
      </c>
      <c r="J5" s="4">
        <v>4500</v>
      </c>
      <c r="K5" s="4">
        <v>5423</v>
      </c>
      <c r="L5" s="4">
        <v>6633</v>
      </c>
      <c r="M5" s="4">
        <v>7730</v>
      </c>
      <c r="N5" s="4">
        <v>9134</v>
      </c>
      <c r="O5" s="4">
        <v>10995</v>
      </c>
      <c r="P5" s="4">
        <v>12612</v>
      </c>
      <c r="Q5" s="4">
        <v>14459</v>
      </c>
      <c r="R5" s="4">
        <v>16689</v>
      </c>
      <c r="S5" s="4">
        <v>19856</v>
      </c>
      <c r="T5" s="4">
        <v>22302</v>
      </c>
      <c r="U5" s="4">
        <v>25233</v>
      </c>
      <c r="V5" s="4">
        <v>29155</v>
      </c>
      <c r="W5" s="4">
        <v>32964</v>
      </c>
      <c r="X5" s="4">
        <v>37575</v>
      </c>
      <c r="Y5" s="4">
        <v>40174</v>
      </c>
      <c r="Z5" s="4">
        <v>44550</v>
      </c>
      <c r="AA5" s="4">
        <v>52128</v>
      </c>
      <c r="AB5" s="4">
        <v>56989</v>
      </c>
      <c r="AC5" s="4">
        <v>59105</v>
      </c>
      <c r="AD5" s="4">
        <v>64338</v>
      </c>
      <c r="AE5" s="4">
        <v>68605</v>
      </c>
      <c r="AF5" s="4">
        <v>70478</v>
      </c>
      <c r="AG5" s="4">
        <v>74390</v>
      </c>
      <c r="AH5" s="4">
        <v>78167</v>
      </c>
      <c r="AI5" s="17">
        <v>82048</v>
      </c>
      <c r="AJ5" s="17">
        <v>86334</v>
      </c>
      <c r="AK5" s="17">
        <v>90676</v>
      </c>
      <c r="AL5" s="17">
        <v>93790</v>
      </c>
      <c r="AM5" s="17">
        <v>95403</v>
      </c>
    </row>
    <row r="6" spans="1:51" s="25" customFormat="1" x14ac:dyDescent="0.25">
      <c r="A6" s="23"/>
      <c r="B6" s="23" t="s">
        <v>17</v>
      </c>
      <c r="C6" s="23"/>
      <c r="D6" s="23"/>
      <c r="E6" s="24">
        <f t="shared" ref="E6:AM6" si="7">(E5-D5)/D5</f>
        <v>0.25399644760213141</v>
      </c>
      <c r="F6" s="24">
        <f t="shared" si="7"/>
        <v>0.26345609065155806</v>
      </c>
      <c r="G6" s="24">
        <f t="shared" si="7"/>
        <v>0.27858744394618834</v>
      </c>
      <c r="H6" s="24">
        <f t="shared" si="7"/>
        <v>0.26172731258220078</v>
      </c>
      <c r="I6" s="24">
        <f t="shared" si="7"/>
        <v>0.27206393328700484</v>
      </c>
      <c r="J6" s="24">
        <f t="shared" si="7"/>
        <v>0.22917235727943186</v>
      </c>
      <c r="K6" s="24">
        <f t="shared" si="7"/>
        <v>0.20511111111111111</v>
      </c>
      <c r="L6" s="24">
        <f t="shared" si="7"/>
        <v>0.2231237322515213</v>
      </c>
      <c r="M6" s="24">
        <f t="shared" si="7"/>
        <v>0.1653851952359415</v>
      </c>
      <c r="N6" s="24">
        <f t="shared" si="7"/>
        <v>0.1816300129366106</v>
      </c>
      <c r="O6" s="24">
        <f t="shared" si="7"/>
        <v>0.20374425224436171</v>
      </c>
      <c r="P6" s="24">
        <f t="shared" si="7"/>
        <v>0.14706684856753069</v>
      </c>
      <c r="Q6" s="24">
        <f t="shared" si="7"/>
        <v>0.14644782746590548</v>
      </c>
      <c r="R6" s="24">
        <f t="shared" si="7"/>
        <v>0.154229199806349</v>
      </c>
      <c r="S6" s="24">
        <f t="shared" si="7"/>
        <v>0.18976571394331596</v>
      </c>
      <c r="T6" s="24">
        <f t="shared" si="7"/>
        <v>0.12318694601128123</v>
      </c>
      <c r="U6" s="24">
        <f t="shared" si="7"/>
        <v>0.13142319074522466</v>
      </c>
      <c r="V6" s="24">
        <f t="shared" si="7"/>
        <v>0.1554313795426624</v>
      </c>
      <c r="W6" s="24">
        <f t="shared" si="7"/>
        <v>0.13064654433201853</v>
      </c>
      <c r="X6" s="24">
        <f t="shared" si="7"/>
        <v>0.13987986894794321</v>
      </c>
      <c r="Y6" s="24">
        <f t="shared" si="7"/>
        <v>6.9168330006653359E-2</v>
      </c>
      <c r="Z6" s="24">
        <f t="shared" si="7"/>
        <v>0.10892617115547369</v>
      </c>
      <c r="AA6" s="24">
        <f t="shared" si="7"/>
        <v>0.17010101010101011</v>
      </c>
      <c r="AB6" s="24">
        <f t="shared" si="7"/>
        <v>9.3251227747084095E-2</v>
      </c>
      <c r="AC6" s="24">
        <f t="shared" si="7"/>
        <v>3.7129972450823841E-2</v>
      </c>
      <c r="AD6" s="24">
        <f t="shared" si="7"/>
        <v>8.8537348786058706E-2</v>
      </c>
      <c r="AE6" s="24">
        <f t="shared" si="7"/>
        <v>6.6321613976188257E-2</v>
      </c>
      <c r="AF6" s="24">
        <f t="shared" si="7"/>
        <v>2.730121711245536E-2</v>
      </c>
      <c r="AG6" s="24">
        <f t="shared" si="7"/>
        <v>5.5506682936519197E-2</v>
      </c>
      <c r="AH6" s="24">
        <f t="shared" si="7"/>
        <v>5.0772953353945424E-2</v>
      </c>
      <c r="AI6" s="24">
        <f t="shared" si="7"/>
        <v>4.965010810188443E-2</v>
      </c>
      <c r="AJ6" s="24">
        <f t="shared" si="7"/>
        <v>5.2237714508580342E-2</v>
      </c>
      <c r="AK6" s="24">
        <f t="shared" si="7"/>
        <v>5.0293047930131812E-2</v>
      </c>
      <c r="AL6" s="24">
        <f t="shared" si="7"/>
        <v>3.434205302395342E-2</v>
      </c>
      <c r="AM6" s="24">
        <f t="shared" si="7"/>
        <v>1.7197995521910651E-2</v>
      </c>
    </row>
    <row r="7" spans="1:51" s="25" customFormat="1" x14ac:dyDescent="0.25">
      <c r="A7" s="23"/>
      <c r="B7" s="43" t="s">
        <v>49</v>
      </c>
      <c r="C7" s="23">
        <v>66</v>
      </c>
      <c r="D7" s="23"/>
      <c r="E7" s="44">
        <f>(E5-D5)/$C7</f>
        <v>4.333333333333333</v>
      </c>
      <c r="F7" s="44">
        <f t="shared" ref="F7:AC7" si="8">(F5-E5)/$C7</f>
        <v>5.6363636363636367</v>
      </c>
      <c r="G7" s="44">
        <f t="shared" si="8"/>
        <v>7.5303030303030303</v>
      </c>
      <c r="H7" s="44">
        <f t="shared" si="8"/>
        <v>9.045454545454545</v>
      </c>
      <c r="I7" s="44">
        <f t="shared" si="8"/>
        <v>11.863636363636363</v>
      </c>
      <c r="J7" s="44">
        <f t="shared" si="8"/>
        <v>12.712121212121213</v>
      </c>
      <c r="K7" s="44">
        <f t="shared" si="8"/>
        <v>13.984848484848484</v>
      </c>
      <c r="L7" s="44">
        <f t="shared" si="8"/>
        <v>18.333333333333332</v>
      </c>
      <c r="M7" s="44">
        <f t="shared" si="8"/>
        <v>16.621212121212121</v>
      </c>
      <c r="N7" s="44">
        <f t="shared" si="8"/>
        <v>21.272727272727273</v>
      </c>
      <c r="O7" s="44">
        <f t="shared" si="8"/>
        <v>28.196969696969695</v>
      </c>
      <c r="P7" s="44">
        <f t="shared" si="8"/>
        <v>24.5</v>
      </c>
      <c r="Q7" s="44">
        <f t="shared" si="8"/>
        <v>27.984848484848484</v>
      </c>
      <c r="R7" s="44">
        <f t="shared" si="8"/>
        <v>33.787878787878789</v>
      </c>
      <c r="S7" s="44">
        <f t="shared" si="8"/>
        <v>47.984848484848484</v>
      </c>
      <c r="T7" s="44">
        <f t="shared" si="8"/>
        <v>37.060606060606062</v>
      </c>
      <c r="U7" s="44">
        <f t="shared" si="8"/>
        <v>44.409090909090907</v>
      </c>
      <c r="V7" s="44">
        <f t="shared" si="8"/>
        <v>59.424242424242422</v>
      </c>
      <c r="W7" s="44">
        <f t="shared" si="8"/>
        <v>57.712121212121211</v>
      </c>
      <c r="X7" s="44">
        <f t="shared" si="8"/>
        <v>69.86363636363636</v>
      </c>
      <c r="Y7" s="44">
        <f t="shared" si="8"/>
        <v>39.378787878787875</v>
      </c>
      <c r="Z7" s="44">
        <f t="shared" si="8"/>
        <v>66.303030303030297</v>
      </c>
      <c r="AA7" s="44">
        <f t="shared" si="8"/>
        <v>114.81818181818181</v>
      </c>
      <c r="AB7" s="44">
        <f t="shared" si="8"/>
        <v>73.651515151515156</v>
      </c>
      <c r="AC7" s="44">
        <f t="shared" si="8"/>
        <v>32.060606060606062</v>
      </c>
      <c r="AD7" s="44">
        <f t="shared" ref="AD7:AE7" si="9">(AD5-AC5)/$C7</f>
        <v>79.287878787878782</v>
      </c>
      <c r="AE7" s="44">
        <f t="shared" si="9"/>
        <v>64.651515151515156</v>
      </c>
      <c r="AF7" s="44">
        <f t="shared" ref="AF7:AG7" si="10">(AF5-AE5)/$C7</f>
        <v>28.378787878787879</v>
      </c>
      <c r="AG7" s="44">
        <f t="shared" si="10"/>
        <v>59.272727272727273</v>
      </c>
      <c r="AH7" s="44">
        <f t="shared" ref="AH7:AM7" si="11">(AH5-AG5)/$C7</f>
        <v>57.227272727272727</v>
      </c>
      <c r="AI7" s="44">
        <f t="shared" si="11"/>
        <v>58.803030303030305</v>
      </c>
      <c r="AJ7" s="44">
        <f t="shared" si="11"/>
        <v>64.939393939393938</v>
      </c>
      <c r="AK7" s="44">
        <f t="shared" si="11"/>
        <v>65.787878787878782</v>
      </c>
      <c r="AL7" s="44">
        <f t="shared" si="11"/>
        <v>47.18181818181818</v>
      </c>
      <c r="AM7" s="44">
        <f t="shared" si="11"/>
        <v>24.439393939393938</v>
      </c>
    </row>
    <row r="8" spans="1:51" x14ac:dyDescent="0.25">
      <c r="A8" s="4"/>
      <c r="B8" s="4" t="s">
        <v>3</v>
      </c>
      <c r="C8" s="4"/>
      <c r="D8" s="4">
        <v>19</v>
      </c>
      <c r="E8" s="4">
        <v>25</v>
      </c>
      <c r="F8" s="4">
        <v>33</v>
      </c>
      <c r="G8" s="4">
        <v>48</v>
      </c>
      <c r="H8" s="4">
        <v>61</v>
      </c>
      <c r="I8" s="4">
        <v>79</v>
      </c>
      <c r="J8" s="4">
        <v>91</v>
      </c>
      <c r="K8" s="4">
        <v>127</v>
      </c>
      <c r="L8" s="4">
        <v>148</v>
      </c>
      <c r="M8" s="4">
        <v>175</v>
      </c>
      <c r="N8" s="4">
        <v>264</v>
      </c>
      <c r="O8" s="4">
        <v>372</v>
      </c>
      <c r="P8" s="4">
        <v>450</v>
      </c>
      <c r="Q8" s="4">
        <v>562</v>
      </c>
      <c r="R8" s="4">
        <v>674</v>
      </c>
      <c r="S8" s="4">
        <v>860</v>
      </c>
      <c r="T8" s="4">
        <v>1100</v>
      </c>
      <c r="U8" s="4">
        <v>1331</v>
      </c>
      <c r="V8" s="4">
        <v>1696</v>
      </c>
      <c r="W8" s="4">
        <v>1995</v>
      </c>
      <c r="X8" s="4">
        <v>2314</v>
      </c>
      <c r="Y8" s="4">
        <v>2606</v>
      </c>
      <c r="Z8" s="4">
        <v>3024</v>
      </c>
      <c r="AA8" s="4">
        <v>3523</v>
      </c>
      <c r="AB8" s="4">
        <v>4403</v>
      </c>
      <c r="AC8" s="4">
        <v>5387</v>
      </c>
      <c r="AD8" s="4">
        <v>6507</v>
      </c>
      <c r="AE8" s="4">
        <v>7560</v>
      </c>
      <c r="AF8" s="4">
        <v>8078</v>
      </c>
      <c r="AG8" s="17">
        <v>8911</v>
      </c>
      <c r="AH8" s="4">
        <v>10328</v>
      </c>
      <c r="AI8" s="4">
        <v>10869</v>
      </c>
      <c r="AJ8" s="17">
        <v>12210</v>
      </c>
      <c r="AK8" s="17">
        <v>13197</v>
      </c>
      <c r="AL8" s="17">
        <v>13832</v>
      </c>
      <c r="AM8" s="17">
        <v>14393</v>
      </c>
    </row>
    <row r="9" spans="1:51" x14ac:dyDescent="0.25">
      <c r="A9" s="4"/>
      <c r="B9" s="4" t="s">
        <v>17</v>
      </c>
      <c r="C9" s="4"/>
      <c r="D9" s="4"/>
      <c r="E9" s="8">
        <f t="shared" ref="E9:AH9" si="12">(E8-D8)/D8</f>
        <v>0.31578947368421051</v>
      </c>
      <c r="F9" s="8">
        <f t="shared" si="12"/>
        <v>0.32</v>
      </c>
      <c r="G9" s="8">
        <f t="shared" si="12"/>
        <v>0.45454545454545453</v>
      </c>
      <c r="H9" s="8">
        <f t="shared" si="12"/>
        <v>0.27083333333333331</v>
      </c>
      <c r="I9" s="8">
        <f t="shared" si="12"/>
        <v>0.29508196721311475</v>
      </c>
      <c r="J9" s="8">
        <f t="shared" si="12"/>
        <v>0.15189873417721519</v>
      </c>
      <c r="K9" s="8">
        <f t="shared" si="12"/>
        <v>0.39560439560439559</v>
      </c>
      <c r="L9" s="8">
        <f t="shared" si="12"/>
        <v>0.16535433070866143</v>
      </c>
      <c r="M9" s="8">
        <f t="shared" si="12"/>
        <v>0.18243243243243243</v>
      </c>
      <c r="N9" s="8">
        <f t="shared" si="12"/>
        <v>0.50857142857142856</v>
      </c>
      <c r="O9" s="8">
        <f t="shared" si="12"/>
        <v>0.40909090909090912</v>
      </c>
      <c r="P9" s="8">
        <f t="shared" si="12"/>
        <v>0.20967741935483872</v>
      </c>
      <c r="Q9" s="8">
        <f t="shared" si="12"/>
        <v>0.24888888888888888</v>
      </c>
      <c r="R9" s="8">
        <f t="shared" si="12"/>
        <v>0.199288256227758</v>
      </c>
      <c r="S9" s="8">
        <f t="shared" si="12"/>
        <v>0.27596439169139464</v>
      </c>
      <c r="T9" s="8">
        <f t="shared" si="12"/>
        <v>0.27906976744186046</v>
      </c>
      <c r="U9" s="8">
        <f t="shared" si="12"/>
        <v>0.21</v>
      </c>
      <c r="V9" s="8">
        <f t="shared" si="12"/>
        <v>0.2742299023290759</v>
      </c>
      <c r="W9" s="8">
        <f t="shared" si="12"/>
        <v>0.17629716981132076</v>
      </c>
      <c r="X9" s="8">
        <f t="shared" si="12"/>
        <v>0.1598997493734336</v>
      </c>
      <c r="Y9" s="8">
        <f t="shared" si="12"/>
        <v>0.12618841832324978</v>
      </c>
      <c r="Z9" s="8">
        <f t="shared" si="12"/>
        <v>0.16039907904834996</v>
      </c>
      <c r="AA9" s="8">
        <f t="shared" si="12"/>
        <v>0.1650132275132275</v>
      </c>
      <c r="AB9" s="8">
        <f t="shared" si="12"/>
        <v>0.24978711325574796</v>
      </c>
      <c r="AC9" s="8">
        <f t="shared" si="12"/>
        <v>0.22348398818987053</v>
      </c>
      <c r="AD9" s="8">
        <f t="shared" si="12"/>
        <v>0.20790792648969741</v>
      </c>
      <c r="AE9" s="8">
        <f t="shared" ref="AE9" si="13">(AE8-AD8)/AD8</f>
        <v>0.16182572614107885</v>
      </c>
      <c r="AF9" s="8">
        <f t="shared" ref="AF9" si="14">(AF8-AE8)/AE8</f>
        <v>6.851851851851852E-2</v>
      </c>
      <c r="AG9" s="8">
        <f t="shared" ref="AG9" si="15">(AG8-AF8)/AF8</f>
        <v>0.10311958405545928</v>
      </c>
      <c r="AH9" s="8">
        <f t="shared" ref="AH9" si="16">(AH8-AG8)/AG8</f>
        <v>0.15901694534844574</v>
      </c>
      <c r="AI9" s="8">
        <f t="shared" ref="AI9:AM9" si="17">(AI8-AH8)/AH8</f>
        <v>5.2381874515879161E-2</v>
      </c>
      <c r="AJ9" s="8">
        <f t="shared" si="17"/>
        <v>0.12337841567761523</v>
      </c>
      <c r="AK9" s="8">
        <f t="shared" si="17"/>
        <v>8.0835380835380832E-2</v>
      </c>
      <c r="AL9" s="8">
        <f t="shared" si="17"/>
        <v>4.8116996287034933E-2</v>
      </c>
      <c r="AM9" s="8">
        <f t="shared" si="17"/>
        <v>4.0558126084441877E-2</v>
      </c>
    </row>
    <row r="10" spans="1:51" x14ac:dyDescent="0.25">
      <c r="A10" s="4"/>
      <c r="B10" s="4" t="s">
        <v>8</v>
      </c>
      <c r="C10" s="7">
        <v>0.13</v>
      </c>
      <c r="D10" s="4"/>
      <c r="E10" s="8"/>
      <c r="F10" s="8"/>
      <c r="G10" s="8"/>
      <c r="H10" s="8"/>
      <c r="I10" s="8" t="s">
        <v>9</v>
      </c>
      <c r="J10" s="9">
        <f t="shared" ref="J10:AH10" si="18">J8/D5</f>
        <v>8.0817051509769089E-2</v>
      </c>
      <c r="K10" s="9">
        <f t="shared" si="18"/>
        <v>8.9943342776203972E-2</v>
      </c>
      <c r="L10" s="9">
        <f t="shared" si="18"/>
        <v>8.2959641255605385E-2</v>
      </c>
      <c r="M10" s="9">
        <f t="shared" si="18"/>
        <v>7.672073651907059E-2</v>
      </c>
      <c r="N10" s="9">
        <f t="shared" si="18"/>
        <v>9.1730368311327304E-2</v>
      </c>
      <c r="O10" s="9">
        <f t="shared" si="18"/>
        <v>0.10161158153509969</v>
      </c>
      <c r="P10" s="9">
        <f t="shared" si="18"/>
        <v>0.1</v>
      </c>
      <c r="Q10" s="9">
        <f t="shared" si="18"/>
        <v>0.10363267564078923</v>
      </c>
      <c r="R10" s="9">
        <f t="shared" si="18"/>
        <v>0.10161314638926579</v>
      </c>
      <c r="S10" s="9">
        <f t="shared" si="18"/>
        <v>0.11125485122897801</v>
      </c>
      <c r="T10" s="9">
        <f t="shared" si="18"/>
        <v>0.1204291657543245</v>
      </c>
      <c r="U10" s="9">
        <f t="shared" si="18"/>
        <v>0.12105502501136881</v>
      </c>
      <c r="V10" s="9">
        <f t="shared" si="18"/>
        <v>0.13447510307643515</v>
      </c>
      <c r="W10" s="9">
        <f t="shared" si="18"/>
        <v>0.13797634691195795</v>
      </c>
      <c r="X10" s="9">
        <f t="shared" si="18"/>
        <v>0.13865420336748757</v>
      </c>
      <c r="Y10" s="9">
        <f t="shared" si="18"/>
        <v>0.13124496373892022</v>
      </c>
      <c r="Z10" s="9">
        <f t="shared" si="18"/>
        <v>0.13559322033898305</v>
      </c>
      <c r="AA10" s="9">
        <f t="shared" si="18"/>
        <v>0.13961875321998971</v>
      </c>
      <c r="AB10" s="9">
        <f t="shared" si="18"/>
        <v>0.15102040816326531</v>
      </c>
      <c r="AC10" s="9">
        <f t="shared" si="18"/>
        <v>0.16342070137119283</v>
      </c>
      <c r="AD10" s="9">
        <f t="shared" si="18"/>
        <v>0.17317365269461077</v>
      </c>
      <c r="AE10" s="9">
        <f t="shared" ref="AE10" si="19">AE8/Y5</f>
        <v>0.18818141086274706</v>
      </c>
      <c r="AF10" s="9">
        <f t="shared" ref="AF10" si="20">AF8/Z5</f>
        <v>0.18132435465768798</v>
      </c>
      <c r="AG10" s="9">
        <f t="shared" ref="AG10" si="21">AG8/AA5</f>
        <v>0.17094459791282995</v>
      </c>
      <c r="AH10" s="9">
        <f t="shared" ref="AH10" si="22">AH8/AB5</f>
        <v>0.18122795627226307</v>
      </c>
      <c r="AI10" s="9">
        <f t="shared" ref="AI10:AM10" si="23">AI8/AC5</f>
        <v>0.1838930716521445</v>
      </c>
      <c r="AJ10" s="9">
        <f t="shared" si="23"/>
        <v>0.18977897976312599</v>
      </c>
      <c r="AK10" s="9">
        <f t="shared" si="23"/>
        <v>0.19236207273522338</v>
      </c>
      <c r="AL10" s="9">
        <f t="shared" si="23"/>
        <v>0.19625982576123047</v>
      </c>
      <c r="AM10" s="9">
        <f t="shared" si="23"/>
        <v>0.19348030649280817</v>
      </c>
    </row>
    <row r="11" spans="1:51" x14ac:dyDescent="0.25">
      <c r="A11" s="18"/>
      <c r="B11" s="32" t="s">
        <v>33</v>
      </c>
      <c r="C11" s="28"/>
      <c r="D11" s="18"/>
      <c r="E11" s="19"/>
      <c r="F11" s="19"/>
      <c r="G11" s="19"/>
      <c r="H11" s="19"/>
      <c r="I11" s="19"/>
      <c r="J11" s="29"/>
      <c r="K11" s="33"/>
      <c r="L11" s="33">
        <f>(L8-I8)/(G5-D5)</f>
        <v>5.9740259740259739E-2</v>
      </c>
      <c r="M11" s="33">
        <f t="shared" ref="M11:AM11" si="24">(M8-J8)/(H5-E5)</f>
        <v>5.7298772169167803E-2</v>
      </c>
      <c r="N11" s="33">
        <f t="shared" si="24"/>
        <v>7.2988811933937137E-2</v>
      </c>
      <c r="O11" s="33">
        <f t="shared" si="24"/>
        <v>0.10094637223974763</v>
      </c>
      <c r="P11" s="33">
        <f t="shared" si="24"/>
        <v>0.10805500982318271</v>
      </c>
      <c r="Q11" s="33">
        <f t="shared" si="24"/>
        <v>0.10026917900403769</v>
      </c>
      <c r="R11" s="33">
        <f t="shared" si="24"/>
        <v>9.3498452012383895E-2</v>
      </c>
      <c r="S11" s="33">
        <f t="shared" si="24"/>
        <v>0.11048234977095123</v>
      </c>
      <c r="T11" s="33">
        <f t="shared" si="24"/>
        <v>0.12333791838606144</v>
      </c>
      <c r="U11" s="33">
        <f t="shared" si="24"/>
        <v>0.13457599344530929</v>
      </c>
      <c r="V11" s="33">
        <f t="shared" si="24"/>
        <v>0.15699530516431925</v>
      </c>
      <c r="W11" s="33">
        <f t="shared" si="24"/>
        <v>0.15718299964875307</v>
      </c>
      <c r="X11" s="33">
        <f t="shared" si="24"/>
        <v>0.13569850911098841</v>
      </c>
      <c r="Y11" s="33">
        <f t="shared" si="24"/>
        <v>0.11602703047303328</v>
      </c>
      <c r="Z11" s="33">
        <f t="shared" si="24"/>
        <v>0.12043539325842696</v>
      </c>
      <c r="AA11" s="33">
        <f t="shared" si="24"/>
        <v>0.13001397999784922</v>
      </c>
      <c r="AB11" s="33">
        <f t="shared" si="24"/>
        <v>0.16854248733821048</v>
      </c>
      <c r="AC11" s="33">
        <f t="shared" si="24"/>
        <v>0.19146005509641872</v>
      </c>
      <c r="AD11" s="33">
        <f t="shared" si="24"/>
        <v>0.27080497322806063</v>
      </c>
      <c r="AE11" s="33">
        <f t="shared" si="24"/>
        <v>0.27248403245296049</v>
      </c>
      <c r="AF11" s="33">
        <f t="shared" si="24"/>
        <v>0.18491032776747063</v>
      </c>
      <c r="AG11" s="33">
        <f>(AH8-AD8)/(AB5-Y5)</f>
        <v>0.2272375854891466</v>
      </c>
      <c r="AH11" s="33">
        <f t="shared" si="24"/>
        <v>0.19017519752662315</v>
      </c>
      <c r="AI11" s="33">
        <f t="shared" si="24"/>
        <v>0.22858312858312857</v>
      </c>
      <c r="AJ11" s="33">
        <f t="shared" si="24"/>
        <v>0.28400482093663909</v>
      </c>
      <c r="AK11" s="33">
        <f t="shared" si="24"/>
        <v>0.25226413435329287</v>
      </c>
      <c r="AL11" s="33">
        <f t="shared" si="24"/>
        <v>0.29476721050537208</v>
      </c>
      <c r="AM11" s="33">
        <f t="shared" si="24"/>
        <v>0.22829951892909434</v>
      </c>
    </row>
    <row r="12" spans="1:51" x14ac:dyDescent="0.25">
      <c r="A12" s="18"/>
      <c r="B12" s="128" t="s">
        <v>32</v>
      </c>
      <c r="C12" s="28"/>
      <c r="D12" s="18"/>
      <c r="E12" s="19"/>
      <c r="F12" s="19"/>
      <c r="G12" s="19"/>
      <c r="H12" s="19"/>
      <c r="I12" s="19"/>
      <c r="J12" s="30">
        <f t="shared" ref="J12:AA12" si="25">J8-I8</f>
        <v>12</v>
      </c>
      <c r="K12" s="30">
        <f t="shared" si="25"/>
        <v>36</v>
      </c>
      <c r="L12" s="30">
        <f t="shared" si="25"/>
        <v>21</v>
      </c>
      <c r="M12" s="30">
        <f t="shared" si="25"/>
        <v>27</v>
      </c>
      <c r="N12" s="30">
        <f t="shared" si="25"/>
        <v>89</v>
      </c>
      <c r="O12" s="30">
        <f t="shared" si="25"/>
        <v>108</v>
      </c>
      <c r="P12" s="30">
        <f t="shared" si="25"/>
        <v>78</v>
      </c>
      <c r="Q12" s="30">
        <f t="shared" si="25"/>
        <v>112</v>
      </c>
      <c r="R12" s="30">
        <f t="shared" si="25"/>
        <v>112</v>
      </c>
      <c r="S12" s="30">
        <f t="shared" si="25"/>
        <v>186</v>
      </c>
      <c r="T12" s="30">
        <f t="shared" si="25"/>
        <v>240</v>
      </c>
      <c r="U12" s="30">
        <f t="shared" si="25"/>
        <v>231</v>
      </c>
      <c r="V12" s="30">
        <f t="shared" si="25"/>
        <v>365</v>
      </c>
      <c r="W12" s="30">
        <f t="shared" si="25"/>
        <v>299</v>
      </c>
      <c r="X12" s="30">
        <f t="shared" si="25"/>
        <v>319</v>
      </c>
      <c r="Y12" s="30">
        <f t="shared" si="25"/>
        <v>292</v>
      </c>
      <c r="Z12" s="30">
        <f t="shared" si="25"/>
        <v>418</v>
      </c>
      <c r="AA12" s="30">
        <f t="shared" si="25"/>
        <v>499</v>
      </c>
      <c r="AB12" s="30">
        <f t="shared" ref="AB12:AM12" si="26">AB8-AA8</f>
        <v>880</v>
      </c>
      <c r="AC12" s="30">
        <f t="shared" si="26"/>
        <v>984</v>
      </c>
      <c r="AD12" s="30">
        <f t="shared" si="26"/>
        <v>1120</v>
      </c>
      <c r="AE12" s="30">
        <f t="shared" si="26"/>
        <v>1053</v>
      </c>
      <c r="AF12" s="30">
        <f t="shared" si="26"/>
        <v>518</v>
      </c>
      <c r="AG12" s="30">
        <f t="shared" si="26"/>
        <v>833</v>
      </c>
      <c r="AH12" s="30">
        <f t="shared" si="26"/>
        <v>1417</v>
      </c>
      <c r="AI12" s="30">
        <f t="shared" si="26"/>
        <v>541</v>
      </c>
      <c r="AJ12" s="30">
        <f t="shared" si="26"/>
        <v>1341</v>
      </c>
      <c r="AK12" s="30">
        <f t="shared" si="26"/>
        <v>987</v>
      </c>
      <c r="AL12" s="30">
        <f t="shared" si="26"/>
        <v>635</v>
      </c>
      <c r="AM12" s="30">
        <f t="shared" si="26"/>
        <v>561</v>
      </c>
    </row>
    <row r="14" spans="1:51" x14ac:dyDescent="0.25">
      <c r="A14" s="142" t="s">
        <v>4</v>
      </c>
      <c r="B14" s="142"/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42"/>
      <c r="AI14" s="142"/>
      <c r="AJ14" s="142"/>
      <c r="AK14" s="142"/>
      <c r="AL14" s="142"/>
      <c r="AM14" s="146" t="s">
        <v>4</v>
      </c>
      <c r="AN14" s="146"/>
      <c r="AO14" s="146"/>
      <c r="AP14" s="146"/>
      <c r="AQ14" s="146"/>
      <c r="AR14" s="146"/>
      <c r="AS14" s="146"/>
      <c r="AT14" s="146"/>
      <c r="AU14" s="146"/>
      <c r="AV14" s="146"/>
      <c r="AW14" s="146"/>
      <c r="AX14" s="146"/>
      <c r="AY14" s="146"/>
    </row>
    <row r="15" spans="1:51" x14ac:dyDescent="0.25">
      <c r="A15" s="4" t="s">
        <v>4</v>
      </c>
      <c r="B15" s="4" t="s">
        <v>2</v>
      </c>
      <c r="C15" s="4"/>
      <c r="D15" s="10"/>
      <c r="E15" s="10"/>
      <c r="F15" s="6">
        <f t="shared" ref="F15:K15" si="27">G15-1</f>
        <v>43889</v>
      </c>
      <c r="G15" s="6">
        <f t="shared" si="27"/>
        <v>43890</v>
      </c>
      <c r="H15" s="6">
        <f t="shared" si="27"/>
        <v>43891</v>
      </c>
      <c r="I15" s="6">
        <f t="shared" si="27"/>
        <v>43892</v>
      </c>
      <c r="J15" s="6">
        <f t="shared" si="27"/>
        <v>43893</v>
      </c>
      <c r="K15" s="6">
        <f t="shared" si="27"/>
        <v>43894</v>
      </c>
      <c r="L15" s="11">
        <v>43895</v>
      </c>
      <c r="M15" s="11">
        <f t="shared" ref="M15:AX15" si="28">L15+1</f>
        <v>43896</v>
      </c>
      <c r="N15" s="11">
        <f t="shared" si="28"/>
        <v>43897</v>
      </c>
      <c r="O15" s="11">
        <f t="shared" si="28"/>
        <v>43898</v>
      </c>
      <c r="P15" s="11">
        <f t="shared" si="28"/>
        <v>43899</v>
      </c>
      <c r="Q15" s="21">
        <f t="shared" si="28"/>
        <v>43900</v>
      </c>
      <c r="R15" s="11">
        <f t="shared" si="28"/>
        <v>43901</v>
      </c>
      <c r="S15" s="11">
        <f t="shared" si="28"/>
        <v>43902</v>
      </c>
      <c r="T15" s="11">
        <f t="shared" si="28"/>
        <v>43903</v>
      </c>
      <c r="U15" s="11">
        <f t="shared" si="28"/>
        <v>43904</v>
      </c>
      <c r="V15" s="11">
        <f t="shared" si="28"/>
        <v>43905</v>
      </c>
      <c r="W15" s="11">
        <f t="shared" si="28"/>
        <v>43906</v>
      </c>
      <c r="X15" s="11">
        <f t="shared" si="28"/>
        <v>43907</v>
      </c>
      <c r="Y15" s="11">
        <f t="shared" si="28"/>
        <v>43908</v>
      </c>
      <c r="Z15" s="11">
        <f t="shared" si="28"/>
        <v>43909</v>
      </c>
      <c r="AA15" s="11">
        <f t="shared" si="28"/>
        <v>43910</v>
      </c>
      <c r="AB15" s="11">
        <f t="shared" si="28"/>
        <v>43911</v>
      </c>
      <c r="AC15" s="11">
        <f t="shared" si="28"/>
        <v>43912</v>
      </c>
      <c r="AD15" s="11">
        <f t="shared" si="28"/>
        <v>43913</v>
      </c>
      <c r="AE15" s="11">
        <f t="shared" si="28"/>
        <v>43914</v>
      </c>
      <c r="AF15" s="11">
        <f t="shared" si="28"/>
        <v>43915</v>
      </c>
      <c r="AG15" s="11">
        <f t="shared" si="28"/>
        <v>43916</v>
      </c>
      <c r="AH15" s="11">
        <f t="shared" si="28"/>
        <v>43917</v>
      </c>
      <c r="AI15" s="11">
        <f t="shared" si="28"/>
        <v>43918</v>
      </c>
      <c r="AJ15" s="11">
        <f t="shared" si="28"/>
        <v>43919</v>
      </c>
      <c r="AK15" s="11">
        <f t="shared" si="28"/>
        <v>43920</v>
      </c>
      <c r="AL15" s="11">
        <f t="shared" si="28"/>
        <v>43921</v>
      </c>
      <c r="AM15" s="11">
        <f t="shared" si="28"/>
        <v>43922</v>
      </c>
      <c r="AN15" s="11">
        <f t="shared" si="28"/>
        <v>43923</v>
      </c>
      <c r="AO15" s="11">
        <f t="shared" si="28"/>
        <v>43924</v>
      </c>
      <c r="AP15" s="11">
        <f t="shared" si="28"/>
        <v>43925</v>
      </c>
      <c r="AQ15" s="11">
        <f t="shared" si="28"/>
        <v>43926</v>
      </c>
      <c r="AR15" s="11">
        <f t="shared" si="28"/>
        <v>43927</v>
      </c>
      <c r="AS15" s="11">
        <f t="shared" si="28"/>
        <v>43928</v>
      </c>
      <c r="AT15" s="11">
        <f t="shared" si="28"/>
        <v>43929</v>
      </c>
      <c r="AU15" s="11">
        <f t="shared" si="28"/>
        <v>43930</v>
      </c>
      <c r="AV15" s="11">
        <f t="shared" si="28"/>
        <v>43931</v>
      </c>
      <c r="AW15" s="11">
        <f t="shared" si="28"/>
        <v>43932</v>
      </c>
      <c r="AX15" s="11">
        <f t="shared" si="28"/>
        <v>43933</v>
      </c>
    </row>
    <row r="16" spans="1:51" x14ac:dyDescent="0.25">
      <c r="A16" s="4"/>
      <c r="B16" s="4" t="s">
        <v>1</v>
      </c>
      <c r="C16" s="7">
        <v>0.04</v>
      </c>
      <c r="D16" s="4"/>
      <c r="E16" s="4"/>
      <c r="F16" s="12"/>
      <c r="G16" s="12">
        <v>1228</v>
      </c>
      <c r="H16" s="12">
        <v>1694</v>
      </c>
      <c r="I16" s="12">
        <v>2036</v>
      </c>
      <c r="J16" s="12">
        <v>2502</v>
      </c>
      <c r="K16" s="12">
        <v>3089</v>
      </c>
      <c r="L16" s="12">
        <v>3858</v>
      </c>
      <c r="M16" s="12">
        <v>4636</v>
      </c>
      <c r="N16" s="12">
        <v>5883</v>
      </c>
      <c r="O16" s="12">
        <v>7375</v>
      </c>
      <c r="P16" s="12">
        <v>9172</v>
      </c>
      <c r="Q16" s="12">
        <v>10149</v>
      </c>
      <c r="R16" s="12">
        <v>12464</v>
      </c>
      <c r="S16" s="12">
        <v>15113</v>
      </c>
      <c r="T16" s="12">
        <v>17660</v>
      </c>
      <c r="U16" s="12">
        <v>21157</v>
      </c>
      <c r="V16" s="12">
        <v>24747</v>
      </c>
      <c r="W16" s="12">
        <v>27980</v>
      </c>
      <c r="X16" s="12">
        <v>31506</v>
      </c>
      <c r="Y16" s="12">
        <v>35713</v>
      </c>
      <c r="Z16" s="12">
        <v>41035</v>
      </c>
      <c r="AA16" s="16">
        <v>47021</v>
      </c>
      <c r="AB16" s="16">
        <v>53578</v>
      </c>
      <c r="AC16" s="16">
        <v>59138</v>
      </c>
      <c r="AD16" s="16">
        <v>63927</v>
      </c>
      <c r="AE16" s="16">
        <v>69176</v>
      </c>
      <c r="AF16" s="16">
        <v>74386</v>
      </c>
      <c r="AG16" s="16">
        <v>80539</v>
      </c>
      <c r="AH16" s="16">
        <v>86539</v>
      </c>
      <c r="AI16" s="16">
        <v>92472</v>
      </c>
      <c r="AJ16" s="16">
        <v>97689</v>
      </c>
      <c r="AK16" s="16">
        <v>101739</v>
      </c>
      <c r="AL16" s="16">
        <v>105792</v>
      </c>
      <c r="AM16" s="16">
        <v>110574</v>
      </c>
      <c r="AN16" s="16">
        <v>115242</v>
      </c>
      <c r="AO16" s="16">
        <v>119827</v>
      </c>
      <c r="AP16" s="16">
        <v>124632</v>
      </c>
      <c r="AQ16" s="16">
        <v>128948</v>
      </c>
      <c r="AR16" s="16">
        <v>132547</v>
      </c>
      <c r="AS16" s="16">
        <v>135568</v>
      </c>
      <c r="AT16" s="16">
        <v>139422</v>
      </c>
      <c r="AU16" s="16">
        <v>143626</v>
      </c>
      <c r="AV16" s="16">
        <v>147577</v>
      </c>
      <c r="AW16" s="16">
        <v>152271</v>
      </c>
      <c r="AX16" s="16">
        <v>156363</v>
      </c>
    </row>
    <row r="17" spans="1:50" s="25" customFormat="1" x14ac:dyDescent="0.25">
      <c r="A17" s="23"/>
      <c r="B17" s="23" t="s">
        <v>17</v>
      </c>
      <c r="C17" s="23"/>
      <c r="D17" s="23"/>
      <c r="E17" s="23"/>
      <c r="F17" s="23"/>
      <c r="G17" s="23"/>
      <c r="H17" s="24">
        <f t="shared" ref="H17:V17" si="29">(H16-G16)/G16</f>
        <v>0.37947882736156352</v>
      </c>
      <c r="I17" s="24">
        <f t="shared" si="29"/>
        <v>0.20188902007083825</v>
      </c>
      <c r="J17" s="24">
        <f t="shared" si="29"/>
        <v>0.22888015717092339</v>
      </c>
      <c r="K17" s="24">
        <f t="shared" si="29"/>
        <v>0.2346123101518785</v>
      </c>
      <c r="L17" s="24">
        <f t="shared" si="29"/>
        <v>0.24894787957267725</v>
      </c>
      <c r="M17" s="24">
        <f t="shared" si="29"/>
        <v>0.20165889061689996</v>
      </c>
      <c r="N17" s="24">
        <f t="shared" si="29"/>
        <v>0.26898188093183778</v>
      </c>
      <c r="O17" s="24">
        <f t="shared" si="29"/>
        <v>0.25361210266870643</v>
      </c>
      <c r="P17" s="24">
        <f t="shared" si="29"/>
        <v>0.24366101694915254</v>
      </c>
      <c r="Q17" s="24">
        <f t="shared" si="29"/>
        <v>0.10651984300043611</v>
      </c>
      <c r="R17" s="24">
        <f t="shared" si="29"/>
        <v>0.2281012907675633</v>
      </c>
      <c r="S17" s="24">
        <f t="shared" si="29"/>
        <v>0.21253209242618742</v>
      </c>
      <c r="T17" s="24">
        <f t="shared" si="29"/>
        <v>0.16853040428769933</v>
      </c>
      <c r="U17" s="24">
        <f t="shared" si="29"/>
        <v>0.19801812004530012</v>
      </c>
      <c r="V17" s="24">
        <f t="shared" si="29"/>
        <v>0.16968379259819444</v>
      </c>
      <c r="W17" s="24">
        <f t="shared" ref="W17:AX17" si="30">(W16-V16)/V16</f>
        <v>0.13064209803208471</v>
      </c>
      <c r="X17" s="24">
        <f t="shared" si="30"/>
        <v>0.12601858470335955</v>
      </c>
      <c r="Y17" s="24">
        <f t="shared" si="30"/>
        <v>0.13353012124674665</v>
      </c>
      <c r="Z17" s="24">
        <f t="shared" si="30"/>
        <v>0.14902136476913169</v>
      </c>
      <c r="AA17" s="24">
        <f t="shared" si="30"/>
        <v>0.14587547215791397</v>
      </c>
      <c r="AB17" s="24">
        <f t="shared" si="30"/>
        <v>0.1394483315965207</v>
      </c>
      <c r="AC17" s="24">
        <f t="shared" si="30"/>
        <v>0.10377393706372018</v>
      </c>
      <c r="AD17" s="24">
        <f t="shared" si="30"/>
        <v>8.0980080489702053E-2</v>
      </c>
      <c r="AE17" s="24">
        <f t="shared" si="30"/>
        <v>8.2109280898524886E-2</v>
      </c>
      <c r="AF17" s="24">
        <f t="shared" si="30"/>
        <v>7.5315138198219042E-2</v>
      </c>
      <c r="AG17" s="24">
        <f t="shared" si="30"/>
        <v>8.2717177963595304E-2</v>
      </c>
      <c r="AH17" s="24">
        <f t="shared" si="30"/>
        <v>7.4498069258371727E-2</v>
      </c>
      <c r="AI17" s="24">
        <f t="shared" si="30"/>
        <v>6.855868452374074E-2</v>
      </c>
      <c r="AJ17" s="24">
        <f t="shared" si="30"/>
        <v>5.6417077601868676E-2</v>
      </c>
      <c r="AK17" s="24">
        <f t="shared" si="30"/>
        <v>4.1458096612719958E-2</v>
      </c>
      <c r="AL17" s="24">
        <f t="shared" si="30"/>
        <v>3.9837230560552002E-2</v>
      </c>
      <c r="AM17" s="24">
        <f t="shared" si="30"/>
        <v>4.5201905626134305E-2</v>
      </c>
      <c r="AN17" s="24">
        <f t="shared" si="30"/>
        <v>4.2216072494438116E-2</v>
      </c>
      <c r="AO17" s="24">
        <f t="shared" si="30"/>
        <v>3.9785841967338295E-2</v>
      </c>
      <c r="AP17" s="24">
        <f t="shared" si="30"/>
        <v>4.0099476745641634E-2</v>
      </c>
      <c r="AQ17" s="24">
        <f t="shared" si="30"/>
        <v>3.4629950574491301E-2</v>
      </c>
      <c r="AR17" s="24">
        <f t="shared" si="30"/>
        <v>2.7910475540527963E-2</v>
      </c>
      <c r="AS17" s="24">
        <f t="shared" si="30"/>
        <v>2.2791915320603259E-2</v>
      </c>
      <c r="AT17" s="24">
        <f t="shared" si="30"/>
        <v>2.842853770801369E-2</v>
      </c>
      <c r="AU17" s="24">
        <f t="shared" si="30"/>
        <v>3.0153060492605185E-2</v>
      </c>
      <c r="AV17" s="24">
        <f t="shared" si="30"/>
        <v>2.7508946848063719E-2</v>
      </c>
      <c r="AW17" s="24">
        <f t="shared" si="30"/>
        <v>3.1807124416406353E-2</v>
      </c>
      <c r="AX17" s="24">
        <f t="shared" si="30"/>
        <v>2.6873140650550662E-2</v>
      </c>
    </row>
    <row r="18" spans="1:50" s="25" customFormat="1" x14ac:dyDescent="0.25">
      <c r="A18" s="23"/>
      <c r="B18" s="43" t="s">
        <v>49</v>
      </c>
      <c r="C18" s="23">
        <v>60</v>
      </c>
      <c r="D18" s="23"/>
      <c r="E18" s="23"/>
      <c r="F18" s="23"/>
      <c r="G18" s="23"/>
      <c r="H18" s="24"/>
      <c r="I18" s="44">
        <f t="shared" ref="I18:AN18" si="31">(I16-H16)/$C18</f>
        <v>5.7</v>
      </c>
      <c r="J18" s="44">
        <f t="shared" si="31"/>
        <v>7.7666666666666666</v>
      </c>
      <c r="K18" s="44">
        <f t="shared" si="31"/>
        <v>9.7833333333333332</v>
      </c>
      <c r="L18" s="44">
        <f t="shared" si="31"/>
        <v>12.816666666666666</v>
      </c>
      <c r="M18" s="44">
        <f t="shared" si="31"/>
        <v>12.966666666666667</v>
      </c>
      <c r="N18" s="44">
        <f t="shared" si="31"/>
        <v>20.783333333333335</v>
      </c>
      <c r="O18" s="44">
        <f t="shared" si="31"/>
        <v>24.866666666666667</v>
      </c>
      <c r="P18" s="44">
        <f t="shared" si="31"/>
        <v>29.95</v>
      </c>
      <c r="Q18" s="44">
        <f t="shared" si="31"/>
        <v>16.283333333333335</v>
      </c>
      <c r="R18" s="44">
        <f t="shared" si="31"/>
        <v>38.583333333333336</v>
      </c>
      <c r="S18" s="44">
        <f t="shared" si="31"/>
        <v>44.15</v>
      </c>
      <c r="T18" s="44">
        <f t="shared" si="31"/>
        <v>42.45</v>
      </c>
      <c r="U18" s="44">
        <f t="shared" si="31"/>
        <v>58.283333333333331</v>
      </c>
      <c r="V18" s="44">
        <f t="shared" si="31"/>
        <v>59.833333333333336</v>
      </c>
      <c r="W18" s="44">
        <f t="shared" si="31"/>
        <v>53.883333333333333</v>
      </c>
      <c r="X18" s="44">
        <f t="shared" si="31"/>
        <v>58.766666666666666</v>
      </c>
      <c r="Y18" s="44">
        <f t="shared" si="31"/>
        <v>70.11666666666666</v>
      </c>
      <c r="Z18" s="44">
        <f t="shared" si="31"/>
        <v>88.7</v>
      </c>
      <c r="AA18" s="44">
        <f t="shared" si="31"/>
        <v>99.766666666666666</v>
      </c>
      <c r="AB18" s="44">
        <f t="shared" si="31"/>
        <v>109.28333333333333</v>
      </c>
      <c r="AC18" s="44">
        <f t="shared" si="31"/>
        <v>92.666666666666671</v>
      </c>
      <c r="AD18" s="44">
        <f t="shared" si="31"/>
        <v>79.816666666666663</v>
      </c>
      <c r="AE18" s="44">
        <f t="shared" si="31"/>
        <v>87.483333333333334</v>
      </c>
      <c r="AF18" s="44">
        <f t="shared" si="31"/>
        <v>86.833333333333329</v>
      </c>
      <c r="AG18" s="44">
        <f t="shared" si="31"/>
        <v>102.55</v>
      </c>
      <c r="AH18" s="44">
        <f t="shared" si="31"/>
        <v>100</v>
      </c>
      <c r="AI18" s="44">
        <f t="shared" si="31"/>
        <v>98.88333333333334</v>
      </c>
      <c r="AJ18" s="44">
        <f t="shared" si="31"/>
        <v>86.95</v>
      </c>
      <c r="AK18" s="44">
        <f t="shared" si="31"/>
        <v>67.5</v>
      </c>
      <c r="AL18" s="44">
        <f t="shared" si="31"/>
        <v>67.55</v>
      </c>
      <c r="AM18" s="44">
        <f t="shared" si="31"/>
        <v>79.7</v>
      </c>
      <c r="AN18" s="44">
        <f t="shared" si="31"/>
        <v>77.8</v>
      </c>
      <c r="AO18" s="44">
        <f t="shared" ref="AO18:AP18" si="32">(AO16-AN16)/$C18</f>
        <v>76.416666666666671</v>
      </c>
      <c r="AP18" s="44">
        <f t="shared" si="32"/>
        <v>80.083333333333329</v>
      </c>
      <c r="AQ18" s="44">
        <f t="shared" ref="AQ18:AR18" si="33">(AQ16-AP16)/$C18</f>
        <v>71.933333333333337</v>
      </c>
      <c r="AR18" s="44">
        <f t="shared" si="33"/>
        <v>59.983333333333334</v>
      </c>
      <c r="AS18" s="44">
        <f t="shared" ref="AS18:AX18" si="34">(AS16-AR16)/$C18</f>
        <v>50.35</v>
      </c>
      <c r="AT18" s="44">
        <f t="shared" si="34"/>
        <v>64.233333333333334</v>
      </c>
      <c r="AU18" s="44">
        <f t="shared" si="34"/>
        <v>70.066666666666663</v>
      </c>
      <c r="AV18" s="44">
        <f t="shared" si="34"/>
        <v>65.849999999999994</v>
      </c>
      <c r="AW18" s="44">
        <f t="shared" si="34"/>
        <v>78.233333333333334</v>
      </c>
      <c r="AX18" s="44">
        <f t="shared" si="34"/>
        <v>68.2</v>
      </c>
    </row>
    <row r="19" spans="1:50" x14ac:dyDescent="0.25">
      <c r="A19" s="4"/>
      <c r="B19" s="4" t="s">
        <v>3</v>
      </c>
      <c r="C19" s="4"/>
      <c r="D19" s="4"/>
      <c r="E19" s="4"/>
      <c r="F19" s="4"/>
      <c r="G19" s="4">
        <v>21</v>
      </c>
      <c r="H19" s="4">
        <v>29</v>
      </c>
      <c r="I19" s="4">
        <v>41</v>
      </c>
      <c r="J19" s="4">
        <v>79</v>
      </c>
      <c r="K19" s="4">
        <v>107</v>
      </c>
      <c r="L19" s="4">
        <v>148</v>
      </c>
      <c r="M19" s="4">
        <v>197</v>
      </c>
      <c r="N19" s="4">
        <v>233</v>
      </c>
      <c r="O19" s="4">
        <v>366</v>
      </c>
      <c r="P19" s="4">
        <v>463</v>
      </c>
      <c r="Q19" s="4">
        <v>631</v>
      </c>
      <c r="R19" s="4">
        <v>827</v>
      </c>
      <c r="S19" s="4">
        <v>1016</v>
      </c>
      <c r="T19" s="4">
        <v>1226</v>
      </c>
      <c r="U19" s="4">
        <v>1441</v>
      </c>
      <c r="V19" s="4">
        <v>1809</v>
      </c>
      <c r="W19" s="4">
        <v>2158</v>
      </c>
      <c r="X19" s="4">
        <v>2503</v>
      </c>
      <c r="Y19" s="4">
        <v>2978</v>
      </c>
      <c r="Z19" s="4">
        <v>3405</v>
      </c>
      <c r="AA19" s="17">
        <v>4032</v>
      </c>
      <c r="AB19" s="17">
        <v>4825</v>
      </c>
      <c r="AC19" s="17">
        <v>5476</v>
      </c>
      <c r="AD19" s="17">
        <v>6077</v>
      </c>
      <c r="AE19" s="17">
        <v>6820</v>
      </c>
      <c r="AF19" s="17">
        <v>7503</v>
      </c>
      <c r="AG19" s="17">
        <v>8165</v>
      </c>
      <c r="AH19" s="17">
        <v>9134</v>
      </c>
      <c r="AI19" s="17">
        <v>10023</v>
      </c>
      <c r="AJ19" s="17">
        <v>10779</v>
      </c>
      <c r="AK19" s="17">
        <v>11591</v>
      </c>
      <c r="AL19" s="17">
        <v>12428</v>
      </c>
      <c r="AM19" s="17">
        <v>13155</v>
      </c>
      <c r="AN19" s="17">
        <v>13915</v>
      </c>
      <c r="AO19" s="17">
        <v>14681</v>
      </c>
      <c r="AP19" s="17">
        <v>15362</v>
      </c>
      <c r="AQ19" s="17">
        <v>15887</v>
      </c>
      <c r="AR19" s="17">
        <v>16523</v>
      </c>
      <c r="AS19" s="17">
        <v>17127</v>
      </c>
      <c r="AT19" s="17">
        <v>17669</v>
      </c>
      <c r="AU19" s="17">
        <v>18279</v>
      </c>
      <c r="AV19" s="17">
        <v>18849</v>
      </c>
      <c r="AW19" s="17">
        <v>19468</v>
      </c>
      <c r="AX19" s="17">
        <v>19899</v>
      </c>
    </row>
    <row r="20" spans="1:50" x14ac:dyDescent="0.25">
      <c r="A20" s="4"/>
      <c r="B20" s="4" t="s">
        <v>17</v>
      </c>
      <c r="C20" s="4"/>
      <c r="D20" s="4"/>
      <c r="E20" s="4"/>
      <c r="F20" s="4"/>
      <c r="G20" s="4"/>
      <c r="H20" s="8">
        <f t="shared" ref="H20:AX20" si="35">(H19-G19)/G19</f>
        <v>0.38095238095238093</v>
      </c>
      <c r="I20" s="8">
        <f t="shared" si="35"/>
        <v>0.41379310344827586</v>
      </c>
      <c r="J20" s="8">
        <f t="shared" si="35"/>
        <v>0.92682926829268297</v>
      </c>
      <c r="K20" s="8">
        <f t="shared" si="35"/>
        <v>0.35443037974683544</v>
      </c>
      <c r="L20" s="8">
        <f t="shared" si="35"/>
        <v>0.38317757009345793</v>
      </c>
      <c r="M20" s="8">
        <f t="shared" si="35"/>
        <v>0.33108108108108109</v>
      </c>
      <c r="N20" s="8">
        <f t="shared" si="35"/>
        <v>0.18274111675126903</v>
      </c>
      <c r="O20" s="8">
        <f t="shared" si="35"/>
        <v>0.57081545064377681</v>
      </c>
      <c r="P20" s="8">
        <f t="shared" si="35"/>
        <v>0.2650273224043716</v>
      </c>
      <c r="Q20" s="8">
        <f t="shared" si="35"/>
        <v>0.36285097192224625</v>
      </c>
      <c r="R20" s="8">
        <f t="shared" si="35"/>
        <v>0.31061806656101426</v>
      </c>
      <c r="S20" s="8">
        <f t="shared" si="35"/>
        <v>0.22853688029020555</v>
      </c>
      <c r="T20" s="8">
        <f t="shared" si="35"/>
        <v>0.20669291338582677</v>
      </c>
      <c r="U20" s="8">
        <f t="shared" si="35"/>
        <v>0.17536704730831973</v>
      </c>
      <c r="V20" s="8">
        <f t="shared" si="35"/>
        <v>0.25537820957668284</v>
      </c>
      <c r="W20" s="8">
        <f t="shared" si="35"/>
        <v>0.19292426755113323</v>
      </c>
      <c r="X20" s="8">
        <f t="shared" si="35"/>
        <v>0.15987025023169602</v>
      </c>
      <c r="Y20" s="8">
        <f t="shared" si="35"/>
        <v>0.18977227327207352</v>
      </c>
      <c r="Z20" s="8">
        <f t="shared" si="35"/>
        <v>0.14338482202820685</v>
      </c>
      <c r="AA20" s="8">
        <f t="shared" si="35"/>
        <v>0.1841409691629956</v>
      </c>
      <c r="AB20" s="8">
        <f t="shared" si="35"/>
        <v>0.1966765873015873</v>
      </c>
      <c r="AC20" s="8">
        <f t="shared" si="35"/>
        <v>0.13492227979274612</v>
      </c>
      <c r="AD20" s="8">
        <f t="shared" si="35"/>
        <v>0.10975164353542732</v>
      </c>
      <c r="AE20" s="8">
        <f t="shared" si="35"/>
        <v>0.12226427513575777</v>
      </c>
      <c r="AF20" s="8">
        <f t="shared" si="35"/>
        <v>0.1001466275659824</v>
      </c>
      <c r="AG20" s="8">
        <f t="shared" si="35"/>
        <v>8.8231374117019853E-2</v>
      </c>
      <c r="AH20" s="8">
        <f t="shared" si="35"/>
        <v>0.11867728107777098</v>
      </c>
      <c r="AI20" s="8">
        <f t="shared" si="35"/>
        <v>9.7328662141449529E-2</v>
      </c>
      <c r="AJ20" s="8">
        <f t="shared" si="35"/>
        <v>7.5426519006285539E-2</v>
      </c>
      <c r="AK20" s="8">
        <f t="shared" si="35"/>
        <v>7.5331663419612213E-2</v>
      </c>
      <c r="AL20" s="8">
        <f t="shared" si="35"/>
        <v>7.2211198343542407E-2</v>
      </c>
      <c r="AM20" s="8">
        <f t="shared" si="35"/>
        <v>5.8496942388155775E-2</v>
      </c>
      <c r="AN20" s="8">
        <f t="shared" si="35"/>
        <v>5.7772709996199163E-2</v>
      </c>
      <c r="AO20" s="8">
        <f t="shared" si="35"/>
        <v>5.5048508803449518E-2</v>
      </c>
      <c r="AP20" s="8">
        <f t="shared" si="35"/>
        <v>4.6386485934200666E-2</v>
      </c>
      <c r="AQ20" s="8">
        <f t="shared" si="35"/>
        <v>3.4175237599270929E-2</v>
      </c>
      <c r="AR20" s="8">
        <f t="shared" si="35"/>
        <v>4.0032731163844655E-2</v>
      </c>
      <c r="AS20" s="8">
        <f t="shared" si="35"/>
        <v>3.6555105005144348E-2</v>
      </c>
      <c r="AT20" s="8">
        <f t="shared" si="35"/>
        <v>3.1645939160390026E-2</v>
      </c>
      <c r="AU20" s="8">
        <f t="shared" si="35"/>
        <v>3.4523742147263566E-2</v>
      </c>
      <c r="AV20" s="8">
        <f t="shared" si="35"/>
        <v>3.1183325127195141E-2</v>
      </c>
      <c r="AW20" s="8">
        <f t="shared" si="35"/>
        <v>3.2839938458273647E-2</v>
      </c>
      <c r="AX20" s="8">
        <f t="shared" si="35"/>
        <v>2.213889459626053E-2</v>
      </c>
    </row>
    <row r="21" spans="1:50" x14ac:dyDescent="0.25">
      <c r="A21" s="4"/>
      <c r="B21" s="4" t="s">
        <v>8</v>
      </c>
      <c r="C21" s="7">
        <v>0.16</v>
      </c>
      <c r="D21" s="4"/>
      <c r="E21" s="4"/>
      <c r="F21" s="4"/>
      <c r="G21" s="4"/>
      <c r="H21" s="4"/>
      <c r="I21" s="4"/>
      <c r="J21" s="4"/>
      <c r="K21" s="4"/>
      <c r="L21" s="4"/>
      <c r="M21" s="13">
        <f t="shared" ref="M21:AX21" si="36">M19/G16</f>
        <v>0.16042345276872963</v>
      </c>
      <c r="N21" s="13">
        <f t="shared" si="36"/>
        <v>0.13754427390791027</v>
      </c>
      <c r="O21" s="13">
        <f t="shared" si="36"/>
        <v>0.17976424361493124</v>
      </c>
      <c r="P21" s="13">
        <f t="shared" si="36"/>
        <v>0.18505195843325339</v>
      </c>
      <c r="Q21" s="13">
        <f t="shared" si="36"/>
        <v>0.20427322758174166</v>
      </c>
      <c r="R21" s="13">
        <f t="shared" si="36"/>
        <v>0.21435977190254019</v>
      </c>
      <c r="S21" s="13">
        <f t="shared" si="36"/>
        <v>0.2191544434857636</v>
      </c>
      <c r="T21" s="13">
        <f t="shared" si="36"/>
        <v>0.20839707632160462</v>
      </c>
      <c r="U21" s="13">
        <f t="shared" si="36"/>
        <v>0.19538983050847458</v>
      </c>
      <c r="V21" s="13">
        <f t="shared" si="36"/>
        <v>0.1972307021369385</v>
      </c>
      <c r="W21" s="13">
        <f t="shared" si="36"/>
        <v>0.21263178638289487</v>
      </c>
      <c r="X21" s="13">
        <f t="shared" si="36"/>
        <v>0.20081835686777921</v>
      </c>
      <c r="Y21" s="13">
        <f t="shared" si="36"/>
        <v>0.19704889829947728</v>
      </c>
      <c r="Z21" s="13">
        <f t="shared" si="36"/>
        <v>0.19280860702151756</v>
      </c>
      <c r="AA21" s="13">
        <f t="shared" si="36"/>
        <v>0.19057522333033983</v>
      </c>
      <c r="AB21" s="13">
        <f t="shared" si="36"/>
        <v>0.19497312805592598</v>
      </c>
      <c r="AC21" s="13">
        <f t="shared" si="36"/>
        <v>0.19571122230164403</v>
      </c>
      <c r="AD21" s="13">
        <f t="shared" si="36"/>
        <v>0.19288389513108614</v>
      </c>
      <c r="AE21" s="13">
        <f t="shared" si="36"/>
        <v>0.19096687480749308</v>
      </c>
      <c r="AF21" s="13">
        <f t="shared" si="36"/>
        <v>0.18284391373217984</v>
      </c>
      <c r="AG21" s="13">
        <f t="shared" si="36"/>
        <v>0.17364581782607771</v>
      </c>
      <c r="AH21" s="13">
        <f t="shared" si="36"/>
        <v>0.17048042106834896</v>
      </c>
      <c r="AI21" s="13">
        <f t="shared" si="36"/>
        <v>0.169484933545267</v>
      </c>
      <c r="AJ21" s="13">
        <f t="shared" si="36"/>
        <v>0.16861420057252804</v>
      </c>
      <c r="AK21" s="13">
        <f t="shared" si="36"/>
        <v>0.16755811264022205</v>
      </c>
      <c r="AL21" s="13">
        <f t="shared" si="36"/>
        <v>0.1670744494931842</v>
      </c>
      <c r="AM21" s="13">
        <f t="shared" si="36"/>
        <v>0.16333701684898</v>
      </c>
      <c r="AN21" s="13">
        <f t="shared" si="36"/>
        <v>0.16079455505610188</v>
      </c>
      <c r="AO21" s="13">
        <f t="shared" si="36"/>
        <v>0.15876157107016178</v>
      </c>
      <c r="AP21" s="13">
        <f t="shared" si="36"/>
        <v>0.15725414325051951</v>
      </c>
      <c r="AQ21" s="13">
        <f t="shared" si="36"/>
        <v>0.15615447370231672</v>
      </c>
      <c r="AR21" s="13">
        <f t="shared" si="36"/>
        <v>0.15618383242589232</v>
      </c>
      <c r="AS21" s="13">
        <f t="shared" si="36"/>
        <v>0.15489174670356504</v>
      </c>
      <c r="AT21" s="13">
        <f t="shared" si="36"/>
        <v>0.15332083788896408</v>
      </c>
      <c r="AU21" s="13">
        <f t="shared" si="36"/>
        <v>0.15254491892478322</v>
      </c>
      <c r="AV21" s="13">
        <f t="shared" si="36"/>
        <v>0.15123724244174852</v>
      </c>
      <c r="AW21" s="13">
        <f t="shared" si="36"/>
        <v>0.1509755870583491</v>
      </c>
      <c r="AX21" s="13">
        <f t="shared" si="36"/>
        <v>0.15012787916738968</v>
      </c>
    </row>
    <row r="22" spans="1:50" x14ac:dyDescent="0.25">
      <c r="A22" s="18"/>
      <c r="B22" s="32" t="s">
        <v>33</v>
      </c>
      <c r="C22" s="28"/>
      <c r="D22" s="18"/>
      <c r="E22" s="18"/>
      <c r="F22" s="18"/>
      <c r="G22" s="18"/>
      <c r="H22" s="18"/>
      <c r="I22" s="18"/>
      <c r="J22" s="18"/>
      <c r="K22" s="18"/>
      <c r="L22" s="18"/>
      <c r="M22" s="34"/>
      <c r="N22" s="34"/>
      <c r="O22" s="34"/>
      <c r="P22" s="34"/>
      <c r="Q22" s="33">
        <f t="shared" ref="Q22:AX22" si="37">(Q19-N19)/(L16-I16)</f>
        <v>0.21844127332601537</v>
      </c>
      <c r="R22" s="33">
        <f t="shared" si="37"/>
        <v>0.21602624179943766</v>
      </c>
      <c r="S22" s="33">
        <f t="shared" si="37"/>
        <v>0.19792412312097352</v>
      </c>
      <c r="T22" s="33">
        <f t="shared" si="37"/>
        <v>0.16917827694057436</v>
      </c>
      <c r="U22" s="33">
        <f t="shared" si="37"/>
        <v>0.1353615520282187</v>
      </c>
      <c r="V22" s="33">
        <f t="shared" si="37"/>
        <v>0.18588842006563525</v>
      </c>
      <c r="W22" s="33">
        <f t="shared" si="37"/>
        <v>0.18314010611122028</v>
      </c>
      <c r="X22" s="33">
        <f t="shared" si="37"/>
        <v>0.17875778488469954</v>
      </c>
      <c r="Y22" s="33">
        <f t="shared" si="37"/>
        <v>0.15563839701770738</v>
      </c>
      <c r="Z22" s="33">
        <f t="shared" si="37"/>
        <v>0.14344875186932013</v>
      </c>
      <c r="AA22" s="33">
        <f t="shared" si="37"/>
        <v>0.15870873987959311</v>
      </c>
      <c r="AB22" s="33">
        <f t="shared" si="37"/>
        <v>0.17897286821705427</v>
      </c>
      <c r="AC22" s="33">
        <f t="shared" si="37"/>
        <v>0.20011595323219636</v>
      </c>
      <c r="AD22" s="33">
        <f t="shared" si="37"/>
        <v>0.18648550063833669</v>
      </c>
      <c r="AE22" s="33">
        <f t="shared" si="37"/>
        <v>0.15281501340482573</v>
      </c>
      <c r="AF22" s="33">
        <f t="shared" si="37"/>
        <v>0.13064776023203351</v>
      </c>
      <c r="AG22" s="33">
        <f t="shared" si="37"/>
        <v>0.11687657430730479</v>
      </c>
      <c r="AH22" s="33">
        <f t="shared" si="37"/>
        <v>0.12782411754957743</v>
      </c>
      <c r="AI22" s="33">
        <f t="shared" si="37"/>
        <v>0.14905950550100555</v>
      </c>
      <c r="AJ22" s="33">
        <f t="shared" si="37"/>
        <v>0.1675855878958841</v>
      </c>
      <c r="AK22" s="33">
        <f t="shared" si="37"/>
        <v>0.16113588667366213</v>
      </c>
      <c r="AL22" s="33">
        <f t="shared" si="37"/>
        <v>0.14477486154587046</v>
      </c>
      <c r="AM22" s="33">
        <f t="shared" si="37"/>
        <v>0.13684271151298738</v>
      </c>
      <c r="AN22" s="33">
        <f t="shared" si="37"/>
        <v>0.12849718013933428</v>
      </c>
      <c r="AO22" s="33">
        <f t="shared" si="37"/>
        <v>0.13137026239067057</v>
      </c>
      <c r="AP22" s="33">
        <f t="shared" si="37"/>
        <v>0.14519736842105263</v>
      </c>
      <c r="AQ22" s="33">
        <f t="shared" si="37"/>
        <v>0.14804804804804805</v>
      </c>
      <c r="AR22" s="33">
        <f t="shared" si="37"/>
        <v>0.14295692665890569</v>
      </c>
      <c r="AS22" s="33">
        <f t="shared" si="37"/>
        <v>0.13071169369769681</v>
      </c>
      <c r="AT22" s="33">
        <f t="shared" si="37"/>
        <v>0.1269682935518347</v>
      </c>
      <c r="AU22" s="33">
        <f t="shared" si="37"/>
        <v>0.12491108265756153</v>
      </c>
      <c r="AV22" s="33">
        <f t="shared" si="37"/>
        <v>0.12563840653728295</v>
      </c>
      <c r="AW22" s="33">
        <f t="shared" si="37"/>
        <v>0.1414308176100629</v>
      </c>
      <c r="AX22" s="33">
        <f t="shared" si="37"/>
        <v>0.14813460131675202</v>
      </c>
    </row>
    <row r="23" spans="1:50" x14ac:dyDescent="0.25">
      <c r="A23" s="18"/>
      <c r="B23" s="128" t="s">
        <v>32</v>
      </c>
      <c r="C23" s="28"/>
      <c r="D23" s="18"/>
      <c r="E23" s="18"/>
      <c r="F23" s="18"/>
      <c r="G23" s="18"/>
      <c r="H23" s="18"/>
      <c r="I23" s="18"/>
      <c r="J23" s="30">
        <f t="shared" ref="J23" si="38">J19-I19</f>
        <v>38</v>
      </c>
      <c r="K23" s="30">
        <f t="shared" ref="K23" si="39">K19-J19</f>
        <v>28</v>
      </c>
      <c r="L23" s="30">
        <f t="shared" ref="L23" si="40">L19-K19</f>
        <v>41</v>
      </c>
      <c r="M23" s="30">
        <f t="shared" ref="M23" si="41">M19-L19</f>
        <v>49</v>
      </c>
      <c r="N23" s="30">
        <f t="shared" ref="N23" si="42">N19-M19</f>
        <v>36</v>
      </c>
      <c r="O23" s="30">
        <f t="shared" ref="O23" si="43">O19-N19</f>
        <v>133</v>
      </c>
      <c r="P23" s="30">
        <f t="shared" ref="P23" si="44">P19-O19</f>
        <v>97</v>
      </c>
      <c r="Q23" s="30">
        <f t="shared" ref="Q23" si="45">Q19-P19</f>
        <v>168</v>
      </c>
      <c r="R23" s="30">
        <f t="shared" ref="R23" si="46">R19-Q19</f>
        <v>196</v>
      </c>
      <c r="S23" s="30">
        <f t="shared" ref="S23" si="47">S19-R19</f>
        <v>189</v>
      </c>
      <c r="T23" s="30">
        <f t="shared" ref="T23" si="48">T19-S19</f>
        <v>210</v>
      </c>
      <c r="U23" s="30">
        <f t="shared" ref="U23" si="49">U19-T19</f>
        <v>215</v>
      </c>
      <c r="V23" s="30">
        <f t="shared" ref="V23" si="50">V19-U19</f>
        <v>368</v>
      </c>
      <c r="W23" s="30">
        <f t="shared" ref="W23" si="51">W19-V19</f>
        <v>349</v>
      </c>
      <c r="X23" s="30">
        <f t="shared" ref="X23" si="52">X19-W19</f>
        <v>345</v>
      </c>
      <c r="Y23" s="30">
        <f t="shared" ref="Y23" si="53">Y19-X19</f>
        <v>475</v>
      </c>
      <c r="Z23" s="30">
        <f t="shared" ref="Z23" si="54">Z19-Y19</f>
        <v>427</v>
      </c>
      <c r="AA23" s="30">
        <f t="shared" ref="AA23" si="55">AA19-Z19</f>
        <v>627</v>
      </c>
      <c r="AB23" s="30">
        <f t="shared" ref="AB23" si="56">AB19-AA19</f>
        <v>793</v>
      </c>
      <c r="AC23" s="30">
        <f t="shared" ref="AC23" si="57">AC19-AB19</f>
        <v>651</v>
      </c>
      <c r="AD23" s="30">
        <f t="shared" ref="AD23" si="58">AD19-AC19</f>
        <v>601</v>
      </c>
      <c r="AE23" s="30">
        <f t="shared" ref="AE23" si="59">AE19-AD19</f>
        <v>743</v>
      </c>
      <c r="AF23" s="30">
        <f t="shared" ref="AF23" si="60">AF19-AE19</f>
        <v>683</v>
      </c>
      <c r="AG23" s="30">
        <f t="shared" ref="AG23" si="61">AG19-AF19</f>
        <v>662</v>
      </c>
      <c r="AH23" s="30">
        <f t="shared" ref="AH23" si="62">AH19-AG19</f>
        <v>969</v>
      </c>
      <c r="AI23" s="30">
        <f t="shared" ref="AI23" si="63">AI19-AH19</f>
        <v>889</v>
      </c>
      <c r="AJ23" s="30">
        <f t="shared" ref="AJ23" si="64">AJ19-AI19</f>
        <v>756</v>
      </c>
      <c r="AK23" s="30">
        <f t="shared" ref="AK23" si="65">AK19-AJ19</f>
        <v>812</v>
      </c>
      <c r="AL23" s="30">
        <f t="shared" ref="AL23" si="66">AL19-AK19</f>
        <v>837</v>
      </c>
      <c r="AM23" s="30">
        <f t="shared" ref="AM23" si="67">AM19-AL19</f>
        <v>727</v>
      </c>
      <c r="AN23" s="30">
        <f t="shared" ref="AN23" si="68">AN19-AM19</f>
        <v>760</v>
      </c>
      <c r="AO23" s="30">
        <f t="shared" ref="AO23" si="69">AO19-AN19</f>
        <v>766</v>
      </c>
      <c r="AP23" s="30">
        <f t="shared" ref="AP23" si="70">AP19-AO19</f>
        <v>681</v>
      </c>
      <c r="AQ23" s="30">
        <f t="shared" ref="AQ23:AX23" si="71">AQ19-AP19</f>
        <v>525</v>
      </c>
      <c r="AR23" s="30">
        <f t="shared" si="71"/>
        <v>636</v>
      </c>
      <c r="AS23" s="30">
        <f t="shared" si="71"/>
        <v>604</v>
      </c>
      <c r="AT23" s="30">
        <f t="shared" si="71"/>
        <v>542</v>
      </c>
      <c r="AU23" s="30">
        <f t="shared" si="71"/>
        <v>610</v>
      </c>
      <c r="AV23" s="30">
        <f t="shared" si="71"/>
        <v>570</v>
      </c>
      <c r="AW23" s="30">
        <f t="shared" si="71"/>
        <v>619</v>
      </c>
      <c r="AX23" s="30">
        <f t="shared" si="71"/>
        <v>431</v>
      </c>
    </row>
    <row r="24" spans="1:50" x14ac:dyDescent="0.25">
      <c r="P24" s="3"/>
      <c r="Q24" s="3"/>
      <c r="R24" s="3"/>
      <c r="S24" s="3"/>
      <c r="T24" s="3"/>
      <c r="U24" s="3"/>
      <c r="V24" s="3"/>
      <c r="W24" s="3"/>
    </row>
    <row r="25" spans="1:50" x14ac:dyDescent="0.25">
      <c r="A25" s="4" t="s">
        <v>5</v>
      </c>
      <c r="B25" s="4" t="s">
        <v>2</v>
      </c>
      <c r="C25" s="4"/>
      <c r="D25" s="11">
        <v>43856</v>
      </c>
      <c r="E25" s="11">
        <f>D25+4</f>
        <v>43860</v>
      </c>
      <c r="F25" s="11">
        <v>43863</v>
      </c>
      <c r="G25" s="11">
        <v>43866</v>
      </c>
      <c r="H25" s="11">
        <v>43869</v>
      </c>
      <c r="I25" s="11">
        <v>43872</v>
      </c>
      <c r="J25" s="11">
        <v>43875</v>
      </c>
      <c r="K25" s="11">
        <v>43878</v>
      </c>
      <c r="L25" s="11">
        <f>K25+3</f>
        <v>43881</v>
      </c>
      <c r="M25" s="11">
        <v>43885</v>
      </c>
      <c r="N25" s="11">
        <v>43897</v>
      </c>
      <c r="O25" s="2"/>
      <c r="P25" s="2"/>
      <c r="Q25" s="2"/>
      <c r="R25" s="2"/>
      <c r="S25" s="2"/>
      <c r="T25" s="2"/>
      <c r="U25" s="2"/>
      <c r="V25" s="2"/>
      <c r="W25" s="2"/>
    </row>
    <row r="26" spans="1:50" x14ac:dyDescent="0.25">
      <c r="A26" s="4"/>
      <c r="B26" s="4" t="s">
        <v>1</v>
      </c>
      <c r="C26" s="4"/>
      <c r="D26" s="4">
        <v>2000</v>
      </c>
      <c r="E26" s="4">
        <v>7711</v>
      </c>
      <c r="F26" s="4">
        <v>14380</v>
      </c>
      <c r="G26" s="4">
        <v>24324</v>
      </c>
      <c r="H26" s="4">
        <v>34546</v>
      </c>
      <c r="I26" s="4">
        <v>42638</v>
      </c>
      <c r="J26" s="4">
        <v>62000</v>
      </c>
      <c r="K26" s="4">
        <v>70548</v>
      </c>
      <c r="L26" s="4">
        <v>74576</v>
      </c>
      <c r="M26" s="4">
        <v>77262</v>
      </c>
      <c r="N26" s="4">
        <v>80651</v>
      </c>
    </row>
    <row r="27" spans="1:50" x14ac:dyDescent="0.25">
      <c r="A27" s="4"/>
      <c r="B27" s="4" t="s">
        <v>18</v>
      </c>
      <c r="C27" s="4"/>
      <c r="D27" s="4"/>
      <c r="E27" s="15">
        <f t="shared" ref="E27:M27" si="72">(E26-D26)/(D26*(E25-D25))</f>
        <v>0.71387500000000004</v>
      </c>
      <c r="F27" s="15">
        <f t="shared" si="72"/>
        <v>0.28828945662041239</v>
      </c>
      <c r="G27" s="15">
        <f t="shared" si="72"/>
        <v>0.23050533147890589</v>
      </c>
      <c r="H27" s="15">
        <f t="shared" si="72"/>
        <v>0.14008112700761935</v>
      </c>
      <c r="I27" s="15">
        <f t="shared" si="72"/>
        <v>7.8079468920666167E-2</v>
      </c>
      <c r="J27" s="15">
        <f t="shared" si="72"/>
        <v>0.1513673249214316</v>
      </c>
      <c r="K27" s="15">
        <f t="shared" si="72"/>
        <v>4.5956989247311827E-2</v>
      </c>
      <c r="L27" s="15">
        <f t="shared" si="72"/>
        <v>1.903195932792803E-2</v>
      </c>
      <c r="M27" s="15">
        <f t="shared" si="72"/>
        <v>9.0042372881355935E-3</v>
      </c>
      <c r="N27" s="4"/>
    </row>
    <row r="28" spans="1:50" x14ac:dyDescent="0.25">
      <c r="A28" s="4"/>
      <c r="B28" s="4" t="s">
        <v>3</v>
      </c>
      <c r="C28" s="4"/>
      <c r="D28" s="4">
        <v>56</v>
      </c>
      <c r="E28" s="4">
        <v>170</v>
      </c>
      <c r="F28" s="4">
        <v>304</v>
      </c>
      <c r="G28" s="4">
        <v>490</v>
      </c>
      <c r="H28" s="4">
        <v>722</v>
      </c>
      <c r="I28" s="4">
        <v>1016</v>
      </c>
      <c r="J28" s="4">
        <v>1400</v>
      </c>
      <c r="K28" s="4">
        <v>1770</v>
      </c>
      <c r="L28" s="4">
        <v>2118</v>
      </c>
      <c r="M28" s="4">
        <v>2595</v>
      </c>
      <c r="N28" s="4"/>
    </row>
    <row r="29" spans="1:50" x14ac:dyDescent="0.25">
      <c r="A29" s="4"/>
      <c r="B29" s="4" t="s">
        <v>18</v>
      </c>
      <c r="C29" s="4"/>
      <c r="D29" s="4"/>
      <c r="E29" s="15">
        <f t="shared" ref="E29:M29" si="73">(E28-D28)/(D28*(E25-D25))</f>
        <v>0.5089285714285714</v>
      </c>
      <c r="F29" s="15">
        <f t="shared" si="73"/>
        <v>0.2627450980392157</v>
      </c>
      <c r="G29" s="15">
        <f t="shared" si="73"/>
        <v>0.20394736842105263</v>
      </c>
      <c r="H29" s="15">
        <f t="shared" si="73"/>
        <v>0.15782312925170067</v>
      </c>
      <c r="I29" s="15">
        <f t="shared" si="73"/>
        <v>0.13573407202216067</v>
      </c>
      <c r="J29" s="15">
        <f t="shared" si="73"/>
        <v>0.12598425196850394</v>
      </c>
      <c r="K29" s="15">
        <f t="shared" si="73"/>
        <v>8.8095238095238101E-2</v>
      </c>
      <c r="L29" s="15">
        <f t="shared" si="73"/>
        <v>6.5536723163841806E-2</v>
      </c>
      <c r="M29" s="15">
        <f t="shared" si="73"/>
        <v>5.6303116147308784E-2</v>
      </c>
      <c r="N29" s="4"/>
    </row>
    <row r="31" spans="1:50" x14ac:dyDescent="0.25">
      <c r="A31" s="143" t="s">
        <v>6</v>
      </c>
      <c r="B31" s="143"/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</row>
    <row r="32" spans="1:50" x14ac:dyDescent="0.25">
      <c r="A32" s="4" t="s">
        <v>6</v>
      </c>
      <c r="B32" s="10" t="s">
        <v>7</v>
      </c>
      <c r="C32" s="10"/>
      <c r="D32" s="6">
        <f>E32-1</f>
        <v>43901</v>
      </c>
      <c r="E32" s="6">
        <f>F32-1</f>
        <v>43902</v>
      </c>
      <c r="F32" s="6">
        <f>G32-1</f>
        <v>43903</v>
      </c>
      <c r="G32" s="6">
        <f>H32-1</f>
        <v>43904</v>
      </c>
      <c r="H32" s="6">
        <f>I32-1</f>
        <v>43905</v>
      </c>
      <c r="I32" s="11">
        <v>43906</v>
      </c>
      <c r="J32" s="11">
        <f t="shared" ref="J32:X32" si="74">I32+1</f>
        <v>43907</v>
      </c>
      <c r="K32" s="11">
        <f t="shared" si="74"/>
        <v>43908</v>
      </c>
      <c r="L32" s="11">
        <f t="shared" si="74"/>
        <v>43909</v>
      </c>
      <c r="M32" s="21">
        <f t="shared" si="74"/>
        <v>43910</v>
      </c>
      <c r="N32" s="11">
        <f t="shared" si="74"/>
        <v>43911</v>
      </c>
      <c r="O32" s="11">
        <f t="shared" si="74"/>
        <v>43912</v>
      </c>
      <c r="P32" s="11">
        <f t="shared" si="74"/>
        <v>43913</v>
      </c>
      <c r="Q32" s="11">
        <f t="shared" si="74"/>
        <v>43914</v>
      </c>
      <c r="R32" s="11">
        <f t="shared" si="74"/>
        <v>43915</v>
      </c>
      <c r="S32" s="11">
        <f t="shared" si="74"/>
        <v>43916</v>
      </c>
      <c r="T32" s="11">
        <f t="shared" si="74"/>
        <v>43917</v>
      </c>
      <c r="U32" s="11">
        <f t="shared" si="74"/>
        <v>43918</v>
      </c>
      <c r="V32" s="11">
        <f t="shared" si="74"/>
        <v>43919</v>
      </c>
      <c r="W32" s="11">
        <f t="shared" si="74"/>
        <v>43920</v>
      </c>
      <c r="X32" s="11">
        <f t="shared" si="74"/>
        <v>43921</v>
      </c>
      <c r="Y32" s="11">
        <f t="shared" ref="Y32" si="75">X32+1</f>
        <v>43922</v>
      </c>
      <c r="Z32" s="11">
        <f t="shared" ref="Z32" si="76">Y32+1</f>
        <v>43923</v>
      </c>
      <c r="AA32" s="11">
        <f t="shared" ref="AA32" si="77">Z32+1</f>
        <v>43924</v>
      </c>
      <c r="AB32" s="11">
        <f t="shared" ref="AB32" si="78">AA32+1</f>
        <v>43925</v>
      </c>
      <c r="AC32" s="11">
        <f t="shared" ref="AC32" si="79">AB32+1</f>
        <v>43926</v>
      </c>
      <c r="AD32" s="130">
        <f t="shared" ref="AD32" si="80">AC32+1</f>
        <v>43927</v>
      </c>
      <c r="AE32" s="11">
        <f t="shared" ref="AE32" si="81">AD32+1</f>
        <v>43928</v>
      </c>
      <c r="AF32" s="11">
        <f t="shared" ref="AF32" si="82">AE32+1</f>
        <v>43929</v>
      </c>
      <c r="AG32" s="11">
        <f t="shared" ref="AG32" si="83">AF32+1</f>
        <v>43930</v>
      </c>
      <c r="AH32" s="11">
        <f t="shared" ref="AH32" si="84">AG32+1</f>
        <v>43931</v>
      </c>
      <c r="AI32" s="11">
        <f t="shared" ref="AI32" si="85">AH32+1</f>
        <v>43932</v>
      </c>
      <c r="AJ32" s="11">
        <f t="shared" ref="AJ32" si="86">AI32+1</f>
        <v>43933</v>
      </c>
      <c r="AK32" s="11">
        <f t="shared" ref="AK32" si="87">AJ32+1</f>
        <v>43934</v>
      </c>
    </row>
    <row r="33" spans="1:39" x14ac:dyDescent="0.25">
      <c r="A33" s="4"/>
      <c r="B33" s="4" t="s">
        <v>1</v>
      </c>
      <c r="C33" s="7">
        <v>0.18</v>
      </c>
      <c r="D33" s="4">
        <v>932</v>
      </c>
      <c r="E33" s="4">
        <v>1203</v>
      </c>
      <c r="F33" s="4">
        <v>1598</v>
      </c>
      <c r="G33" s="4">
        <v>1922</v>
      </c>
      <c r="H33" s="4">
        <v>3774</v>
      </c>
      <c r="I33" s="4">
        <v>4372</v>
      </c>
      <c r="J33" s="4">
        <v>5656</v>
      </c>
      <c r="K33" s="4">
        <v>8074</v>
      </c>
      <c r="L33" s="4">
        <v>12018</v>
      </c>
      <c r="M33" s="4">
        <v>17438</v>
      </c>
      <c r="N33" s="4">
        <v>23632</v>
      </c>
      <c r="O33" s="4">
        <v>32876</v>
      </c>
      <c r="P33" s="4">
        <v>42751</v>
      </c>
      <c r="Q33" s="4">
        <v>52690</v>
      </c>
      <c r="R33" s="4">
        <v>64916</v>
      </c>
      <c r="S33" s="4">
        <v>81966</v>
      </c>
      <c r="T33" s="4">
        <v>100997</v>
      </c>
      <c r="U33" s="4">
        <v>121105</v>
      </c>
      <c r="V33" s="4">
        <v>141288</v>
      </c>
      <c r="W33" s="4">
        <v>160689</v>
      </c>
      <c r="X33" s="4">
        <v>186082</v>
      </c>
      <c r="Y33" s="4">
        <v>212747</v>
      </c>
      <c r="Z33" s="4">
        <v>241626</v>
      </c>
      <c r="AA33" s="4">
        <v>273808</v>
      </c>
      <c r="AB33" s="4">
        <v>307036</v>
      </c>
      <c r="AC33" s="4">
        <v>333593</v>
      </c>
      <c r="AD33" s="4">
        <v>362955</v>
      </c>
      <c r="AE33" s="4">
        <v>393602</v>
      </c>
      <c r="AF33" s="17">
        <v>425746</v>
      </c>
      <c r="AG33" s="17">
        <v>459093</v>
      </c>
      <c r="AH33" s="17">
        <v>493457</v>
      </c>
      <c r="AI33" s="17">
        <v>525428</v>
      </c>
      <c r="AJ33" s="17">
        <v>553493</v>
      </c>
    </row>
    <row r="34" spans="1:39" s="25" customFormat="1" x14ac:dyDescent="0.25">
      <c r="A34" s="23"/>
      <c r="B34" s="23" t="s">
        <v>17</v>
      </c>
      <c r="C34" s="23"/>
      <c r="D34" s="23"/>
      <c r="E34" s="24">
        <f t="shared" ref="E34:R34" si="88">(E33-D33)/D33</f>
        <v>0.29077253218884119</v>
      </c>
      <c r="F34" s="24">
        <f t="shared" si="88"/>
        <v>0.32834580216126352</v>
      </c>
      <c r="G34" s="24">
        <f t="shared" si="88"/>
        <v>0.20275344180225283</v>
      </c>
      <c r="H34" s="24">
        <f t="shared" si="88"/>
        <v>0.96357960457856395</v>
      </c>
      <c r="I34" s="24">
        <f t="shared" si="88"/>
        <v>0.1584525702172761</v>
      </c>
      <c r="J34" s="24">
        <f t="shared" si="88"/>
        <v>0.29368709972552609</v>
      </c>
      <c r="K34" s="24">
        <f t="shared" si="88"/>
        <v>0.42751060820367753</v>
      </c>
      <c r="L34" s="24">
        <f t="shared" si="88"/>
        <v>0.48848154570225416</v>
      </c>
      <c r="M34" s="24">
        <f t="shared" si="88"/>
        <v>0.45099018139457481</v>
      </c>
      <c r="N34" s="24">
        <f t="shared" si="88"/>
        <v>0.3552012845509806</v>
      </c>
      <c r="O34" s="24">
        <f t="shared" si="88"/>
        <v>0.39116452268111035</v>
      </c>
      <c r="P34" s="24">
        <f t="shared" si="88"/>
        <v>0.30037109137364643</v>
      </c>
      <c r="Q34" s="24">
        <f t="shared" si="88"/>
        <v>0.23248578980608642</v>
      </c>
      <c r="R34" s="24">
        <f t="shared" si="88"/>
        <v>0.23203643955209718</v>
      </c>
      <c r="S34" s="24">
        <f t="shared" ref="S34" si="89">(S33-R33)/R33</f>
        <v>0.26264711319243328</v>
      </c>
      <c r="T34" s="24">
        <f t="shared" ref="T34:AJ34" si="90">(T33-S33)/S33</f>
        <v>0.23218163628821706</v>
      </c>
      <c r="U34" s="24">
        <f t="shared" si="90"/>
        <v>0.19909502262443438</v>
      </c>
      <c r="V34" s="24">
        <f t="shared" si="90"/>
        <v>0.166657033153049</v>
      </c>
      <c r="W34" s="24">
        <f t="shared" si="90"/>
        <v>0.1373152709359606</v>
      </c>
      <c r="X34" s="24">
        <f t="shared" si="90"/>
        <v>0.15802575160714175</v>
      </c>
      <c r="Y34" s="24">
        <f t="shared" si="90"/>
        <v>0.14329704108941219</v>
      </c>
      <c r="Z34" s="24">
        <f t="shared" si="90"/>
        <v>0.13574339473647101</v>
      </c>
      <c r="AA34" s="24">
        <f t="shared" si="90"/>
        <v>0.13318930909753091</v>
      </c>
      <c r="AB34" s="24">
        <f t="shared" si="90"/>
        <v>0.12135511015017823</v>
      </c>
      <c r="AC34" s="24">
        <f t="shared" si="90"/>
        <v>8.6494743287432091E-2</v>
      </c>
      <c r="AD34" s="24">
        <f t="shared" si="90"/>
        <v>8.801743441858792E-2</v>
      </c>
      <c r="AE34" s="24">
        <f t="shared" si="90"/>
        <v>8.4437464699480658E-2</v>
      </c>
      <c r="AF34" s="24">
        <f t="shared" si="90"/>
        <v>8.1666251695875533E-2</v>
      </c>
      <c r="AG34" s="24">
        <f t="shared" si="90"/>
        <v>7.832604416717949E-2</v>
      </c>
      <c r="AH34" s="24">
        <f t="shared" si="90"/>
        <v>7.48519363179138E-2</v>
      </c>
      <c r="AI34" s="24">
        <f t="shared" si="90"/>
        <v>6.4789839844201211E-2</v>
      </c>
      <c r="AJ34" s="24">
        <f t="shared" si="90"/>
        <v>5.3413598057202888E-2</v>
      </c>
      <c r="AK34"/>
      <c r="AL34"/>
    </row>
    <row r="35" spans="1:39" s="25" customFormat="1" x14ac:dyDescent="0.25">
      <c r="A35" s="23"/>
      <c r="B35" s="43" t="s">
        <v>49</v>
      </c>
      <c r="C35" s="23">
        <v>327</v>
      </c>
      <c r="D35" s="23"/>
      <c r="E35" s="24"/>
      <c r="F35" s="24"/>
      <c r="G35" s="24"/>
      <c r="H35" s="44">
        <f t="shared" ref="H35:Z35" si="91">(H33-G33)/$C35</f>
        <v>5.6636085626911319</v>
      </c>
      <c r="I35" s="44">
        <f t="shared" si="91"/>
        <v>1.8287461773700306</v>
      </c>
      <c r="J35" s="44">
        <f t="shared" si="91"/>
        <v>3.926605504587156</v>
      </c>
      <c r="K35" s="44">
        <f t="shared" si="91"/>
        <v>7.3944954128440363</v>
      </c>
      <c r="L35" s="44">
        <f t="shared" si="91"/>
        <v>12.061162079510703</v>
      </c>
      <c r="M35" s="44">
        <f t="shared" si="91"/>
        <v>16.574923547400612</v>
      </c>
      <c r="N35" s="44">
        <f t="shared" si="91"/>
        <v>18.941896024464832</v>
      </c>
      <c r="O35" s="44">
        <f t="shared" si="91"/>
        <v>28.269113149847094</v>
      </c>
      <c r="P35" s="44">
        <f t="shared" si="91"/>
        <v>30.198776758409785</v>
      </c>
      <c r="Q35" s="44">
        <f t="shared" si="91"/>
        <v>30.394495412844037</v>
      </c>
      <c r="R35" s="44">
        <f t="shared" si="91"/>
        <v>37.388379204892964</v>
      </c>
      <c r="S35" s="44">
        <f t="shared" si="91"/>
        <v>52.140672782874617</v>
      </c>
      <c r="T35" s="44">
        <f t="shared" si="91"/>
        <v>58.198776758409785</v>
      </c>
      <c r="U35" s="44">
        <f t="shared" si="91"/>
        <v>61.49235474006116</v>
      </c>
      <c r="V35" s="44">
        <f t="shared" si="91"/>
        <v>61.721712538226299</v>
      </c>
      <c r="W35" s="44">
        <f t="shared" si="91"/>
        <v>59.330275229357795</v>
      </c>
      <c r="X35" s="44">
        <f t="shared" si="91"/>
        <v>77.654434250764524</v>
      </c>
      <c r="Y35" s="44">
        <f t="shared" si="91"/>
        <v>81.544342507645254</v>
      </c>
      <c r="Z35" s="44">
        <f t="shared" si="91"/>
        <v>88.314984709480129</v>
      </c>
      <c r="AA35" s="44">
        <f t="shared" ref="AA35:AB35" si="92">(AA33-Z33)/$C35</f>
        <v>98.415902140672785</v>
      </c>
      <c r="AB35" s="44">
        <f t="shared" si="92"/>
        <v>101.61467889908256</v>
      </c>
      <c r="AC35" s="44">
        <f t="shared" ref="AC35:AD35" si="93">(AC33-AB33)/$C35</f>
        <v>81.214067278287459</v>
      </c>
      <c r="AD35" s="44">
        <f t="shared" si="93"/>
        <v>89.792048929663608</v>
      </c>
      <c r="AE35" s="44">
        <f t="shared" ref="AE35:AJ35" si="94">(AE33-AD33)/$C35</f>
        <v>93.721712538226299</v>
      </c>
      <c r="AF35" s="44">
        <f t="shared" si="94"/>
        <v>98.299694189602448</v>
      </c>
      <c r="AG35" s="44">
        <f t="shared" si="94"/>
        <v>101.97859327217125</v>
      </c>
      <c r="AH35" s="44">
        <f t="shared" si="94"/>
        <v>105.08868501529052</v>
      </c>
      <c r="AI35" s="44">
        <f t="shared" si="94"/>
        <v>97.77064220183486</v>
      </c>
      <c r="AJ35" s="44">
        <f t="shared" si="94"/>
        <v>85.825688073394502</v>
      </c>
      <c r="AK35"/>
      <c r="AL35"/>
    </row>
    <row r="36" spans="1:39" x14ac:dyDescent="0.25">
      <c r="A36" s="4"/>
      <c r="B36" s="4" t="s">
        <v>3</v>
      </c>
      <c r="C36" s="4"/>
      <c r="D36" s="4">
        <v>32</v>
      </c>
      <c r="E36" s="4">
        <v>42</v>
      </c>
      <c r="F36" s="4">
        <v>50</v>
      </c>
      <c r="G36" s="4">
        <v>56</v>
      </c>
      <c r="H36" s="4">
        <v>62</v>
      </c>
      <c r="I36" s="4">
        <v>75</v>
      </c>
      <c r="J36" s="4">
        <v>96</v>
      </c>
      <c r="K36" s="4">
        <v>122</v>
      </c>
      <c r="L36" s="4">
        <v>172</v>
      </c>
      <c r="M36" s="4">
        <v>229</v>
      </c>
      <c r="N36" s="4">
        <v>268</v>
      </c>
      <c r="O36" s="4">
        <v>414</v>
      </c>
      <c r="P36" s="4">
        <v>519</v>
      </c>
      <c r="Q36" s="4">
        <v>681</v>
      </c>
      <c r="R36" s="4">
        <v>906</v>
      </c>
      <c r="S36" s="4">
        <v>1159</v>
      </c>
      <c r="T36" s="4">
        <v>1592</v>
      </c>
      <c r="U36" s="4">
        <v>2039</v>
      </c>
      <c r="V36" s="4">
        <v>2452</v>
      </c>
      <c r="W36" s="4">
        <v>2985</v>
      </c>
      <c r="X36" s="4">
        <v>3806</v>
      </c>
      <c r="Y36" s="4">
        <v>4745</v>
      </c>
      <c r="Z36" s="4">
        <v>5821</v>
      </c>
      <c r="AA36" s="4">
        <v>7007</v>
      </c>
      <c r="AB36" s="4">
        <v>8352</v>
      </c>
      <c r="AC36" s="4">
        <v>9534</v>
      </c>
      <c r="AD36" s="4">
        <v>10748</v>
      </c>
      <c r="AE36" s="4">
        <v>12675</v>
      </c>
      <c r="AF36" s="17">
        <v>14610</v>
      </c>
      <c r="AG36" s="17">
        <v>16466</v>
      </c>
      <c r="AH36" s="17">
        <v>18544</v>
      </c>
      <c r="AI36" s="17">
        <v>20453</v>
      </c>
      <c r="AJ36" s="17">
        <v>21936</v>
      </c>
    </row>
    <row r="37" spans="1:39" x14ac:dyDescent="0.25">
      <c r="A37" s="4"/>
      <c r="B37" s="4"/>
      <c r="C37" s="4"/>
      <c r="D37" s="8"/>
      <c r="E37" s="8">
        <f t="shared" ref="E37:R37" si="95">(E36-D36)/D36</f>
        <v>0.3125</v>
      </c>
      <c r="F37" s="8">
        <f t="shared" si="95"/>
        <v>0.19047619047619047</v>
      </c>
      <c r="G37" s="8">
        <f t="shared" si="95"/>
        <v>0.12</v>
      </c>
      <c r="H37" s="8">
        <f t="shared" si="95"/>
        <v>0.10714285714285714</v>
      </c>
      <c r="I37" s="8">
        <f t="shared" si="95"/>
        <v>0.20967741935483872</v>
      </c>
      <c r="J37" s="8">
        <f t="shared" si="95"/>
        <v>0.28000000000000003</v>
      </c>
      <c r="K37" s="8">
        <f t="shared" si="95"/>
        <v>0.27083333333333331</v>
      </c>
      <c r="L37" s="8">
        <f t="shared" si="95"/>
        <v>0.4098360655737705</v>
      </c>
      <c r="M37" s="8">
        <f t="shared" si="95"/>
        <v>0.33139534883720928</v>
      </c>
      <c r="N37" s="8">
        <f t="shared" si="95"/>
        <v>0.1703056768558952</v>
      </c>
      <c r="O37" s="8">
        <f t="shared" si="95"/>
        <v>0.54477611940298509</v>
      </c>
      <c r="P37" s="8">
        <f t="shared" si="95"/>
        <v>0.25362318840579712</v>
      </c>
      <c r="Q37" s="8">
        <f t="shared" si="95"/>
        <v>0.31213872832369943</v>
      </c>
      <c r="R37" s="8">
        <f t="shared" si="95"/>
        <v>0.33039647577092512</v>
      </c>
      <c r="S37" s="8">
        <f t="shared" ref="S37" si="96">(S36-R36)/R36</f>
        <v>0.27924944812362029</v>
      </c>
      <c r="T37" s="8">
        <f t="shared" ref="T37:AJ37" si="97">(T36-S36)/S36</f>
        <v>0.37359792924935287</v>
      </c>
      <c r="U37" s="8">
        <f t="shared" si="97"/>
        <v>0.28077889447236182</v>
      </c>
      <c r="V37" s="8">
        <f t="shared" si="97"/>
        <v>0.20255026974006865</v>
      </c>
      <c r="W37" s="8">
        <f t="shared" si="97"/>
        <v>0.21737357259380097</v>
      </c>
      <c r="X37" s="8">
        <f t="shared" si="97"/>
        <v>0.27504187604690117</v>
      </c>
      <c r="Y37" s="8">
        <f t="shared" si="97"/>
        <v>0.2467157120336311</v>
      </c>
      <c r="Z37" s="8">
        <f t="shared" si="97"/>
        <v>0.22676501580611169</v>
      </c>
      <c r="AA37" s="8">
        <f t="shared" si="97"/>
        <v>0.20374506098608486</v>
      </c>
      <c r="AB37" s="8">
        <f t="shared" si="97"/>
        <v>0.19195090623662053</v>
      </c>
      <c r="AC37" s="8">
        <f t="shared" si="97"/>
        <v>0.14152298850574713</v>
      </c>
      <c r="AD37" s="8">
        <f t="shared" si="97"/>
        <v>0.12733375288441368</v>
      </c>
      <c r="AE37" s="8">
        <f t="shared" si="97"/>
        <v>0.17928917007815406</v>
      </c>
      <c r="AF37" s="8">
        <f t="shared" si="97"/>
        <v>0.15266272189349112</v>
      </c>
      <c r="AG37" s="8">
        <f t="shared" si="97"/>
        <v>0.12703627652292951</v>
      </c>
      <c r="AH37" s="8">
        <f t="shared" si="97"/>
        <v>0.12619944127292604</v>
      </c>
      <c r="AI37" s="8">
        <f t="shared" si="97"/>
        <v>0.10294434857635892</v>
      </c>
      <c r="AJ37" s="8">
        <f t="shared" si="97"/>
        <v>7.2507700581821738E-2</v>
      </c>
    </row>
    <row r="38" spans="1:39" x14ac:dyDescent="0.25">
      <c r="A38" s="4"/>
      <c r="B38" s="4" t="s">
        <v>8</v>
      </c>
      <c r="C38" s="7">
        <v>0.06</v>
      </c>
      <c r="D38" s="4"/>
      <c r="E38" s="4"/>
      <c r="F38" s="4"/>
      <c r="G38" s="4"/>
      <c r="H38" s="4"/>
      <c r="I38" s="4"/>
      <c r="J38" s="13">
        <f t="shared" ref="J38:R38" si="98">J36/D33</f>
        <v>0.10300429184549356</v>
      </c>
      <c r="K38" s="13">
        <f t="shared" si="98"/>
        <v>0.10141313383208644</v>
      </c>
      <c r="L38" s="13">
        <f t="shared" si="98"/>
        <v>0.10763454317897372</v>
      </c>
      <c r="M38" s="13">
        <f t="shared" si="98"/>
        <v>0.11914672216441206</v>
      </c>
      <c r="N38" s="13">
        <f t="shared" si="98"/>
        <v>7.101218865924748E-2</v>
      </c>
      <c r="O38" s="13">
        <f t="shared" si="98"/>
        <v>9.4693504117108876E-2</v>
      </c>
      <c r="P38" s="13">
        <f t="shared" si="98"/>
        <v>9.1760961810466765E-2</v>
      </c>
      <c r="Q38" s="13">
        <f t="shared" si="98"/>
        <v>8.4344810502848644E-2</v>
      </c>
      <c r="R38" s="13">
        <f t="shared" si="98"/>
        <v>7.5386919620569148E-2</v>
      </c>
      <c r="S38" s="13">
        <f t="shared" ref="S38" si="99">S36/M33</f>
        <v>6.6464044041747911E-2</v>
      </c>
      <c r="T38" s="13">
        <f t="shared" ref="T38:AJ38" si="100">T36/N33</f>
        <v>6.736628300609343E-2</v>
      </c>
      <c r="U38" s="13">
        <f t="shared" si="100"/>
        <v>6.2020927120087603E-2</v>
      </c>
      <c r="V38" s="13">
        <f t="shared" si="100"/>
        <v>5.7355383499801176E-2</v>
      </c>
      <c r="W38" s="13">
        <f t="shared" si="100"/>
        <v>5.665211615107231E-2</v>
      </c>
      <c r="X38" s="13">
        <f t="shared" si="100"/>
        <v>5.8629613654568979E-2</v>
      </c>
      <c r="Y38" s="13">
        <f t="shared" si="100"/>
        <v>5.7889856769880191E-2</v>
      </c>
      <c r="Z38" s="13">
        <f t="shared" si="100"/>
        <v>5.7635375308177472E-2</v>
      </c>
      <c r="AA38" s="13">
        <f t="shared" si="100"/>
        <v>5.7858882787663594E-2</v>
      </c>
      <c r="AB38" s="13">
        <f t="shared" si="100"/>
        <v>5.9113300492610835E-2</v>
      </c>
      <c r="AC38" s="13">
        <f t="shared" si="100"/>
        <v>5.9332001568246737E-2</v>
      </c>
      <c r="AD38" s="13">
        <f t="shared" si="100"/>
        <v>5.7759482378736259E-2</v>
      </c>
      <c r="AE38" s="13">
        <f t="shared" si="100"/>
        <v>5.9577808382726902E-2</v>
      </c>
      <c r="AF38" s="13">
        <f t="shared" si="100"/>
        <v>6.0465347272230636E-2</v>
      </c>
      <c r="AG38" s="13">
        <f t="shared" si="100"/>
        <v>6.0137030327820952E-2</v>
      </c>
      <c r="AH38" s="13">
        <f t="shared" si="100"/>
        <v>6.0396826430776845E-2</v>
      </c>
      <c r="AI38" s="13">
        <f t="shared" si="100"/>
        <v>6.1311238545173313E-2</v>
      </c>
      <c r="AJ38" s="13">
        <f t="shared" si="100"/>
        <v>6.0437244286481798E-2</v>
      </c>
    </row>
    <row r="39" spans="1:39" x14ac:dyDescent="0.25">
      <c r="A39" s="4"/>
      <c r="B39" s="4" t="s">
        <v>33</v>
      </c>
      <c r="C39" s="7"/>
      <c r="D39" s="4"/>
      <c r="E39" s="4"/>
      <c r="F39" s="4"/>
      <c r="G39" s="4"/>
      <c r="H39" s="4"/>
      <c r="I39" s="4"/>
      <c r="J39" s="13"/>
      <c r="K39" s="13"/>
      <c r="L39" s="13"/>
      <c r="M39" s="131">
        <f t="shared" ref="M39" si="101">(M36-J36)/(H33-E33)</f>
        <v>5.1730844029560484E-2</v>
      </c>
      <c r="N39" s="131">
        <f t="shared" ref="N39" si="102">(N36-K36)/(I33-F33)</f>
        <v>5.2631578947368418E-2</v>
      </c>
      <c r="O39" s="131">
        <f t="shared" ref="O39" si="103">(O36-L36)/(J33-G33)</f>
        <v>6.4809855382967324E-2</v>
      </c>
      <c r="P39" s="131">
        <f t="shared" ref="P39" si="104">(P36-M36)/(K33-H33)</f>
        <v>6.7441860465116285E-2</v>
      </c>
      <c r="Q39" s="131">
        <f t="shared" ref="Q39" si="105">(Q36-N36)/(L33-I33)</f>
        <v>5.4015171331415118E-2</v>
      </c>
      <c r="R39" s="131">
        <f t="shared" ref="R39" si="106">(R36-O36)/(M33-J33)</f>
        <v>4.1758614836190797E-2</v>
      </c>
      <c r="S39" s="131">
        <f t="shared" ref="S39" si="107">(S36-P36)/(N33-K33)</f>
        <v>4.1136392852551745E-2</v>
      </c>
      <c r="T39" s="131">
        <f t="shared" ref="T39:AJ39" si="108">(T36-Q36)/(O33-L33)</f>
        <v>4.3676287275865373E-2</v>
      </c>
      <c r="U39" s="131">
        <f t="shared" si="108"/>
        <v>4.475960968672224E-2</v>
      </c>
      <c r="V39" s="131">
        <f t="shared" si="108"/>
        <v>4.449721247160851E-2</v>
      </c>
      <c r="W39" s="131">
        <f t="shared" si="108"/>
        <v>4.3476903870162294E-2</v>
      </c>
      <c r="X39" s="131">
        <f t="shared" si="108"/>
        <v>4.5059288537549404E-2</v>
      </c>
      <c r="Y39" s="131">
        <f t="shared" si="108"/>
        <v>4.7467240772558844E-2</v>
      </c>
      <c r="Z39" s="131">
        <f t="shared" si="108"/>
        <v>5.0472512413461706E-2</v>
      </c>
      <c r="AA39" s="131">
        <f t="shared" si="108"/>
        <v>5.3959745119854352E-2</v>
      </c>
      <c r="AB39" s="131">
        <f t="shared" si="108"/>
        <v>6.0426857870401397E-2</v>
      </c>
      <c r="AC39" s="131">
        <f t="shared" si="108"/>
        <v>5.7143296858888533E-2</v>
      </c>
      <c r="AD39" s="131">
        <f t="shared" si="108"/>
        <v>5.2351698176576776E-2</v>
      </c>
      <c r="AE39" s="131">
        <f t="shared" si="108"/>
        <v>5.3411912969346526E-2</v>
      </c>
      <c r="AF39" s="131">
        <f t="shared" si="108"/>
        <v>5.7861979344778061E-2</v>
      </c>
      <c r="AG39" s="131">
        <f t="shared" si="108"/>
        <v>6.064334121689699E-2</v>
      </c>
      <c r="AH39" s="131">
        <f t="shared" si="108"/>
        <v>6.3816368914936875E-2</v>
      </c>
      <c r="AI39" s="131">
        <f t="shared" si="108"/>
        <v>6.554342827016052E-2</v>
      </c>
      <c r="AJ39" s="131">
        <f t="shared" si="108"/>
        <v>6.3188780814638537E-2</v>
      </c>
    </row>
    <row r="40" spans="1:39" x14ac:dyDescent="0.25">
      <c r="A40" s="4"/>
      <c r="B40" s="132" t="s">
        <v>32</v>
      </c>
      <c r="C40" s="7"/>
      <c r="D40" s="4"/>
      <c r="E40" s="4"/>
      <c r="F40" s="4"/>
      <c r="G40" s="4"/>
      <c r="H40" s="4"/>
      <c r="I40" s="4"/>
      <c r="J40" s="126">
        <f t="shared" ref="J40" si="109">J36-I36</f>
        <v>21</v>
      </c>
      <c r="K40" s="126">
        <f t="shared" ref="K40" si="110">K36-J36</f>
        <v>26</v>
      </c>
      <c r="L40" s="126">
        <f t="shared" ref="L40" si="111">L36-K36</f>
        <v>50</v>
      </c>
      <c r="M40" s="126">
        <f t="shared" ref="M40" si="112">M36-L36</f>
        <v>57</v>
      </c>
      <c r="N40" s="126">
        <f t="shared" ref="N40" si="113">N36-M36</f>
        <v>39</v>
      </c>
      <c r="O40" s="126">
        <f t="shared" ref="O40" si="114">O36-N36</f>
        <v>146</v>
      </c>
      <c r="P40" s="126">
        <f t="shared" ref="P40" si="115">P36-O36</f>
        <v>105</v>
      </c>
      <c r="Q40" s="126">
        <f t="shared" ref="Q40" si="116">Q36-P36</f>
        <v>162</v>
      </c>
      <c r="R40" s="126">
        <f t="shared" ref="R40" si="117">R36-Q36</f>
        <v>225</v>
      </c>
      <c r="S40" s="126">
        <f t="shared" ref="S40" si="118">S36-R36</f>
        <v>253</v>
      </c>
      <c r="T40" s="126">
        <f t="shared" ref="T40" si="119">T36-S36</f>
        <v>433</v>
      </c>
      <c r="U40" s="126">
        <f t="shared" ref="U40" si="120">U36-T36</f>
        <v>447</v>
      </c>
      <c r="V40" s="126">
        <f t="shared" ref="V40" si="121">V36-U36</f>
        <v>413</v>
      </c>
      <c r="W40" s="126">
        <f t="shared" ref="W40" si="122">W36-V36</f>
        <v>533</v>
      </c>
      <c r="X40" s="126">
        <f t="shared" ref="X40" si="123">X36-W36</f>
        <v>821</v>
      </c>
      <c r="Y40" s="126">
        <f t="shared" ref="Y40" si="124">Y36-X36</f>
        <v>939</v>
      </c>
      <c r="Z40" s="126">
        <f t="shared" ref="Z40" si="125">Z36-Y36</f>
        <v>1076</v>
      </c>
      <c r="AA40" s="126">
        <f t="shared" ref="AA40" si="126">AA36-Z36</f>
        <v>1186</v>
      </c>
      <c r="AB40" s="126">
        <f t="shared" ref="AB40" si="127">AB36-AA36</f>
        <v>1345</v>
      </c>
      <c r="AC40" s="126">
        <f t="shared" ref="AC40:AJ40" si="128">AC36-AB36</f>
        <v>1182</v>
      </c>
      <c r="AD40" s="126">
        <f t="shared" si="128"/>
        <v>1214</v>
      </c>
      <c r="AE40" s="126">
        <f t="shared" si="128"/>
        <v>1927</v>
      </c>
      <c r="AF40" s="126">
        <f t="shared" si="128"/>
        <v>1935</v>
      </c>
      <c r="AG40" s="126">
        <f t="shared" si="128"/>
        <v>1856</v>
      </c>
      <c r="AH40" s="126">
        <f t="shared" si="128"/>
        <v>2078</v>
      </c>
      <c r="AI40" s="126">
        <f t="shared" si="128"/>
        <v>1909</v>
      </c>
      <c r="AJ40" s="126">
        <f t="shared" si="128"/>
        <v>1483</v>
      </c>
    </row>
    <row r="42" spans="1:39" x14ac:dyDescent="0.25">
      <c r="A42" s="144" t="s">
        <v>10</v>
      </c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4"/>
      <c r="AB42" s="144"/>
      <c r="AC42" s="144"/>
      <c r="AD42" s="144"/>
      <c r="AE42" s="144"/>
      <c r="AF42" s="144"/>
      <c r="AG42" s="144"/>
      <c r="AH42" s="144"/>
      <c r="AI42" s="144"/>
      <c r="AJ42" s="144"/>
      <c r="AK42" s="144"/>
      <c r="AL42" s="144"/>
    </row>
    <row r="43" spans="1:39" x14ac:dyDescent="0.25">
      <c r="A43" s="4" t="s">
        <v>10</v>
      </c>
      <c r="B43" s="5" t="s">
        <v>2</v>
      </c>
      <c r="C43" s="5"/>
      <c r="D43" s="5"/>
      <c r="E43" s="5"/>
      <c r="F43" s="5"/>
      <c r="G43" s="5"/>
      <c r="H43" s="6">
        <f>I43-1</f>
        <v>43902</v>
      </c>
      <c r="I43" s="6">
        <f>J43-1</f>
        <v>43903</v>
      </c>
      <c r="J43" s="6">
        <f>K43-1</f>
        <v>43904</v>
      </c>
      <c r="K43" s="6">
        <f>L43-1</f>
        <v>43905</v>
      </c>
      <c r="L43" s="6">
        <v>43906</v>
      </c>
      <c r="M43" s="11">
        <f t="shared" ref="M43:AM43" si="129">L43+1</f>
        <v>43907</v>
      </c>
      <c r="N43" s="11">
        <f t="shared" si="129"/>
        <v>43908</v>
      </c>
      <c r="O43" s="11">
        <f t="shared" si="129"/>
        <v>43909</v>
      </c>
      <c r="P43" s="11">
        <f t="shared" si="129"/>
        <v>43910</v>
      </c>
      <c r="Q43" s="11">
        <f t="shared" si="129"/>
        <v>43911</v>
      </c>
      <c r="R43" s="11">
        <f t="shared" si="129"/>
        <v>43912</v>
      </c>
      <c r="S43" s="11">
        <f t="shared" si="129"/>
        <v>43913</v>
      </c>
      <c r="T43" s="11">
        <f t="shared" si="129"/>
        <v>43914</v>
      </c>
      <c r="U43" s="11">
        <f t="shared" si="129"/>
        <v>43915</v>
      </c>
      <c r="V43" s="11">
        <f t="shared" si="129"/>
        <v>43916</v>
      </c>
      <c r="W43" s="11">
        <f t="shared" si="129"/>
        <v>43917</v>
      </c>
      <c r="X43" s="11">
        <f t="shared" si="129"/>
        <v>43918</v>
      </c>
      <c r="Y43" s="11">
        <f t="shared" si="129"/>
        <v>43919</v>
      </c>
      <c r="Z43" s="11">
        <f t="shared" si="129"/>
        <v>43920</v>
      </c>
      <c r="AA43" s="11">
        <f t="shared" si="129"/>
        <v>43921</v>
      </c>
      <c r="AB43" s="11">
        <f t="shared" si="129"/>
        <v>43922</v>
      </c>
      <c r="AC43" s="11">
        <f t="shared" si="129"/>
        <v>43923</v>
      </c>
      <c r="AD43" s="11">
        <f t="shared" si="129"/>
        <v>43924</v>
      </c>
      <c r="AE43" s="11">
        <f t="shared" si="129"/>
        <v>43925</v>
      </c>
      <c r="AF43" s="11">
        <f t="shared" si="129"/>
        <v>43926</v>
      </c>
      <c r="AG43" s="11">
        <f t="shared" si="129"/>
        <v>43927</v>
      </c>
      <c r="AH43" s="11">
        <f t="shared" si="129"/>
        <v>43928</v>
      </c>
      <c r="AI43" s="11">
        <f t="shared" si="129"/>
        <v>43929</v>
      </c>
      <c r="AJ43" s="11">
        <f t="shared" si="129"/>
        <v>43930</v>
      </c>
      <c r="AK43" s="11">
        <f t="shared" si="129"/>
        <v>43931</v>
      </c>
      <c r="AL43" s="11">
        <f t="shared" si="129"/>
        <v>43932</v>
      </c>
      <c r="AM43" s="11">
        <f t="shared" si="129"/>
        <v>43933</v>
      </c>
    </row>
    <row r="44" spans="1:39" x14ac:dyDescent="0.25">
      <c r="A44" s="4"/>
      <c r="B44" s="4" t="s">
        <v>1</v>
      </c>
      <c r="C44" s="4"/>
      <c r="D44" s="4"/>
      <c r="E44" s="4"/>
      <c r="F44" s="4"/>
      <c r="G44" s="4"/>
      <c r="H44" s="4">
        <v>1567</v>
      </c>
      <c r="I44" s="4">
        <v>2369</v>
      </c>
      <c r="J44" s="4">
        <v>3795</v>
      </c>
      <c r="K44" s="4">
        <v>4838</v>
      </c>
      <c r="L44" s="4">
        <v>6012</v>
      </c>
      <c r="M44" s="4">
        <v>7156</v>
      </c>
      <c r="N44" s="4">
        <v>10999</v>
      </c>
      <c r="O44" s="4">
        <v>13957</v>
      </c>
      <c r="P44" s="17">
        <v>16662</v>
      </c>
      <c r="Q44" s="4">
        <v>18610</v>
      </c>
      <c r="R44" s="4">
        <v>20000</v>
      </c>
      <c r="S44" s="4">
        <v>22672</v>
      </c>
      <c r="T44" s="4">
        <v>27436</v>
      </c>
      <c r="U44" s="4">
        <v>31544</v>
      </c>
      <c r="V44" s="17">
        <v>36508</v>
      </c>
      <c r="W44" s="17">
        <v>42288</v>
      </c>
      <c r="X44" s="17">
        <v>48582</v>
      </c>
      <c r="Y44" s="17">
        <v>52547</v>
      </c>
      <c r="Z44" s="17">
        <v>57898</v>
      </c>
      <c r="AA44" s="17">
        <v>61913</v>
      </c>
      <c r="AB44" s="17">
        <v>67366</v>
      </c>
      <c r="AC44" s="17">
        <v>73522</v>
      </c>
      <c r="AD44" s="17">
        <v>79689</v>
      </c>
      <c r="AE44" s="17">
        <v>85778</v>
      </c>
      <c r="AF44" s="17">
        <v>91714</v>
      </c>
      <c r="AG44" s="17">
        <v>95391</v>
      </c>
      <c r="AH44" s="17">
        <v>99225</v>
      </c>
      <c r="AI44" s="17">
        <v>103328</v>
      </c>
      <c r="AJ44" s="17">
        <v>108202</v>
      </c>
      <c r="AK44" s="17">
        <v>113525</v>
      </c>
      <c r="AL44" s="17">
        <v>117658</v>
      </c>
      <c r="AM44" s="17">
        <v>120479</v>
      </c>
    </row>
    <row r="45" spans="1:39" x14ac:dyDescent="0.25">
      <c r="A45" s="4"/>
      <c r="B45" s="23" t="s">
        <v>17</v>
      </c>
      <c r="C45" s="4"/>
      <c r="D45" s="4"/>
      <c r="E45" s="4"/>
      <c r="F45" s="4"/>
      <c r="G45" s="4"/>
      <c r="H45" s="4"/>
      <c r="I45" s="8">
        <f t="shared" ref="I45" si="130">(I44-H44)/H44</f>
        <v>0.51180599872367583</v>
      </c>
      <c r="J45" s="8">
        <f t="shared" ref="J45" si="131">(J44-I44)/I44</f>
        <v>0.60194174757281549</v>
      </c>
      <c r="K45" s="8">
        <f t="shared" ref="K45" si="132">(K44-J44)/J44</f>
        <v>0.2748353096179183</v>
      </c>
      <c r="L45" s="8">
        <f t="shared" ref="L45" si="133">(L44-K44)/K44</f>
        <v>0.24266225713104589</v>
      </c>
      <c r="M45" s="8">
        <f t="shared" ref="M45" si="134">(M44-L44)/L44</f>
        <v>0.19028609447771125</v>
      </c>
      <c r="N45" s="8">
        <f t="shared" ref="N45:AM45" si="135">(N44-M44)/M44</f>
        <v>0.53703186137506986</v>
      </c>
      <c r="O45" s="8">
        <f t="shared" si="135"/>
        <v>0.26893353941267389</v>
      </c>
      <c r="P45" s="8">
        <f t="shared" si="135"/>
        <v>0.19380955792792148</v>
      </c>
      <c r="Q45" s="8">
        <f>(Q44-O44)/O44</f>
        <v>0.33338109909006236</v>
      </c>
      <c r="R45" s="8">
        <f t="shared" si="135"/>
        <v>7.4691026329930146E-2</v>
      </c>
      <c r="S45" s="8">
        <f t="shared" si="135"/>
        <v>0.1336</v>
      </c>
      <c r="T45" s="8">
        <f t="shared" si="135"/>
        <v>0.21012702893436838</v>
      </c>
      <c r="U45" s="8">
        <f t="shared" si="135"/>
        <v>0.14973028138212569</v>
      </c>
      <c r="V45" s="8">
        <f t="shared" si="135"/>
        <v>0.15736748668526504</v>
      </c>
      <c r="W45" s="8">
        <f t="shared" si="135"/>
        <v>0.15832146378875864</v>
      </c>
      <c r="X45" s="8">
        <f t="shared" si="135"/>
        <v>0.14883654937570942</v>
      </c>
      <c r="Y45" s="8">
        <f t="shared" si="135"/>
        <v>8.1614589765756862E-2</v>
      </c>
      <c r="Z45" s="8">
        <f t="shared" si="135"/>
        <v>0.1018326450606124</v>
      </c>
      <c r="AA45" s="8">
        <f t="shared" si="135"/>
        <v>6.9346091402120974E-2</v>
      </c>
      <c r="AB45" s="8">
        <f t="shared" si="135"/>
        <v>8.8075202300001612E-2</v>
      </c>
      <c r="AC45" s="8">
        <f t="shared" si="135"/>
        <v>9.1381409019386628E-2</v>
      </c>
      <c r="AD45" s="8">
        <f t="shared" si="135"/>
        <v>8.3879655069230979E-2</v>
      </c>
      <c r="AE45" s="8">
        <f t="shared" si="135"/>
        <v>7.6409542094893895E-2</v>
      </c>
      <c r="AF45" s="8">
        <f t="shared" si="135"/>
        <v>6.9201893259343894E-2</v>
      </c>
      <c r="AG45" s="8">
        <f t="shared" si="135"/>
        <v>4.0092025208801271E-2</v>
      </c>
      <c r="AH45" s="8">
        <f t="shared" si="135"/>
        <v>4.0192470987829042E-2</v>
      </c>
      <c r="AI45" s="8">
        <f t="shared" si="135"/>
        <v>4.1350466112370872E-2</v>
      </c>
      <c r="AJ45" s="8">
        <f t="shared" si="135"/>
        <v>4.7170176525240012E-2</v>
      </c>
      <c r="AK45" s="8">
        <f t="shared" si="135"/>
        <v>4.9195024121550433E-2</v>
      </c>
      <c r="AL45" s="8">
        <f t="shared" si="135"/>
        <v>3.6406077956397269E-2</v>
      </c>
      <c r="AM45" s="8">
        <f t="shared" si="135"/>
        <v>2.3976270206870761E-2</v>
      </c>
    </row>
    <row r="46" spans="1:39" x14ac:dyDescent="0.25">
      <c r="A46" s="4"/>
      <c r="B46" s="43" t="s">
        <v>49</v>
      </c>
      <c r="C46" s="23">
        <v>82</v>
      </c>
      <c r="D46" s="4"/>
      <c r="E46" s="4"/>
      <c r="F46" s="4"/>
      <c r="G46" s="4"/>
      <c r="H46" s="4"/>
      <c r="I46" s="8"/>
      <c r="J46" s="8"/>
      <c r="K46" s="8"/>
      <c r="L46" s="44">
        <f>(L44-K44)/$C46</f>
        <v>14.317073170731707</v>
      </c>
      <c r="M46" s="44">
        <f t="shared" ref="M46:AC46" si="136">(M44-L44)/$C46</f>
        <v>13.951219512195122</v>
      </c>
      <c r="N46" s="44">
        <f t="shared" si="136"/>
        <v>46.865853658536587</v>
      </c>
      <c r="O46" s="44">
        <f t="shared" si="136"/>
        <v>36.073170731707314</v>
      </c>
      <c r="P46" s="44">
        <f t="shared" si="136"/>
        <v>32.987804878048777</v>
      </c>
      <c r="Q46" s="44">
        <f t="shared" si="136"/>
        <v>23.756097560975611</v>
      </c>
      <c r="R46" s="44">
        <f t="shared" si="136"/>
        <v>16.951219512195124</v>
      </c>
      <c r="S46" s="44">
        <f t="shared" si="136"/>
        <v>32.585365853658537</v>
      </c>
      <c r="T46" s="44">
        <f t="shared" si="136"/>
        <v>58.097560975609753</v>
      </c>
      <c r="U46" s="44">
        <f t="shared" si="136"/>
        <v>50.097560975609753</v>
      </c>
      <c r="V46" s="44">
        <f t="shared" si="136"/>
        <v>60.536585365853661</v>
      </c>
      <c r="W46" s="44">
        <f t="shared" si="136"/>
        <v>70.487804878048777</v>
      </c>
      <c r="X46" s="44">
        <f t="shared" si="136"/>
        <v>76.756097560975604</v>
      </c>
      <c r="Y46" s="44">
        <f t="shared" si="136"/>
        <v>48.353658536585364</v>
      </c>
      <c r="Z46" s="44">
        <f t="shared" si="136"/>
        <v>65.256097560975604</v>
      </c>
      <c r="AA46" s="44">
        <f t="shared" si="136"/>
        <v>48.963414634146339</v>
      </c>
      <c r="AB46" s="44">
        <f t="shared" si="136"/>
        <v>66.5</v>
      </c>
      <c r="AC46" s="44">
        <f t="shared" si="136"/>
        <v>75.073170731707322</v>
      </c>
      <c r="AD46" s="44">
        <f t="shared" ref="AD46:AE46" si="137">(AD44-AC44)/$C46</f>
        <v>75.207317073170728</v>
      </c>
      <c r="AE46" s="44">
        <f t="shared" si="137"/>
        <v>74.256097560975604</v>
      </c>
      <c r="AF46" s="44">
        <f t="shared" ref="AF46:AG46" si="138">(AF44-AE44)/$C46</f>
        <v>72.390243902439025</v>
      </c>
      <c r="AG46" s="44">
        <f t="shared" si="138"/>
        <v>44.841463414634148</v>
      </c>
      <c r="AH46" s="44">
        <f t="shared" ref="AH46:AM46" si="139">(AH44-AG44)/$C46</f>
        <v>46.756097560975611</v>
      </c>
      <c r="AI46" s="44">
        <f t="shared" si="139"/>
        <v>50.036585365853661</v>
      </c>
      <c r="AJ46" s="44">
        <f t="shared" si="139"/>
        <v>59.439024390243901</v>
      </c>
      <c r="AK46" s="44">
        <f t="shared" si="139"/>
        <v>64.91463414634147</v>
      </c>
      <c r="AL46" s="44">
        <f t="shared" si="139"/>
        <v>50.402439024390247</v>
      </c>
      <c r="AM46" s="44">
        <f t="shared" si="139"/>
        <v>34.402439024390247</v>
      </c>
    </row>
    <row r="47" spans="1:39" x14ac:dyDescent="0.25">
      <c r="A47" s="4"/>
      <c r="B47" s="4" t="s">
        <v>3</v>
      </c>
      <c r="C47" s="4"/>
      <c r="D47" s="4"/>
      <c r="E47" s="4"/>
      <c r="F47" s="4"/>
      <c r="G47" s="4"/>
      <c r="H47" s="4"/>
      <c r="I47" s="4"/>
      <c r="J47" s="4">
        <v>8</v>
      </c>
      <c r="K47" s="4">
        <v>12</v>
      </c>
      <c r="L47" s="4">
        <v>14</v>
      </c>
      <c r="M47" s="4">
        <v>26</v>
      </c>
      <c r="N47" s="4">
        <v>28</v>
      </c>
      <c r="O47" s="4">
        <v>44</v>
      </c>
      <c r="P47" s="4">
        <v>52</v>
      </c>
      <c r="Q47" s="4">
        <v>68</v>
      </c>
      <c r="R47" s="4">
        <v>75</v>
      </c>
      <c r="S47" s="4">
        <v>86</v>
      </c>
      <c r="T47" s="4">
        <v>114</v>
      </c>
      <c r="U47" s="4">
        <v>149</v>
      </c>
      <c r="V47" s="17">
        <v>198</v>
      </c>
      <c r="W47" s="17">
        <v>253</v>
      </c>
      <c r="X47" s="17">
        <v>325</v>
      </c>
      <c r="Y47" s="17">
        <v>389</v>
      </c>
      <c r="Z47" s="17">
        <v>455</v>
      </c>
      <c r="AA47" s="17">
        <v>583</v>
      </c>
      <c r="AB47" s="17">
        <v>732</v>
      </c>
      <c r="AC47" s="17">
        <v>872</v>
      </c>
      <c r="AD47" s="17">
        <v>1017</v>
      </c>
      <c r="AE47" s="17">
        <v>1158</v>
      </c>
      <c r="AF47" s="17">
        <v>1342</v>
      </c>
      <c r="AG47" s="17">
        <v>1434</v>
      </c>
      <c r="AH47" s="17">
        <v>1607</v>
      </c>
      <c r="AI47" s="17">
        <v>1861</v>
      </c>
      <c r="AJ47" s="17">
        <v>2107</v>
      </c>
      <c r="AK47" s="17">
        <v>2373</v>
      </c>
      <c r="AL47" s="17">
        <v>2544</v>
      </c>
      <c r="AM47" s="17">
        <v>2673</v>
      </c>
    </row>
    <row r="48" spans="1:39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8">
        <f t="shared" ref="K48:W48" si="140">(K47-J47)/J47</f>
        <v>0.5</v>
      </c>
      <c r="L48" s="8">
        <f t="shared" si="140"/>
        <v>0.16666666666666666</v>
      </c>
      <c r="M48" s="8">
        <f t="shared" si="140"/>
        <v>0.8571428571428571</v>
      </c>
      <c r="N48" s="8">
        <f t="shared" si="140"/>
        <v>7.6923076923076927E-2</v>
      </c>
      <c r="O48" s="8">
        <f t="shared" si="140"/>
        <v>0.5714285714285714</v>
      </c>
      <c r="P48" s="8">
        <f t="shared" si="140"/>
        <v>0.18181818181818182</v>
      </c>
      <c r="Q48" s="8">
        <f t="shared" si="140"/>
        <v>0.30769230769230771</v>
      </c>
      <c r="R48" s="8">
        <f t="shared" si="140"/>
        <v>0.10294117647058823</v>
      </c>
      <c r="S48" s="8">
        <f t="shared" si="140"/>
        <v>0.14666666666666667</v>
      </c>
      <c r="T48" s="8">
        <f t="shared" si="140"/>
        <v>0.32558139534883723</v>
      </c>
      <c r="U48" s="8">
        <f t="shared" si="140"/>
        <v>0.30701754385964913</v>
      </c>
      <c r="V48" s="8">
        <f t="shared" si="140"/>
        <v>0.32885906040268459</v>
      </c>
      <c r="W48" s="8">
        <f t="shared" si="140"/>
        <v>0.27777777777777779</v>
      </c>
      <c r="X48" s="8">
        <f t="shared" ref="X48" si="141">(X47-W47)/W47</f>
        <v>0.28458498023715417</v>
      </c>
      <c r="Y48" s="8">
        <f t="shared" ref="Y48:AM49" si="142">(Y47-X47)/X47</f>
        <v>0.19692307692307692</v>
      </c>
      <c r="Z48" s="8">
        <f t="shared" si="142"/>
        <v>0.16966580976863754</v>
      </c>
      <c r="AA48" s="8">
        <f t="shared" si="142"/>
        <v>0.28131868131868132</v>
      </c>
      <c r="AB48" s="8">
        <f t="shared" si="142"/>
        <v>0.25557461406518012</v>
      </c>
      <c r="AC48" s="8">
        <f t="shared" si="142"/>
        <v>0.19125683060109289</v>
      </c>
      <c r="AD48" s="8">
        <f t="shared" si="142"/>
        <v>0.16628440366972477</v>
      </c>
      <c r="AE48" s="8">
        <f t="shared" si="142"/>
        <v>0.13864306784660768</v>
      </c>
      <c r="AF48" s="8">
        <f t="shared" si="142"/>
        <v>0.15889464594127806</v>
      </c>
      <c r="AG48" s="8">
        <f t="shared" si="142"/>
        <v>6.8554396423248884E-2</v>
      </c>
      <c r="AH48" s="8">
        <f t="shared" si="142"/>
        <v>0.1206415620641562</v>
      </c>
      <c r="AI48" s="8">
        <f t="shared" si="142"/>
        <v>0.15805849408836342</v>
      </c>
      <c r="AJ48" s="8">
        <f t="shared" si="142"/>
        <v>0.13218699623858141</v>
      </c>
      <c r="AK48" s="8">
        <f t="shared" si="142"/>
        <v>0.12624584717607973</v>
      </c>
      <c r="AL48" s="8">
        <f t="shared" si="142"/>
        <v>7.2060682680151714E-2</v>
      </c>
      <c r="AM48" s="8">
        <f t="shared" si="142"/>
        <v>5.0707547169811323E-2</v>
      </c>
    </row>
    <row r="49" spans="1:53" x14ac:dyDescent="0.25">
      <c r="A49" s="4"/>
      <c r="B49" s="4" t="s">
        <v>8</v>
      </c>
      <c r="C49" s="4"/>
      <c r="D49" s="4"/>
      <c r="E49" s="4"/>
      <c r="F49" s="4"/>
      <c r="G49" s="4"/>
      <c r="H49" s="4"/>
      <c r="I49" s="4"/>
      <c r="J49" s="4"/>
      <c r="K49" s="8"/>
      <c r="L49" s="8"/>
      <c r="M49" s="8"/>
      <c r="N49" s="9">
        <f t="shared" ref="N49:W49" si="143">N47/H44</f>
        <v>1.7868538608806637E-2</v>
      </c>
      <c r="O49" s="9">
        <f t="shared" si="143"/>
        <v>1.8573237653018153E-2</v>
      </c>
      <c r="P49" s="9">
        <f t="shared" si="143"/>
        <v>1.370223978919631E-2</v>
      </c>
      <c r="Q49" s="9">
        <f t="shared" si="143"/>
        <v>1.4055394791236048E-2</v>
      </c>
      <c r="R49" s="9">
        <f t="shared" si="143"/>
        <v>1.2475049900199601E-2</v>
      </c>
      <c r="S49" s="9">
        <f t="shared" si="143"/>
        <v>1.2017887087758524E-2</v>
      </c>
      <c r="T49" s="9">
        <f t="shared" si="143"/>
        <v>1.0364578598054369E-2</v>
      </c>
      <c r="U49" s="9">
        <f t="shared" si="143"/>
        <v>1.067564662893172E-2</v>
      </c>
      <c r="V49" s="9">
        <f t="shared" si="143"/>
        <v>1.1883327331652862E-2</v>
      </c>
      <c r="W49" s="9">
        <f t="shared" si="143"/>
        <v>1.3594841483073616E-2</v>
      </c>
      <c r="X49" s="9">
        <f t="shared" ref="X49" si="144">X47/R44</f>
        <v>1.6250000000000001E-2</v>
      </c>
      <c r="Y49" s="9">
        <f t="shared" ref="Y49:AM50" si="145">Y47/S44</f>
        <v>1.7157727593507411E-2</v>
      </c>
      <c r="Z49" s="9">
        <f t="shared" si="145"/>
        <v>1.6584050153083538E-2</v>
      </c>
      <c r="AA49" s="9">
        <f t="shared" si="145"/>
        <v>1.848212021303576E-2</v>
      </c>
      <c r="AB49" s="9">
        <f t="shared" si="145"/>
        <v>2.0050399912347978E-2</v>
      </c>
      <c r="AC49" s="9">
        <f t="shared" si="145"/>
        <v>2.0620506999621643E-2</v>
      </c>
      <c r="AD49" s="9">
        <f t="shared" si="145"/>
        <v>2.0933679140422379E-2</v>
      </c>
      <c r="AE49" s="9">
        <f t="shared" si="145"/>
        <v>2.203741412449807E-2</v>
      </c>
      <c r="AF49" s="9">
        <f t="shared" si="145"/>
        <v>2.3178693564544543E-2</v>
      </c>
      <c r="AG49" s="9">
        <f t="shared" si="145"/>
        <v>2.3161533119054157E-2</v>
      </c>
      <c r="AH49" s="9">
        <f t="shared" si="145"/>
        <v>2.3854763530564378E-2</v>
      </c>
      <c r="AI49" s="9">
        <f t="shared" si="145"/>
        <v>2.531215146486766E-2</v>
      </c>
      <c r="AJ49" s="9">
        <f t="shared" si="145"/>
        <v>2.644028661421275E-2</v>
      </c>
      <c r="AK49" s="9">
        <f t="shared" si="145"/>
        <v>2.7664436102497143E-2</v>
      </c>
      <c r="AL49" s="9">
        <f t="shared" si="145"/>
        <v>2.7738404169483394E-2</v>
      </c>
      <c r="AM49" s="9">
        <f t="shared" si="145"/>
        <v>2.8021511463345597E-2</v>
      </c>
    </row>
    <row r="50" spans="1:53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9"/>
      <c r="L50" s="19"/>
      <c r="M50" s="19"/>
      <c r="N50" s="29"/>
      <c r="O50" s="33">
        <f t="shared" ref="O50" si="146">(O47-L47)/(J44-G44)</f>
        <v>7.9051383399209481E-3</v>
      </c>
      <c r="P50" s="33">
        <f t="shared" ref="P50" si="147">(P47-M47)/(K44-H44)</f>
        <v>7.9486395597676545E-3</v>
      </c>
      <c r="Q50" s="33">
        <f t="shared" ref="Q50" si="148">(Q47-N47)/(L44-I44)</f>
        <v>1.0979961570134504E-2</v>
      </c>
      <c r="R50" s="33">
        <f t="shared" ref="R50" si="149">(R47-O47)/(M44-J44)</f>
        <v>9.2234454031538231E-3</v>
      </c>
      <c r="S50" s="33">
        <f t="shared" ref="S50" si="150">(S47-P47)/(N44-K44)</f>
        <v>5.5185846453497805E-3</v>
      </c>
      <c r="T50" s="33">
        <f t="shared" ref="T50" si="151">(T47-Q47)/(O44-L44)</f>
        <v>5.7898049087476396E-3</v>
      </c>
      <c r="U50" s="33">
        <f t="shared" ref="U50" si="152">(U47-R47)/(P44-M44)</f>
        <v>7.784557121817799E-3</v>
      </c>
      <c r="V50" s="33">
        <f t="shared" ref="V50:W50" si="153">(V47-S47)/(Q44-N44)</f>
        <v>1.4715543292602811E-2</v>
      </c>
      <c r="W50" s="33">
        <f t="shared" si="153"/>
        <v>2.3001820287936455E-2</v>
      </c>
      <c r="X50" s="33">
        <f t="shared" ref="X50" si="154">(X47-U47)/(S44-P44)</f>
        <v>2.9284525790349417E-2</v>
      </c>
      <c r="Y50" s="33">
        <f t="shared" ref="Y50:AM51" si="155">(Y47-V47)/(T44-Q44)</f>
        <v>2.1640607296623614E-2</v>
      </c>
      <c r="Z50" s="33">
        <f t="shared" si="155"/>
        <v>1.7498267498267498E-2</v>
      </c>
      <c r="AA50" s="33">
        <f t="shared" si="155"/>
        <v>1.8647007805724199E-2</v>
      </c>
      <c r="AB50" s="33">
        <f t="shared" si="155"/>
        <v>2.3094532722865609E-2</v>
      </c>
      <c r="AC50" s="33">
        <f t="shared" si="155"/>
        <v>2.4474703603709357E-2</v>
      </c>
      <c r="AD50" s="33">
        <f t="shared" si="155"/>
        <v>2.7059043581270655E-2</v>
      </c>
      <c r="AE50" s="33">
        <f t="shared" si="155"/>
        <v>2.7290198590647022E-2</v>
      </c>
      <c r="AF50" s="33">
        <f t="shared" si="155"/>
        <v>3.5256169829720199E-2</v>
      </c>
      <c r="AG50" s="33">
        <f t="shared" si="155"/>
        <v>2.8139550576962009E-2</v>
      </c>
      <c r="AH50" s="33">
        <f t="shared" si="155"/>
        <v>2.873783922171019E-2</v>
      </c>
      <c r="AI50" s="33">
        <f t="shared" si="155"/>
        <v>2.9196669666966695E-2</v>
      </c>
      <c r="AJ50" s="33">
        <f t="shared" si="155"/>
        <v>3.655224853356507E-2</v>
      </c>
      <c r="AK50" s="33">
        <f t="shared" si="155"/>
        <v>4.2106420404573436E-2</v>
      </c>
      <c r="AL50" s="33">
        <f t="shared" si="155"/>
        <v>4.3497643612278689E-2</v>
      </c>
      <c r="AM50" s="33">
        <f t="shared" si="155"/>
        <v>4.2091172752286757E-2</v>
      </c>
    </row>
    <row r="51" spans="1:53" x14ac:dyDescent="0.25">
      <c r="A51" s="18"/>
      <c r="B51" s="132" t="s">
        <v>32</v>
      </c>
      <c r="C51" s="18"/>
      <c r="D51" s="18"/>
      <c r="E51" s="18"/>
      <c r="F51" s="18"/>
      <c r="G51" s="18"/>
      <c r="H51" s="18"/>
      <c r="I51" s="18"/>
      <c r="J51" s="18"/>
      <c r="K51" s="19"/>
      <c r="L51" s="19"/>
      <c r="M51" s="19"/>
      <c r="N51" s="126">
        <f t="shared" ref="N51" si="156">N47-M47</f>
        <v>2</v>
      </c>
      <c r="O51" s="126">
        <f t="shared" ref="O51" si="157">O47-N47</f>
        <v>16</v>
      </c>
      <c r="P51" s="126">
        <f t="shared" ref="P51" si="158">P47-O47</f>
        <v>8</v>
      </c>
      <c r="Q51" s="126">
        <f t="shared" ref="Q51" si="159">Q47-P47</f>
        <v>16</v>
      </c>
      <c r="R51" s="126">
        <f t="shared" ref="R51" si="160">R47-Q47</f>
        <v>7</v>
      </c>
      <c r="S51" s="126">
        <f t="shared" ref="S51" si="161">S47-R47</f>
        <v>11</v>
      </c>
      <c r="T51" s="126">
        <f t="shared" ref="T51" si="162">T47-S47</f>
        <v>28</v>
      </c>
      <c r="U51" s="126">
        <f t="shared" ref="U51" si="163">U47-T47</f>
        <v>35</v>
      </c>
      <c r="V51" s="126">
        <f t="shared" ref="V51" si="164">V47-U47</f>
        <v>49</v>
      </c>
      <c r="W51" s="126">
        <f t="shared" ref="W51" si="165">W47-V47</f>
        <v>55</v>
      </c>
      <c r="X51" s="126">
        <f t="shared" ref="X51" si="166">X47-W47</f>
        <v>72</v>
      </c>
      <c r="Y51" s="126">
        <f t="shared" ref="Y51" si="167">Y47-X47</f>
        <v>64</v>
      </c>
      <c r="Z51" s="126">
        <f t="shared" ref="Z51" si="168">Z47-Y47</f>
        <v>66</v>
      </c>
      <c r="AA51" s="126">
        <f t="shared" ref="AA51" si="169">AA47-Z47</f>
        <v>128</v>
      </c>
      <c r="AB51" s="126">
        <f t="shared" ref="AB51" si="170">AB47-AA47</f>
        <v>149</v>
      </c>
      <c r="AC51" s="126">
        <f t="shared" ref="AC51" si="171">AC47-AB47</f>
        <v>140</v>
      </c>
      <c r="AD51" s="126">
        <f t="shared" ref="AD51" si="172">AD47-AC47</f>
        <v>145</v>
      </c>
      <c r="AE51" s="126">
        <f t="shared" ref="AE51" si="173">AE47-AD47</f>
        <v>141</v>
      </c>
      <c r="AF51" s="126">
        <f t="shared" ref="AF51:AM52" si="174">AF47-AE47</f>
        <v>184</v>
      </c>
      <c r="AG51" s="126">
        <f t="shared" si="174"/>
        <v>92</v>
      </c>
      <c r="AH51" s="126">
        <f t="shared" si="174"/>
        <v>173</v>
      </c>
      <c r="AI51" s="126">
        <f t="shared" si="174"/>
        <v>254</v>
      </c>
      <c r="AJ51" s="126">
        <f t="shared" si="174"/>
        <v>246</v>
      </c>
      <c r="AK51" s="126">
        <f t="shared" si="174"/>
        <v>266</v>
      </c>
      <c r="AL51" s="126">
        <f t="shared" si="174"/>
        <v>171</v>
      </c>
      <c r="AM51" s="126">
        <f t="shared" si="174"/>
        <v>129</v>
      </c>
    </row>
    <row r="52" spans="1:53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9"/>
      <c r="L52" s="19"/>
      <c r="M52" s="19"/>
      <c r="N52" s="29"/>
      <c r="O52" s="29"/>
      <c r="P52" s="29"/>
      <c r="Q52" s="29"/>
      <c r="R52" s="29"/>
      <c r="S52" s="29"/>
      <c r="T52" s="29"/>
      <c r="U52" s="29"/>
      <c r="V52" s="29"/>
    </row>
    <row r="53" spans="1:53" x14ac:dyDescent="0.25">
      <c r="A53" s="149" t="s">
        <v>15</v>
      </c>
      <c r="B53" s="149"/>
      <c r="C53" s="149"/>
      <c r="D53" s="149"/>
      <c r="E53" s="149"/>
      <c r="F53" s="149"/>
      <c r="G53" s="149"/>
      <c r="H53" s="149"/>
      <c r="I53" s="149"/>
      <c r="J53" s="149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  <c r="W53" s="149"/>
      <c r="X53" s="149"/>
      <c r="Y53" s="149"/>
      <c r="Z53" s="149"/>
      <c r="AA53" s="149"/>
      <c r="AB53" s="149"/>
      <c r="AC53" s="149"/>
      <c r="AD53" s="149"/>
      <c r="AE53" s="149"/>
      <c r="AF53" s="149"/>
      <c r="AG53" s="149"/>
      <c r="AH53" s="149"/>
      <c r="AI53" s="149"/>
      <c r="AJ53" s="149"/>
      <c r="AK53" s="149"/>
      <c r="AL53" s="149"/>
    </row>
    <row r="54" spans="1:53" x14ac:dyDescent="0.25">
      <c r="A54" s="4" t="s">
        <v>15</v>
      </c>
      <c r="B54" s="5" t="s">
        <v>2</v>
      </c>
      <c r="C54" s="5"/>
      <c r="D54" s="6">
        <f>E54-1</f>
        <v>43902</v>
      </c>
      <c r="E54" s="6">
        <f>F54-1</f>
        <v>43903</v>
      </c>
      <c r="F54" s="6">
        <f>G54-1</f>
        <v>43904</v>
      </c>
      <c r="G54" s="6">
        <f>H54-1</f>
        <v>43905</v>
      </c>
      <c r="H54" s="6">
        <f>I54-1</f>
        <v>43906</v>
      </c>
      <c r="I54" s="6">
        <v>43907</v>
      </c>
      <c r="J54" s="31">
        <f t="shared" ref="J54:AF54" si="175">I54+1</f>
        <v>43908</v>
      </c>
      <c r="K54" s="21">
        <f t="shared" si="175"/>
        <v>43909</v>
      </c>
      <c r="L54" s="11">
        <f t="shared" si="175"/>
        <v>43910</v>
      </c>
      <c r="M54" s="11">
        <f t="shared" si="175"/>
        <v>43911</v>
      </c>
      <c r="N54" s="11">
        <f t="shared" si="175"/>
        <v>43912</v>
      </c>
      <c r="O54" s="11">
        <f t="shared" si="175"/>
        <v>43913</v>
      </c>
      <c r="P54" s="11">
        <f t="shared" si="175"/>
        <v>43914</v>
      </c>
      <c r="Q54" s="11">
        <f t="shared" si="175"/>
        <v>43915</v>
      </c>
      <c r="R54" s="11">
        <f t="shared" si="175"/>
        <v>43916</v>
      </c>
      <c r="S54" s="11">
        <f t="shared" si="175"/>
        <v>43917</v>
      </c>
      <c r="T54" s="11">
        <f t="shared" si="175"/>
        <v>43918</v>
      </c>
      <c r="U54" s="11">
        <f t="shared" si="175"/>
        <v>43919</v>
      </c>
      <c r="V54" s="11">
        <f t="shared" si="175"/>
        <v>43920</v>
      </c>
      <c r="W54" s="11">
        <f t="shared" si="175"/>
        <v>43921</v>
      </c>
      <c r="X54" s="11">
        <f t="shared" si="175"/>
        <v>43922</v>
      </c>
      <c r="Y54" s="11">
        <f t="shared" si="175"/>
        <v>43923</v>
      </c>
      <c r="Z54" s="11">
        <f t="shared" si="175"/>
        <v>43924</v>
      </c>
      <c r="AA54" s="11">
        <f t="shared" si="175"/>
        <v>43925</v>
      </c>
      <c r="AB54" s="11">
        <f t="shared" si="175"/>
        <v>43926</v>
      </c>
      <c r="AC54" s="11">
        <f t="shared" si="175"/>
        <v>43927</v>
      </c>
      <c r="AD54" s="11">
        <f t="shared" si="175"/>
        <v>43928</v>
      </c>
      <c r="AE54" s="11">
        <f t="shared" si="175"/>
        <v>43929</v>
      </c>
      <c r="AF54" s="11">
        <f t="shared" si="175"/>
        <v>43930</v>
      </c>
      <c r="AG54" s="11">
        <f t="shared" ref="AG54" si="176">AF54+1</f>
        <v>43931</v>
      </c>
      <c r="AH54" s="11">
        <f t="shared" ref="AH54" si="177">AG54+1</f>
        <v>43932</v>
      </c>
      <c r="AI54" s="11">
        <f t="shared" ref="AI54" si="178">AH54+1</f>
        <v>43933</v>
      </c>
      <c r="AJ54" s="11">
        <f t="shared" ref="AJ54" si="179">AI54+1</f>
        <v>43934</v>
      </c>
    </row>
    <row r="55" spans="1:53" x14ac:dyDescent="0.25">
      <c r="A55" s="4"/>
      <c r="B55" s="4" t="s">
        <v>1</v>
      </c>
      <c r="C55" s="4"/>
      <c r="D55" s="4"/>
      <c r="E55" s="4">
        <v>590</v>
      </c>
      <c r="F55" s="4">
        <v>798</v>
      </c>
      <c r="G55" s="4">
        <v>1391</v>
      </c>
      <c r="H55" s="4">
        <v>1543</v>
      </c>
      <c r="I55" s="4">
        <v>1950</v>
      </c>
      <c r="J55" s="4">
        <v>2626</v>
      </c>
      <c r="K55" s="4">
        <v>3269</v>
      </c>
      <c r="L55" s="4">
        <v>3983</v>
      </c>
      <c r="M55" s="4">
        <v>5018</v>
      </c>
      <c r="N55" s="4">
        <v>5683</v>
      </c>
      <c r="O55" s="4">
        <v>6650</v>
      </c>
      <c r="P55" s="4">
        <v>8077</v>
      </c>
      <c r="Q55" s="4">
        <v>9529</v>
      </c>
      <c r="R55" s="4">
        <v>11568</v>
      </c>
      <c r="S55" s="4">
        <v>14579</v>
      </c>
      <c r="T55" s="4">
        <v>17089</v>
      </c>
      <c r="U55" s="17">
        <v>19522</v>
      </c>
      <c r="V55" s="17">
        <v>22142</v>
      </c>
      <c r="W55" s="17">
        <v>25150</v>
      </c>
      <c r="X55" s="17">
        <v>29474</v>
      </c>
      <c r="Y55" s="17">
        <v>33718</v>
      </c>
      <c r="Z55" s="17">
        <v>38168</v>
      </c>
      <c r="AA55" s="17">
        <v>41903</v>
      </c>
      <c r="AB55" s="17">
        <v>47806</v>
      </c>
      <c r="AC55" s="17">
        <v>51608</v>
      </c>
      <c r="AD55" s="17">
        <v>55242</v>
      </c>
      <c r="AE55" s="17">
        <v>60733</v>
      </c>
      <c r="AF55" s="17">
        <v>65077</v>
      </c>
      <c r="AG55" s="17">
        <v>70272</v>
      </c>
      <c r="AH55" s="17">
        <v>78991</v>
      </c>
      <c r="AI55" s="17">
        <v>84279</v>
      </c>
    </row>
    <row r="56" spans="1:53" x14ac:dyDescent="0.25">
      <c r="A56" s="4"/>
      <c r="B56" s="23" t="s">
        <v>17</v>
      </c>
      <c r="C56" s="4"/>
      <c r="D56" s="4"/>
      <c r="E56" s="4"/>
      <c r="F56" s="8">
        <f t="shared" ref="F56:S56" si="180">(F55-E55)/E55</f>
        <v>0.35254237288135593</v>
      </c>
      <c r="G56" s="8">
        <f t="shared" si="180"/>
        <v>0.74310776942355894</v>
      </c>
      <c r="H56" s="8">
        <f t="shared" si="180"/>
        <v>0.10927390366642703</v>
      </c>
      <c r="I56" s="8">
        <f t="shared" si="180"/>
        <v>0.26377187297472454</v>
      </c>
      <c r="J56" s="8">
        <f t="shared" si="180"/>
        <v>0.34666666666666668</v>
      </c>
      <c r="K56" s="8">
        <f t="shared" si="180"/>
        <v>0.24485910129474486</v>
      </c>
      <c r="L56" s="8">
        <f t="shared" si="180"/>
        <v>0.21841541755888652</v>
      </c>
      <c r="M56" s="8">
        <f t="shared" si="180"/>
        <v>0.25985438111975895</v>
      </c>
      <c r="N56" s="8">
        <f t="shared" si="180"/>
        <v>0.13252291749701076</v>
      </c>
      <c r="O56" s="8">
        <f t="shared" si="180"/>
        <v>0.17015660742565547</v>
      </c>
      <c r="P56" s="8">
        <f t="shared" si="180"/>
        <v>0.21458646616541355</v>
      </c>
      <c r="Q56" s="8">
        <f t="shared" si="180"/>
        <v>0.17976971647889067</v>
      </c>
      <c r="R56" s="8">
        <f t="shared" si="180"/>
        <v>0.21397838178192885</v>
      </c>
      <c r="S56" s="8">
        <f t="shared" si="180"/>
        <v>0.26028699861687415</v>
      </c>
      <c r="T56" s="8">
        <f t="shared" ref="T56" si="181">(T55-S55)/S55</f>
        <v>0.17216544344605253</v>
      </c>
      <c r="U56" s="8">
        <f t="shared" ref="U56:AI56" si="182">(U55-T55)/T55</f>
        <v>0.14237228626601908</v>
      </c>
      <c r="V56" s="8">
        <f t="shared" si="182"/>
        <v>0.13420756070074788</v>
      </c>
      <c r="W56" s="8">
        <f t="shared" si="182"/>
        <v>0.13585042001625869</v>
      </c>
      <c r="X56" s="8">
        <f t="shared" si="182"/>
        <v>0.17192842942345923</v>
      </c>
      <c r="Y56" s="8">
        <f t="shared" si="182"/>
        <v>0.14399131437877452</v>
      </c>
      <c r="Z56" s="8">
        <f t="shared" si="182"/>
        <v>0.13197698558633372</v>
      </c>
      <c r="AA56" s="8">
        <f t="shared" si="182"/>
        <v>9.7856843429050516E-2</v>
      </c>
      <c r="AB56" s="8">
        <f t="shared" si="182"/>
        <v>0.14087296852254017</v>
      </c>
      <c r="AC56" s="8">
        <f t="shared" si="182"/>
        <v>7.9529766138141653E-2</v>
      </c>
      <c r="AD56" s="8">
        <f t="shared" si="182"/>
        <v>7.0415439466749344E-2</v>
      </c>
      <c r="AE56" s="8">
        <f t="shared" si="182"/>
        <v>9.9399008001158543E-2</v>
      </c>
      <c r="AF56" s="8">
        <f t="shared" si="182"/>
        <v>7.1526188398399554E-2</v>
      </c>
      <c r="AG56" s="8">
        <f t="shared" si="182"/>
        <v>7.982851084100373E-2</v>
      </c>
      <c r="AH56" s="8">
        <f t="shared" si="182"/>
        <v>0.12407502276867031</v>
      </c>
      <c r="AI56" s="8">
        <f t="shared" si="182"/>
        <v>6.6944335430618673E-2</v>
      </c>
    </row>
    <row r="57" spans="1:53" x14ac:dyDescent="0.25">
      <c r="A57" s="4"/>
      <c r="B57" s="43" t="s">
        <v>49</v>
      </c>
      <c r="C57" s="23">
        <v>66</v>
      </c>
      <c r="D57" s="4"/>
      <c r="E57" s="4"/>
      <c r="F57" s="8"/>
      <c r="G57" s="8"/>
      <c r="H57" s="8"/>
      <c r="I57" s="8"/>
      <c r="J57" s="44">
        <f>(J55-I55)/$C57</f>
        <v>10.242424242424242</v>
      </c>
      <c r="K57" s="44">
        <f t="shared" ref="K57:Z57" si="183">(K55-J55)/$C57</f>
        <v>9.7424242424242422</v>
      </c>
      <c r="L57" s="44">
        <f t="shared" si="183"/>
        <v>10.818181818181818</v>
      </c>
      <c r="M57" s="44">
        <f t="shared" si="183"/>
        <v>15.681818181818182</v>
      </c>
      <c r="N57" s="44">
        <f t="shared" si="183"/>
        <v>10.075757575757576</v>
      </c>
      <c r="O57" s="44">
        <f t="shared" si="183"/>
        <v>14.651515151515152</v>
      </c>
      <c r="P57" s="44">
        <f t="shared" si="183"/>
        <v>21.621212121212121</v>
      </c>
      <c r="Q57" s="44">
        <f t="shared" si="183"/>
        <v>22</v>
      </c>
      <c r="R57" s="44">
        <f t="shared" si="183"/>
        <v>30.893939393939394</v>
      </c>
      <c r="S57" s="44">
        <f t="shared" si="183"/>
        <v>45.621212121212125</v>
      </c>
      <c r="T57" s="44">
        <f t="shared" si="183"/>
        <v>38.030303030303031</v>
      </c>
      <c r="U57" s="44">
        <f t="shared" si="183"/>
        <v>36.863636363636367</v>
      </c>
      <c r="V57" s="44">
        <f t="shared" si="183"/>
        <v>39.696969696969695</v>
      </c>
      <c r="W57" s="44">
        <f t="shared" si="183"/>
        <v>45.575757575757578</v>
      </c>
      <c r="X57" s="44">
        <f t="shared" si="183"/>
        <v>65.515151515151516</v>
      </c>
      <c r="Y57" s="44">
        <f t="shared" si="183"/>
        <v>64.303030303030297</v>
      </c>
      <c r="Z57" s="44">
        <f t="shared" si="183"/>
        <v>67.424242424242422</v>
      </c>
      <c r="AA57" s="44">
        <f t="shared" ref="AA57:AB57" si="184">(AA55-Z55)/$C57</f>
        <v>56.590909090909093</v>
      </c>
      <c r="AB57" s="44">
        <f t="shared" si="184"/>
        <v>89.439393939393938</v>
      </c>
      <c r="AC57" s="44">
        <f t="shared" ref="AC57:AI57" si="185">(AC55-AB55)/$C57</f>
        <v>57.606060606060609</v>
      </c>
      <c r="AD57" s="44">
        <f t="shared" si="185"/>
        <v>55.060606060606062</v>
      </c>
      <c r="AE57" s="44">
        <f t="shared" si="185"/>
        <v>83.196969696969703</v>
      </c>
      <c r="AF57" s="44">
        <f t="shared" si="185"/>
        <v>65.818181818181813</v>
      </c>
      <c r="AG57" s="44">
        <f t="shared" si="185"/>
        <v>78.712121212121218</v>
      </c>
      <c r="AH57" s="44">
        <f t="shared" si="185"/>
        <v>132.10606060606059</v>
      </c>
      <c r="AI57" s="44">
        <f t="shared" si="185"/>
        <v>80.121212121212125</v>
      </c>
    </row>
    <row r="58" spans="1:53" x14ac:dyDescent="0.25">
      <c r="A58" s="4"/>
      <c r="B58" s="4" t="s">
        <v>144</v>
      </c>
      <c r="C58" s="4"/>
      <c r="D58" s="4"/>
      <c r="E58" s="4"/>
      <c r="F58" s="4">
        <v>21</v>
      </c>
      <c r="G58" s="4">
        <v>25</v>
      </c>
      <c r="H58" s="4">
        <v>55</v>
      </c>
      <c r="I58" s="4">
        <v>60</v>
      </c>
      <c r="J58" s="4">
        <v>103</v>
      </c>
      <c r="K58" s="4">
        <v>144</v>
      </c>
      <c r="L58" s="4">
        <v>177</v>
      </c>
      <c r="M58" s="4">
        <v>233</v>
      </c>
      <c r="N58" s="4">
        <v>281</v>
      </c>
      <c r="O58" s="4">
        <v>335</v>
      </c>
      <c r="P58" s="4">
        <v>422</v>
      </c>
      <c r="Q58" s="4">
        <v>465</v>
      </c>
      <c r="R58" s="4">
        <v>578</v>
      </c>
      <c r="S58" s="4">
        <v>759</v>
      </c>
      <c r="T58" s="4">
        <v>1019</v>
      </c>
      <c r="U58" s="17">
        <v>1228</v>
      </c>
      <c r="V58" s="17">
        <v>1408</v>
      </c>
      <c r="W58" s="17">
        <v>1789</v>
      </c>
      <c r="X58" s="17">
        <v>2352</v>
      </c>
      <c r="Y58" s="17">
        <v>2921</v>
      </c>
      <c r="Z58" s="17">
        <v>3605</v>
      </c>
      <c r="AA58" s="17">
        <v>4313</v>
      </c>
      <c r="AB58" s="17">
        <v>4932</v>
      </c>
      <c r="AC58" s="17">
        <v>5373</v>
      </c>
      <c r="AD58" s="17">
        <v>6159</v>
      </c>
      <c r="AE58" s="17">
        <v>7097</v>
      </c>
      <c r="AF58" s="17">
        <v>7978</v>
      </c>
      <c r="AG58" s="17">
        <v>8958</v>
      </c>
      <c r="AH58" s="17">
        <v>9875</v>
      </c>
      <c r="AI58" s="17">
        <v>10612</v>
      </c>
    </row>
    <row r="59" spans="1:53" x14ac:dyDescent="0.25">
      <c r="A59" s="4"/>
      <c r="B59" s="4"/>
      <c r="C59" s="4"/>
      <c r="D59" s="4"/>
      <c r="E59" s="4"/>
      <c r="F59" s="8"/>
      <c r="G59" s="8">
        <f t="shared" ref="G59:S59" si="186">(G58-F58)/F58</f>
        <v>0.19047619047619047</v>
      </c>
      <c r="H59" s="8">
        <f t="shared" si="186"/>
        <v>1.2</v>
      </c>
      <c r="I59" s="8">
        <f t="shared" si="186"/>
        <v>9.0909090909090912E-2</v>
      </c>
      <c r="J59" s="8">
        <f t="shared" si="186"/>
        <v>0.71666666666666667</v>
      </c>
      <c r="K59" s="8">
        <f t="shared" si="186"/>
        <v>0.39805825242718446</v>
      </c>
      <c r="L59" s="8">
        <f t="shared" si="186"/>
        <v>0.22916666666666666</v>
      </c>
      <c r="M59" s="8">
        <f t="shared" si="186"/>
        <v>0.31638418079096048</v>
      </c>
      <c r="N59" s="8">
        <f t="shared" si="186"/>
        <v>0.20600858369098712</v>
      </c>
      <c r="O59" s="8">
        <f t="shared" si="186"/>
        <v>0.19217081850533807</v>
      </c>
      <c r="P59" s="8">
        <f t="shared" si="186"/>
        <v>0.25970149253731345</v>
      </c>
      <c r="Q59" s="8">
        <f t="shared" si="186"/>
        <v>0.1018957345971564</v>
      </c>
      <c r="R59" s="8">
        <f t="shared" si="186"/>
        <v>0.24301075268817204</v>
      </c>
      <c r="S59" s="8">
        <f t="shared" si="186"/>
        <v>0.31314878892733566</v>
      </c>
      <c r="T59" s="8">
        <f t="shared" ref="T59" si="187">(T58-S58)/S58</f>
        <v>0.34255599472990778</v>
      </c>
      <c r="U59" s="8">
        <f t="shared" ref="U59:AI59" si="188">(U58-T58)/T58</f>
        <v>0.20510304219823355</v>
      </c>
      <c r="V59" s="8">
        <f t="shared" si="188"/>
        <v>0.1465798045602606</v>
      </c>
      <c r="W59" s="8">
        <f t="shared" si="188"/>
        <v>0.27059659090909088</v>
      </c>
      <c r="X59" s="8">
        <f t="shared" si="188"/>
        <v>0.31470095025153716</v>
      </c>
      <c r="Y59" s="8">
        <f t="shared" si="188"/>
        <v>0.241921768707483</v>
      </c>
      <c r="Z59" s="8">
        <f t="shared" si="188"/>
        <v>0.23416638137624102</v>
      </c>
      <c r="AA59" s="8">
        <f t="shared" si="188"/>
        <v>0.19639389736477114</v>
      </c>
      <c r="AB59" s="8">
        <f t="shared" si="188"/>
        <v>0.14351959193137029</v>
      </c>
      <c r="AC59" s="8">
        <f t="shared" si="188"/>
        <v>8.9416058394160586E-2</v>
      </c>
      <c r="AD59" s="8">
        <f t="shared" si="188"/>
        <v>0.14628699050809604</v>
      </c>
      <c r="AE59" s="8">
        <f t="shared" si="188"/>
        <v>0.15229745088488392</v>
      </c>
      <c r="AF59" s="8">
        <f t="shared" si="188"/>
        <v>0.12413695927856841</v>
      </c>
      <c r="AG59" s="8">
        <f t="shared" si="188"/>
        <v>0.12283780396089246</v>
      </c>
      <c r="AH59" s="8">
        <f t="shared" si="188"/>
        <v>0.10236659968743023</v>
      </c>
      <c r="AI59" s="8">
        <f t="shared" si="188"/>
        <v>7.4632911392405063E-2</v>
      </c>
    </row>
    <row r="60" spans="1:53" x14ac:dyDescent="0.25">
      <c r="A60" s="4"/>
      <c r="B60" s="4" t="s">
        <v>8</v>
      </c>
      <c r="C60" s="4"/>
      <c r="D60" s="4"/>
      <c r="E60" s="4"/>
      <c r="F60" s="8"/>
      <c r="G60" s="8"/>
      <c r="H60" s="8"/>
      <c r="I60" s="8"/>
      <c r="J60" s="8"/>
      <c r="K60" s="14">
        <f t="shared" ref="K60:S60" si="189">K58/E55</f>
        <v>0.2440677966101695</v>
      </c>
      <c r="L60" s="14">
        <f t="shared" si="189"/>
        <v>0.22180451127819548</v>
      </c>
      <c r="M60" s="14">
        <f t="shared" si="189"/>
        <v>0.16750539180445723</v>
      </c>
      <c r="N60" s="14">
        <f t="shared" si="189"/>
        <v>0.18211276733635776</v>
      </c>
      <c r="O60" s="14">
        <f t="shared" si="189"/>
        <v>0.1717948717948718</v>
      </c>
      <c r="P60" s="14">
        <f t="shared" si="189"/>
        <v>0.16070068545316071</v>
      </c>
      <c r="Q60" s="14">
        <f t="shared" si="189"/>
        <v>0.14224533496482106</v>
      </c>
      <c r="R60" s="14">
        <f t="shared" si="189"/>
        <v>0.14511674617122772</v>
      </c>
      <c r="S60" s="14">
        <f t="shared" si="189"/>
        <v>0.15125548027102431</v>
      </c>
      <c r="T60" s="14">
        <f t="shared" ref="T60" si="190">T58/N55</f>
        <v>0.17930670420552525</v>
      </c>
      <c r="U60" s="14">
        <f t="shared" ref="U60:AI60" si="191">U58/O55</f>
        <v>0.18466165413533833</v>
      </c>
      <c r="V60" s="14">
        <f t="shared" si="191"/>
        <v>0.17432214931286369</v>
      </c>
      <c r="W60" s="14">
        <f t="shared" si="191"/>
        <v>0.1877426802392696</v>
      </c>
      <c r="X60" s="14">
        <f t="shared" si="191"/>
        <v>0.2033195020746888</v>
      </c>
      <c r="Y60" s="14">
        <f t="shared" si="191"/>
        <v>0.20035667741271693</v>
      </c>
      <c r="Z60" s="14">
        <f t="shared" si="191"/>
        <v>0.21095441512083796</v>
      </c>
      <c r="AA60" s="14">
        <f t="shared" si="191"/>
        <v>0.22093023255813954</v>
      </c>
      <c r="AB60" s="14">
        <f t="shared" si="191"/>
        <v>0.22274410622346671</v>
      </c>
      <c r="AC60" s="14">
        <f t="shared" si="191"/>
        <v>0.21363817097415508</v>
      </c>
      <c r="AD60" s="14">
        <f t="shared" si="191"/>
        <v>0.20896383253036574</v>
      </c>
      <c r="AE60" s="14">
        <f t="shared" si="191"/>
        <v>0.21048104869802478</v>
      </c>
      <c r="AF60" s="14">
        <f t="shared" si="191"/>
        <v>0.20902326556277509</v>
      </c>
      <c r="AG60" s="14">
        <f t="shared" si="191"/>
        <v>0.21377944299930793</v>
      </c>
      <c r="AH60" s="14">
        <f t="shared" si="191"/>
        <v>0.20656402961971301</v>
      </c>
      <c r="AI60" s="14">
        <f t="shared" si="191"/>
        <v>0.20562703456828399</v>
      </c>
    </row>
    <row r="61" spans="1:53" x14ac:dyDescent="0.25">
      <c r="A61" s="18"/>
      <c r="B61" s="18"/>
      <c r="C61" s="18"/>
      <c r="D61" s="18"/>
      <c r="E61" s="18"/>
      <c r="F61" s="19"/>
      <c r="G61" s="19"/>
      <c r="H61" s="19"/>
      <c r="I61" s="19"/>
      <c r="J61" s="19"/>
      <c r="K61" s="20"/>
      <c r="L61" s="33">
        <f t="shared" ref="L61" si="192">(L58-I58)/(G55-D55)</f>
        <v>8.4112149532710276E-2</v>
      </c>
      <c r="M61" s="33">
        <f t="shared" ref="M61" si="193">(M58-J58)/(H55-E55)</f>
        <v>0.13641133263378805</v>
      </c>
      <c r="N61" s="33">
        <f t="shared" ref="N61" si="194">(N58-K58)/(I55-F55)</f>
        <v>0.1189236111111111</v>
      </c>
      <c r="O61" s="33">
        <f t="shared" ref="O61" si="195">(O58-L58)/(J55-G55)</f>
        <v>0.12793522267206478</v>
      </c>
      <c r="P61" s="33">
        <f t="shared" ref="P61" si="196">(P58-M58)/(K55-H55)</f>
        <v>0.10950173812282735</v>
      </c>
      <c r="Q61" s="33">
        <f t="shared" ref="Q61" si="197">(Q58-N58)/(L55-I55)</f>
        <v>9.0506640432857846E-2</v>
      </c>
      <c r="R61" s="33">
        <f t="shared" ref="R61" si="198">(R58-O58)/(M55-J55)</f>
        <v>0.10158862876254181</v>
      </c>
      <c r="S61" s="33">
        <f t="shared" ref="S61" si="199">(S58-P58)/(N55-K55)</f>
        <v>0.13960231980115989</v>
      </c>
      <c r="T61" s="33">
        <f t="shared" ref="T61" si="200">(T58-Q58)/(O55-L55)</f>
        <v>0.20772403449568805</v>
      </c>
      <c r="U61" s="33">
        <f t="shared" ref="U61:AI61" si="201">(U58-R58)/(P55-M55)</f>
        <v>0.21248774109186008</v>
      </c>
      <c r="V61" s="33">
        <f t="shared" si="201"/>
        <v>0.1687467498699948</v>
      </c>
      <c r="W61" s="33">
        <f t="shared" si="201"/>
        <v>0.156567710451403</v>
      </c>
      <c r="X61" s="33">
        <f t="shared" si="201"/>
        <v>0.17286988618886495</v>
      </c>
      <c r="Y61" s="33">
        <f t="shared" si="201"/>
        <v>0.20013227513227513</v>
      </c>
      <c r="Z61" s="33">
        <f t="shared" si="201"/>
        <v>0.22831279859190345</v>
      </c>
      <c r="AA61" s="33">
        <f t="shared" si="201"/>
        <v>0.25928864207325136</v>
      </c>
      <c r="AB61" s="33">
        <f t="shared" si="201"/>
        <v>0.24947277012777572</v>
      </c>
      <c r="AC61" s="33">
        <f t="shared" si="201"/>
        <v>0.17765273311897106</v>
      </c>
      <c r="AD61" s="33">
        <f t="shared" si="201"/>
        <v>0.15946786454733933</v>
      </c>
      <c r="AE61" s="33">
        <f t="shared" si="201"/>
        <v>0.16630818866185282</v>
      </c>
      <c r="AF61" s="33">
        <f t="shared" si="201"/>
        <v>0.20959047389170488</v>
      </c>
      <c r="AG61" s="33">
        <f t="shared" si="201"/>
        <v>0.19867972742759796</v>
      </c>
      <c r="AH61" s="33">
        <f t="shared" si="201"/>
        <v>0.20669642857142856</v>
      </c>
      <c r="AI61" s="33">
        <f t="shared" si="201"/>
        <v>0.19746607691731013</v>
      </c>
    </row>
    <row r="62" spans="1:53" x14ac:dyDescent="0.25">
      <c r="A62" s="18"/>
      <c r="B62" s="132" t="s">
        <v>32</v>
      </c>
      <c r="C62" s="18"/>
      <c r="D62" s="18"/>
      <c r="E62" s="18"/>
      <c r="F62" s="19"/>
      <c r="G62" s="19"/>
      <c r="H62" s="30">
        <f t="shared" ref="H62" si="202">H58-G58</f>
        <v>30</v>
      </c>
      <c r="I62" s="30">
        <f t="shared" ref="I62" si="203">I58-H58</f>
        <v>5</v>
      </c>
      <c r="J62" s="30">
        <f t="shared" ref="J62" si="204">J58-I58</f>
        <v>43</v>
      </c>
      <c r="K62" s="30">
        <f t="shared" ref="K62" si="205">K58-J58</f>
        <v>41</v>
      </c>
      <c r="L62" s="30">
        <f t="shared" ref="L62" si="206">L58-K58</f>
        <v>33</v>
      </c>
      <c r="M62" s="30">
        <f t="shared" ref="M62" si="207">M58-L58</f>
        <v>56</v>
      </c>
      <c r="N62" s="30">
        <f t="shared" ref="N62" si="208">N58-M58</f>
        <v>48</v>
      </c>
      <c r="O62" s="30">
        <f t="shared" ref="O62" si="209">O58-N58</f>
        <v>54</v>
      </c>
      <c r="P62" s="30">
        <f t="shared" ref="P62" si="210">P58-O58</f>
        <v>87</v>
      </c>
      <c r="Q62" s="30">
        <f t="shared" ref="Q62" si="211">Q58-P58</f>
        <v>43</v>
      </c>
      <c r="R62" s="30">
        <f t="shared" ref="R62" si="212">R58-Q58</f>
        <v>113</v>
      </c>
      <c r="S62" s="30">
        <f t="shared" ref="S62" si="213">S58-R58</f>
        <v>181</v>
      </c>
      <c r="T62" s="30">
        <f t="shared" ref="T62" si="214">T58-S58</f>
        <v>260</v>
      </c>
      <c r="U62" s="30">
        <f t="shared" ref="U62" si="215">U58-T58</f>
        <v>209</v>
      </c>
      <c r="V62" s="30">
        <f t="shared" ref="V62" si="216">V58-U58</f>
        <v>180</v>
      </c>
      <c r="W62" s="30">
        <f t="shared" ref="W62" si="217">W58-V58</f>
        <v>381</v>
      </c>
      <c r="X62" s="30">
        <f t="shared" ref="X62" si="218">X58-W58</f>
        <v>563</v>
      </c>
      <c r="Y62" s="30">
        <f t="shared" ref="Y62" si="219">Y58-X58</f>
        <v>569</v>
      </c>
      <c r="Z62" s="30">
        <f t="shared" ref="Z62" si="220">Z58-Y58</f>
        <v>684</v>
      </c>
      <c r="AA62" s="30">
        <f t="shared" ref="AA62" si="221">AA58-Z58</f>
        <v>708</v>
      </c>
      <c r="AB62" s="30">
        <f t="shared" ref="AB62:AI62" si="222">AB58-AA58</f>
        <v>619</v>
      </c>
      <c r="AC62" s="30">
        <f t="shared" si="222"/>
        <v>441</v>
      </c>
      <c r="AD62" s="30">
        <f t="shared" si="222"/>
        <v>786</v>
      </c>
      <c r="AE62" s="30">
        <f t="shared" si="222"/>
        <v>938</v>
      </c>
      <c r="AF62" s="30">
        <f t="shared" si="222"/>
        <v>881</v>
      </c>
      <c r="AG62" s="30">
        <f t="shared" si="222"/>
        <v>980</v>
      </c>
      <c r="AH62" s="30">
        <f t="shared" si="222"/>
        <v>917</v>
      </c>
      <c r="AI62" s="30">
        <f t="shared" si="222"/>
        <v>737</v>
      </c>
    </row>
    <row r="63" spans="1:53" x14ac:dyDescent="0.25">
      <c r="A63" s="18"/>
      <c r="B63" s="18"/>
      <c r="C63" s="18"/>
      <c r="D63" s="18"/>
      <c r="E63" s="18"/>
      <c r="F63" s="19"/>
      <c r="G63" s="19"/>
      <c r="H63" s="19"/>
      <c r="I63" s="19"/>
      <c r="J63" s="19"/>
      <c r="K63" s="20"/>
      <c r="L63" s="20"/>
      <c r="M63" s="18"/>
      <c r="N63" s="18"/>
      <c r="O63" s="18"/>
      <c r="P63" s="18"/>
      <c r="Q63" s="18"/>
      <c r="R63" s="18"/>
      <c r="S63" s="18"/>
      <c r="T63" s="18"/>
    </row>
    <row r="64" spans="1:53" x14ac:dyDescent="0.25">
      <c r="A64" s="148" t="s">
        <v>19</v>
      </c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  <c r="Y64" s="148"/>
      <c r="Z64" s="148"/>
      <c r="AA64" s="148"/>
      <c r="AB64" s="148"/>
      <c r="AC64" s="148"/>
      <c r="AD64" s="148"/>
      <c r="AE64" s="148"/>
      <c r="AF64" s="148"/>
      <c r="AG64" s="148"/>
      <c r="AH64" s="148"/>
      <c r="AI64" s="148"/>
      <c r="AJ64" s="148"/>
      <c r="AK64" s="148"/>
      <c r="AL64" s="148"/>
      <c r="AM64" s="284"/>
      <c r="AN64" s="284"/>
      <c r="AO64" s="284"/>
      <c r="AP64" s="284"/>
      <c r="AQ64" s="284"/>
      <c r="AR64" s="284"/>
      <c r="AS64" s="284"/>
      <c r="AT64" s="284"/>
      <c r="AU64" s="284"/>
      <c r="AV64" s="284"/>
      <c r="AW64" s="284"/>
      <c r="AX64" s="284"/>
      <c r="AY64" s="284"/>
      <c r="AZ64" s="284"/>
      <c r="BA64" s="284"/>
    </row>
    <row r="65" spans="1:39" x14ac:dyDescent="0.25">
      <c r="A65" s="4" t="s">
        <v>19</v>
      </c>
      <c r="B65" s="4" t="s">
        <v>2</v>
      </c>
      <c r="C65" s="4"/>
      <c r="D65" s="6">
        <f t="shared" ref="D65:K65" si="223">E65-1</f>
        <v>43898</v>
      </c>
      <c r="E65" s="6">
        <f t="shared" si="223"/>
        <v>43899</v>
      </c>
      <c r="F65" s="6">
        <f t="shared" si="223"/>
        <v>43900</v>
      </c>
      <c r="G65" s="6">
        <f t="shared" si="223"/>
        <v>43901</v>
      </c>
      <c r="H65" s="6">
        <f t="shared" si="223"/>
        <v>43902</v>
      </c>
      <c r="I65" s="6">
        <f t="shared" si="223"/>
        <v>43903</v>
      </c>
      <c r="J65" s="6">
        <f t="shared" si="223"/>
        <v>43904</v>
      </c>
      <c r="K65" s="6">
        <f t="shared" si="223"/>
        <v>43905</v>
      </c>
      <c r="L65" s="6">
        <v>43906</v>
      </c>
      <c r="M65" s="6">
        <f t="shared" ref="M65:AB65" si="224">L65+1</f>
        <v>43907</v>
      </c>
      <c r="N65" s="6">
        <f t="shared" si="224"/>
        <v>43908</v>
      </c>
      <c r="O65" s="6">
        <f t="shared" si="224"/>
        <v>43909</v>
      </c>
      <c r="P65" s="6">
        <f t="shared" si="224"/>
        <v>43910</v>
      </c>
      <c r="Q65" s="6">
        <f t="shared" si="224"/>
        <v>43911</v>
      </c>
      <c r="R65" s="6">
        <f t="shared" si="224"/>
        <v>43912</v>
      </c>
      <c r="S65" s="6">
        <f t="shared" si="224"/>
        <v>43913</v>
      </c>
      <c r="T65" s="6">
        <f t="shared" si="224"/>
        <v>43914</v>
      </c>
      <c r="U65" s="6">
        <f t="shared" si="224"/>
        <v>43915</v>
      </c>
      <c r="V65" s="6">
        <f t="shared" si="224"/>
        <v>43916</v>
      </c>
      <c r="W65" s="6">
        <f t="shared" si="224"/>
        <v>43917</v>
      </c>
      <c r="X65" s="6">
        <f t="shared" si="224"/>
        <v>43918</v>
      </c>
      <c r="Y65" s="6">
        <f t="shared" si="224"/>
        <v>43919</v>
      </c>
      <c r="Z65" s="11">
        <f t="shared" si="224"/>
        <v>43920</v>
      </c>
      <c r="AA65" s="11">
        <f t="shared" si="224"/>
        <v>43921</v>
      </c>
      <c r="AB65" s="11">
        <f t="shared" si="224"/>
        <v>43922</v>
      </c>
      <c r="AC65" s="11">
        <f t="shared" ref="AC65" si="225">AB65+1</f>
        <v>43923</v>
      </c>
      <c r="AD65" s="11">
        <f t="shared" ref="AD65" si="226">AC65+1</f>
        <v>43924</v>
      </c>
      <c r="AE65" s="11">
        <f t="shared" ref="AE65" si="227">AD65+1</f>
        <v>43925</v>
      </c>
      <c r="AF65" s="11">
        <f t="shared" ref="AF65:AH65" si="228">AE65+1</f>
        <v>43926</v>
      </c>
      <c r="AG65" s="11">
        <f t="shared" si="228"/>
        <v>43927</v>
      </c>
      <c r="AH65" s="11">
        <f t="shared" si="228"/>
        <v>43928</v>
      </c>
      <c r="AI65" s="11">
        <f t="shared" ref="AI65" si="229">AH65+1</f>
        <v>43929</v>
      </c>
      <c r="AJ65" s="11">
        <f t="shared" ref="AJ65" si="230">AI65+1</f>
        <v>43930</v>
      </c>
      <c r="AK65" s="11">
        <f t="shared" ref="AK65" si="231">AJ65+1</f>
        <v>43931</v>
      </c>
      <c r="AL65" s="11">
        <f t="shared" ref="AL65:AM65" si="232">AK65+1</f>
        <v>43932</v>
      </c>
      <c r="AM65" s="11">
        <f t="shared" si="232"/>
        <v>43933</v>
      </c>
    </row>
    <row r="66" spans="1:39" x14ac:dyDescent="0.25">
      <c r="A66" s="4"/>
      <c r="B66" s="26" t="s">
        <v>1</v>
      </c>
      <c r="C66" s="7">
        <v>0.04</v>
      </c>
      <c r="D66" s="4"/>
      <c r="E66" s="4">
        <v>1231</v>
      </c>
      <c r="F66" s="4">
        <v>1695</v>
      </c>
      <c r="G66" s="4">
        <v>2277</v>
      </c>
      <c r="H66" s="4">
        <v>3146</v>
      </c>
      <c r="I66" s="27">
        <v>5232</v>
      </c>
      <c r="J66" s="4">
        <v>6391</v>
      </c>
      <c r="K66" s="4">
        <v>7553</v>
      </c>
      <c r="L66" s="4">
        <v>9191</v>
      </c>
      <c r="M66" s="4">
        <v>11178</v>
      </c>
      <c r="N66" s="4">
        <v>13716</v>
      </c>
      <c r="O66" s="4">
        <v>17213</v>
      </c>
      <c r="P66" s="4">
        <v>20071</v>
      </c>
      <c r="Q66" s="26">
        <v>23000</v>
      </c>
      <c r="R66" s="4">
        <v>29843</v>
      </c>
      <c r="S66" s="4">
        <v>33089</v>
      </c>
      <c r="T66" s="4">
        <v>39669</v>
      </c>
      <c r="U66" s="4">
        <v>47610</v>
      </c>
      <c r="V66" s="4">
        <v>56188</v>
      </c>
      <c r="W66" s="4">
        <v>64059</v>
      </c>
      <c r="X66" s="4">
        <v>72248</v>
      </c>
      <c r="Y66" s="4">
        <v>78795</v>
      </c>
      <c r="Z66" s="4">
        <v>85195</v>
      </c>
      <c r="AA66" s="4">
        <v>94417</v>
      </c>
      <c r="AB66" s="4">
        <v>102136</v>
      </c>
      <c r="AC66" s="4">
        <v>110238</v>
      </c>
      <c r="AD66" s="4">
        <v>119199</v>
      </c>
      <c r="AE66" s="4">
        <v>126168</v>
      </c>
      <c r="AF66" s="4">
        <v>131646</v>
      </c>
      <c r="AG66" s="4">
        <v>136675</v>
      </c>
      <c r="AH66" s="4">
        <v>141942</v>
      </c>
      <c r="AI66" s="17">
        <v>148220</v>
      </c>
      <c r="AJ66" s="17">
        <v>153222</v>
      </c>
      <c r="AK66" s="17">
        <v>158273</v>
      </c>
      <c r="AL66" s="17">
        <v>163027</v>
      </c>
      <c r="AM66" s="17">
        <v>166831</v>
      </c>
    </row>
    <row r="67" spans="1:39" x14ac:dyDescent="0.25">
      <c r="A67" s="4"/>
      <c r="B67" s="23" t="s">
        <v>17</v>
      </c>
      <c r="C67" s="4"/>
      <c r="D67" s="4"/>
      <c r="E67" s="4"/>
      <c r="F67" s="8">
        <f t="shared" ref="F67:N67" si="233">(F66-E66)/E66</f>
        <v>0.37692932575142163</v>
      </c>
      <c r="G67" s="8">
        <f t="shared" si="233"/>
        <v>0.3433628318584071</v>
      </c>
      <c r="H67" s="8">
        <f t="shared" si="233"/>
        <v>0.38164251207729466</v>
      </c>
      <c r="I67" s="8">
        <f t="shared" si="233"/>
        <v>0.66306420851875403</v>
      </c>
      <c r="J67" s="8">
        <f t="shared" si="233"/>
        <v>0.22152140672782875</v>
      </c>
      <c r="K67" s="8">
        <f t="shared" si="233"/>
        <v>0.18181818181818182</v>
      </c>
      <c r="L67" s="8">
        <f t="shared" si="233"/>
        <v>0.21686746987951808</v>
      </c>
      <c r="M67" s="8">
        <f t="shared" si="233"/>
        <v>0.21618975084321618</v>
      </c>
      <c r="N67" s="8">
        <f t="shared" si="233"/>
        <v>0.22705314009661837</v>
      </c>
      <c r="O67" s="8">
        <f t="shared" ref="O67" si="234">(O66-N66)/N66</f>
        <v>0.25495771361913094</v>
      </c>
      <c r="P67" s="8">
        <f t="shared" ref="P67:AC67" si="235">(P66-O66)/O66</f>
        <v>0.16603729739150641</v>
      </c>
      <c r="Q67" s="8">
        <f t="shared" si="235"/>
        <v>0.14593194160729411</v>
      </c>
      <c r="R67" s="8">
        <f t="shared" si="235"/>
        <v>0.29752173913043478</v>
      </c>
      <c r="S67" s="8">
        <f t="shared" si="235"/>
        <v>0.10876922561404684</v>
      </c>
      <c r="T67" s="8">
        <f t="shared" si="235"/>
        <v>0.19885762640152316</v>
      </c>
      <c r="U67" s="8">
        <f t="shared" si="235"/>
        <v>0.20018150192845799</v>
      </c>
      <c r="V67" s="8">
        <f t="shared" si="235"/>
        <v>0.18017223272421759</v>
      </c>
      <c r="W67" s="8">
        <f t="shared" si="235"/>
        <v>0.14008329180607959</v>
      </c>
      <c r="X67" s="8">
        <f t="shared" si="235"/>
        <v>0.12783527685415008</v>
      </c>
      <c r="Y67" s="8">
        <f t="shared" si="235"/>
        <v>9.0618425423541135E-2</v>
      </c>
      <c r="Z67" s="8">
        <f t="shared" si="235"/>
        <v>8.1223427882479854E-2</v>
      </c>
      <c r="AA67" s="8">
        <f t="shared" si="235"/>
        <v>0.10824578907212865</v>
      </c>
      <c r="AB67" s="8">
        <f t="shared" si="235"/>
        <v>8.1754345086160335E-2</v>
      </c>
      <c r="AC67" s="8">
        <f t="shared" si="235"/>
        <v>7.932560507558549E-2</v>
      </c>
      <c r="AD67" s="8">
        <f t="shared" ref="AD67" si="236">(AD66-AC66)/AC66</f>
        <v>8.1287759211887009E-2</v>
      </c>
      <c r="AE67" s="8">
        <f t="shared" ref="AE67" si="237">(AE66-AD66)/AD66</f>
        <v>5.8465255581003198E-2</v>
      </c>
      <c r="AF67" s="8">
        <f t="shared" ref="AF67:AM67" si="238">(AF66-AE66)/AE66</f>
        <v>4.3418299410310064E-2</v>
      </c>
      <c r="AG67" s="8">
        <f t="shared" si="238"/>
        <v>3.8200932804642755E-2</v>
      </c>
      <c r="AH67" s="8">
        <f t="shared" si="238"/>
        <v>3.8536674593012618E-2</v>
      </c>
      <c r="AI67" s="8">
        <f t="shared" si="238"/>
        <v>4.4229333107889138E-2</v>
      </c>
      <c r="AJ67" s="8">
        <f t="shared" si="238"/>
        <v>3.3747132640669274E-2</v>
      </c>
      <c r="AK67" s="8">
        <f t="shared" si="238"/>
        <v>3.2965239978593151E-2</v>
      </c>
      <c r="AL67" s="8">
        <f t="shared" si="238"/>
        <v>3.0036708724798293E-2</v>
      </c>
      <c r="AM67" s="8">
        <f t="shared" si="238"/>
        <v>2.3333558244953291E-2</v>
      </c>
    </row>
    <row r="68" spans="1:39" x14ac:dyDescent="0.25">
      <c r="A68" s="4"/>
      <c r="B68" s="43" t="s">
        <v>49</v>
      </c>
      <c r="C68" s="23">
        <v>46</v>
      </c>
      <c r="D68" s="4"/>
      <c r="E68" s="4"/>
      <c r="F68" s="8"/>
      <c r="G68" s="8"/>
      <c r="H68" s="8"/>
      <c r="I68" s="44">
        <f>(I66-H66)/$C68</f>
        <v>45.347826086956523</v>
      </c>
      <c r="J68" s="44">
        <f>(J66-I66)/$C68</f>
        <v>25.195652173913043</v>
      </c>
      <c r="K68" s="44">
        <f t="shared" ref="K68:AC68" si="239">(K66-J66)/$C68</f>
        <v>25.260869565217391</v>
      </c>
      <c r="L68" s="44">
        <f t="shared" si="239"/>
        <v>35.608695652173914</v>
      </c>
      <c r="M68" s="44">
        <f t="shared" si="239"/>
        <v>43.195652173913047</v>
      </c>
      <c r="N68" s="44">
        <f t="shared" si="239"/>
        <v>55.173913043478258</v>
      </c>
      <c r="O68" s="44">
        <f t="shared" si="239"/>
        <v>76.021739130434781</v>
      </c>
      <c r="P68" s="44">
        <f t="shared" si="239"/>
        <v>62.130434782608695</v>
      </c>
      <c r="Q68" s="44">
        <f t="shared" si="239"/>
        <v>63.673913043478258</v>
      </c>
      <c r="R68" s="44">
        <f t="shared" si="239"/>
        <v>148.7608695652174</v>
      </c>
      <c r="S68" s="44">
        <f t="shared" si="239"/>
        <v>70.565217391304344</v>
      </c>
      <c r="T68" s="44">
        <f t="shared" si="239"/>
        <v>143.04347826086956</v>
      </c>
      <c r="U68" s="44">
        <f t="shared" si="239"/>
        <v>172.63043478260869</v>
      </c>
      <c r="V68" s="44">
        <f t="shared" si="239"/>
        <v>186.47826086956522</v>
      </c>
      <c r="W68" s="44">
        <f t="shared" si="239"/>
        <v>171.10869565217391</v>
      </c>
      <c r="X68" s="44">
        <f t="shared" si="239"/>
        <v>178.02173913043478</v>
      </c>
      <c r="Y68" s="44">
        <f t="shared" si="239"/>
        <v>142.32608695652175</v>
      </c>
      <c r="Z68" s="44">
        <f t="shared" si="239"/>
        <v>139.13043478260869</v>
      </c>
      <c r="AA68" s="44">
        <f t="shared" si="239"/>
        <v>200.47826086956522</v>
      </c>
      <c r="AB68" s="44">
        <f t="shared" si="239"/>
        <v>167.80434782608697</v>
      </c>
      <c r="AC68" s="44">
        <f t="shared" si="239"/>
        <v>176.13043478260869</v>
      </c>
      <c r="AD68" s="44">
        <f t="shared" ref="AD68:AF68" si="240">(AD66-AC66)/$C68</f>
        <v>194.80434782608697</v>
      </c>
      <c r="AE68" s="44">
        <f t="shared" si="240"/>
        <v>151.5</v>
      </c>
      <c r="AF68" s="44">
        <f t="shared" si="240"/>
        <v>119.08695652173913</v>
      </c>
      <c r="AG68" s="44">
        <f t="shared" ref="AG68:AM68" si="241">(AG66-AF66)/$C68</f>
        <v>109.32608695652173</v>
      </c>
      <c r="AH68" s="44">
        <f t="shared" si="241"/>
        <v>114.5</v>
      </c>
      <c r="AI68" s="44">
        <f t="shared" si="241"/>
        <v>136.47826086956522</v>
      </c>
      <c r="AJ68" s="44">
        <f t="shared" si="241"/>
        <v>108.73913043478261</v>
      </c>
      <c r="AK68" s="44">
        <f t="shared" si="241"/>
        <v>109.80434782608695</v>
      </c>
      <c r="AL68" s="44">
        <f t="shared" si="241"/>
        <v>103.34782608695652</v>
      </c>
      <c r="AM68" s="44">
        <f t="shared" si="241"/>
        <v>82.695652173913047</v>
      </c>
    </row>
    <row r="69" spans="1:39" x14ac:dyDescent="0.25">
      <c r="A69" s="4"/>
      <c r="B69" s="26" t="s">
        <v>144</v>
      </c>
      <c r="C69" s="4"/>
      <c r="D69" s="4"/>
      <c r="E69" s="4"/>
      <c r="F69" s="8"/>
      <c r="G69" s="8"/>
      <c r="H69" s="8"/>
      <c r="I69" s="4">
        <v>133</v>
      </c>
      <c r="J69" s="4">
        <v>196</v>
      </c>
      <c r="K69" s="4">
        <v>288</v>
      </c>
      <c r="L69" s="4">
        <v>309</v>
      </c>
      <c r="M69" s="4">
        <v>491</v>
      </c>
      <c r="N69" s="4">
        <v>598</v>
      </c>
      <c r="O69" s="4">
        <v>767</v>
      </c>
      <c r="P69" s="4">
        <v>1002</v>
      </c>
      <c r="Q69" s="26">
        <v>1378</v>
      </c>
      <c r="R69" s="4">
        <v>1772</v>
      </c>
      <c r="S69" s="4">
        <v>2182</v>
      </c>
      <c r="T69" s="4">
        <v>2994</v>
      </c>
      <c r="U69" s="4">
        <v>3650</v>
      </c>
      <c r="V69" s="4">
        <v>4386</v>
      </c>
      <c r="W69" s="4">
        <v>5138</v>
      </c>
      <c r="X69" s="4">
        <v>5982</v>
      </c>
      <c r="Y69" s="4">
        <v>6803</v>
      </c>
      <c r="Z69" s="4">
        <v>7716</v>
      </c>
      <c r="AA69" s="4">
        <v>8464</v>
      </c>
      <c r="AB69" s="4">
        <v>9387</v>
      </c>
      <c r="AC69" s="4">
        <v>10348</v>
      </c>
      <c r="AD69" s="4">
        <v>11198</v>
      </c>
      <c r="AE69" s="4">
        <v>11947</v>
      </c>
      <c r="AF69" s="4">
        <v>12641</v>
      </c>
      <c r="AG69" s="4">
        <v>13193</v>
      </c>
      <c r="AH69" s="4">
        <v>14045</v>
      </c>
      <c r="AI69" s="17">
        <v>14792</v>
      </c>
      <c r="AJ69" s="17">
        <v>15447</v>
      </c>
      <c r="AK69" s="17">
        <v>16081</v>
      </c>
      <c r="AL69" s="17">
        <v>16606</v>
      </c>
      <c r="AM69" s="17">
        <v>17029</v>
      </c>
    </row>
    <row r="70" spans="1:39" x14ac:dyDescent="0.25">
      <c r="A70" s="4"/>
      <c r="B70" s="4"/>
      <c r="C70" s="4"/>
      <c r="D70" s="4"/>
      <c r="E70" s="4"/>
      <c r="F70" s="8"/>
      <c r="G70" s="8"/>
      <c r="H70" s="8"/>
      <c r="I70" s="8"/>
      <c r="J70" s="8">
        <f t="shared" ref="J70:AC70" si="242">(J69-I69)/I69</f>
        <v>0.47368421052631576</v>
      </c>
      <c r="K70" s="8">
        <f t="shared" si="242"/>
        <v>0.46938775510204084</v>
      </c>
      <c r="L70" s="8">
        <f t="shared" si="242"/>
        <v>7.2916666666666671E-2</v>
      </c>
      <c r="M70" s="8">
        <f t="shared" si="242"/>
        <v>0.5889967637540453</v>
      </c>
      <c r="N70" s="8">
        <f t="shared" si="242"/>
        <v>0.21792260692464357</v>
      </c>
      <c r="O70" s="8">
        <f t="shared" si="242"/>
        <v>0.28260869565217389</v>
      </c>
      <c r="P70" s="8">
        <f t="shared" si="242"/>
        <v>0.30638852672750977</v>
      </c>
      <c r="Q70" s="8">
        <f t="shared" si="242"/>
        <v>0.37524950099800397</v>
      </c>
      <c r="R70" s="8">
        <f t="shared" si="242"/>
        <v>0.28592162554426703</v>
      </c>
      <c r="S70" s="8">
        <f t="shared" si="242"/>
        <v>0.23137697516930023</v>
      </c>
      <c r="T70" s="8">
        <f t="shared" si="242"/>
        <v>0.37213565536205317</v>
      </c>
      <c r="U70" s="8">
        <f t="shared" si="242"/>
        <v>0.21910487641950568</v>
      </c>
      <c r="V70" s="8">
        <f t="shared" si="242"/>
        <v>0.20164383561643837</v>
      </c>
      <c r="W70" s="8">
        <f t="shared" si="242"/>
        <v>0.17145462836297309</v>
      </c>
      <c r="X70" s="8">
        <f t="shared" si="242"/>
        <v>0.16426625145971194</v>
      </c>
      <c r="Y70" s="8">
        <f t="shared" si="242"/>
        <v>0.13724506853895019</v>
      </c>
      <c r="Z70" s="8">
        <f t="shared" si="242"/>
        <v>0.13420549757459943</v>
      </c>
      <c r="AA70" s="8">
        <f t="shared" si="242"/>
        <v>9.6941420425090727E-2</v>
      </c>
      <c r="AB70" s="8">
        <f t="shared" si="242"/>
        <v>0.10905009451795841</v>
      </c>
      <c r="AC70" s="8">
        <f t="shared" si="242"/>
        <v>0.10237562586555875</v>
      </c>
      <c r="AD70" s="8">
        <f t="shared" ref="AD70" si="243">(AD69-AC69)/AC69</f>
        <v>8.2141476613838429E-2</v>
      </c>
      <c r="AE70" s="8">
        <f t="shared" ref="AE70" si="244">(AE69-AD69)/AD69</f>
        <v>6.68869440971602E-2</v>
      </c>
      <c r="AF70" s="8">
        <f t="shared" ref="AF70:AM70" si="245">(AF69-AE69)/AE69</f>
        <v>5.8089897045283334E-2</v>
      </c>
      <c r="AG70" s="8">
        <f t="shared" si="245"/>
        <v>4.3667431374100153E-2</v>
      </c>
      <c r="AH70" s="8">
        <f t="shared" si="245"/>
        <v>6.4579701356780109E-2</v>
      </c>
      <c r="AI70" s="8">
        <f t="shared" si="245"/>
        <v>5.3186187255250976E-2</v>
      </c>
      <c r="AJ70" s="8">
        <f t="shared" si="245"/>
        <v>4.4280692266089779E-2</v>
      </c>
      <c r="AK70" s="8">
        <f t="shared" si="245"/>
        <v>4.1043568330420145E-2</v>
      </c>
      <c r="AL70" s="8">
        <f t="shared" si="245"/>
        <v>3.2647223431378644E-2</v>
      </c>
      <c r="AM70" s="8">
        <f t="shared" si="245"/>
        <v>2.5472720703360232E-2</v>
      </c>
    </row>
    <row r="71" spans="1:39" x14ac:dyDescent="0.25">
      <c r="A71" s="4"/>
      <c r="B71" s="4" t="s">
        <v>8</v>
      </c>
      <c r="C71" s="7">
        <v>0.18</v>
      </c>
      <c r="D71" s="4"/>
      <c r="E71" s="4"/>
      <c r="F71" s="8"/>
      <c r="G71" s="8"/>
      <c r="H71" s="8"/>
      <c r="I71" s="8"/>
      <c r="J71" s="8"/>
      <c r="K71" s="9">
        <f t="shared" ref="K71:AC71" si="246">K69/E66</f>
        <v>0.23395613322502032</v>
      </c>
      <c r="L71" s="9">
        <f t="shared" si="246"/>
        <v>0.18230088495575222</v>
      </c>
      <c r="M71" s="9">
        <f t="shared" si="246"/>
        <v>0.21563460693895475</v>
      </c>
      <c r="N71" s="9">
        <f t="shared" si="246"/>
        <v>0.19008264462809918</v>
      </c>
      <c r="O71" s="9">
        <f t="shared" si="246"/>
        <v>0.14659785932721711</v>
      </c>
      <c r="P71" s="9">
        <f t="shared" si="246"/>
        <v>0.15678297606008448</v>
      </c>
      <c r="Q71" s="9">
        <f t="shared" si="246"/>
        <v>0.18244406196213425</v>
      </c>
      <c r="R71" s="9">
        <f t="shared" si="246"/>
        <v>0.19279730170819279</v>
      </c>
      <c r="S71" s="9">
        <f t="shared" si="246"/>
        <v>0.19520486670245124</v>
      </c>
      <c r="T71" s="9">
        <f t="shared" si="246"/>
        <v>0.21828521434820647</v>
      </c>
      <c r="U71" s="9">
        <f t="shared" si="246"/>
        <v>0.21204903270783709</v>
      </c>
      <c r="V71" s="9">
        <f t="shared" si="246"/>
        <v>0.21852423895172138</v>
      </c>
      <c r="W71" s="9">
        <f t="shared" si="246"/>
        <v>0.22339130434782609</v>
      </c>
      <c r="X71" s="9">
        <f t="shared" si="246"/>
        <v>0.20044901651978689</v>
      </c>
      <c r="Y71" s="9">
        <f t="shared" si="246"/>
        <v>0.20559702620206111</v>
      </c>
      <c r="Z71" s="9">
        <f t="shared" si="246"/>
        <v>0.19450956666414582</v>
      </c>
      <c r="AA71" s="9">
        <f t="shared" si="246"/>
        <v>0.17777777777777778</v>
      </c>
      <c r="AB71" s="9">
        <f t="shared" si="246"/>
        <v>0.16706414180963908</v>
      </c>
      <c r="AC71" s="9">
        <f t="shared" si="246"/>
        <v>0.16153858162006901</v>
      </c>
      <c r="AD71" s="9">
        <f t="shared" ref="AD71" si="247">AD69/X66</f>
        <v>0.15499390986601705</v>
      </c>
      <c r="AE71" s="9">
        <f t="shared" ref="AE71" si="248">AE69/Y66</f>
        <v>0.15162129576749794</v>
      </c>
      <c r="AF71" s="9">
        <f t="shared" ref="AF71:AM71" si="249">AF69/Z66</f>
        <v>0.14837725218616116</v>
      </c>
      <c r="AG71" s="9">
        <f t="shared" si="249"/>
        <v>0.13973119247593124</v>
      </c>
      <c r="AH71" s="9">
        <f t="shared" si="249"/>
        <v>0.13751272812720294</v>
      </c>
      <c r="AI71" s="9">
        <f t="shared" si="249"/>
        <v>0.13418240534117093</v>
      </c>
      <c r="AJ71" s="9">
        <f t="shared" si="249"/>
        <v>0.12959001333903808</v>
      </c>
      <c r="AK71" s="9">
        <f t="shared" si="249"/>
        <v>0.12745704140511063</v>
      </c>
      <c r="AL71" s="9">
        <f t="shared" si="249"/>
        <v>0.12614131838415144</v>
      </c>
      <c r="AM71" s="9">
        <f t="shared" si="249"/>
        <v>0.12459484177794036</v>
      </c>
    </row>
    <row r="72" spans="1:39" x14ac:dyDescent="0.25">
      <c r="A72" s="18"/>
      <c r="B72" s="129" t="s">
        <v>33</v>
      </c>
      <c r="C72" s="28"/>
      <c r="D72" s="18"/>
      <c r="E72" s="18"/>
      <c r="F72" s="19"/>
      <c r="G72" s="19"/>
      <c r="H72" s="19"/>
      <c r="I72" s="19"/>
      <c r="J72" s="19"/>
      <c r="K72" s="29"/>
      <c r="L72" s="33">
        <f t="shared" ref="L72:M72" si="250">(L69-I69)/(G66-D66)</f>
        <v>7.7294685990338161E-2</v>
      </c>
      <c r="M72" s="33">
        <f t="shared" si="250"/>
        <v>0.15404699738903394</v>
      </c>
      <c r="N72" s="33">
        <f t="shared" ref="N72" si="251">(N69-K69)/(I66-F66)</f>
        <v>8.7644896805202155E-2</v>
      </c>
      <c r="O72" s="33">
        <f t="shared" ref="O72" si="252">(O69-L69)/(J66-G66)</f>
        <v>0.11132717549829849</v>
      </c>
      <c r="P72" s="33">
        <f t="shared" ref="P72" si="253">(P69-M69)/(K66-H66)</f>
        <v>0.11595189471295667</v>
      </c>
      <c r="Q72" s="33">
        <f t="shared" ref="Q72" si="254">(Q69-N69)/(L66-I66)</f>
        <v>0.19701944935589796</v>
      </c>
      <c r="R72" s="33">
        <f t="shared" ref="R72" si="255">(R69-O69)/(M66-J66)</f>
        <v>0.20994359724253187</v>
      </c>
      <c r="S72" s="33">
        <f t="shared" ref="S72" si="256">(S69-P69)/(N66-K66)</f>
        <v>0.19146519552166152</v>
      </c>
      <c r="T72" s="33">
        <f t="shared" ref="T72" si="257">(T69-Q69)/(O66-L66)</f>
        <v>0.20144602343555224</v>
      </c>
      <c r="U72" s="33">
        <f t="shared" ref="U72" si="258">(U69-R69)/(P66-M66)</f>
        <v>0.21117733048465084</v>
      </c>
      <c r="V72" s="33">
        <f t="shared" ref="V72" si="259">(V69-S69)/(Q66-N66)</f>
        <v>0.23739767341663076</v>
      </c>
      <c r="W72" s="33">
        <f t="shared" ref="W72:AC72" si="260">(W69-T69)/(R66-O66)</f>
        <v>0.16975455265241488</v>
      </c>
      <c r="X72" s="33">
        <f t="shared" si="260"/>
        <v>0.17913658011983408</v>
      </c>
      <c r="Y72" s="33">
        <f t="shared" si="260"/>
        <v>0.14499970004199411</v>
      </c>
      <c r="Z72" s="33">
        <f t="shared" si="260"/>
        <v>0.14510046715821467</v>
      </c>
      <c r="AA72" s="33">
        <f t="shared" si="260"/>
        <v>0.10745053898437162</v>
      </c>
      <c r="AB72" s="33">
        <f t="shared" si="260"/>
        <v>0.1059450594505945</v>
      </c>
      <c r="AC72" s="33">
        <f t="shared" si="260"/>
        <v>0.10682685282896338</v>
      </c>
      <c r="AD72" s="33">
        <f t="shared" ref="AD72" si="261">(AD69-AA69)/(Y66-V66)</f>
        <v>0.12093599327641881</v>
      </c>
      <c r="AE72" s="33">
        <f t="shared" ref="AE72" si="262">(AE69-AB69)/(Z66-W66)</f>
        <v>0.12112036336109008</v>
      </c>
      <c r="AF72" s="33">
        <f t="shared" ref="AF72:AM72" si="263">(AF69-AC69)/(AA66-X66)</f>
        <v>0.10343272136767559</v>
      </c>
      <c r="AG72" s="33">
        <f t="shared" si="263"/>
        <v>8.5471916370335466E-2</v>
      </c>
      <c r="AH72" s="33">
        <f t="shared" si="263"/>
        <v>8.377590544263866E-2</v>
      </c>
      <c r="AI72" s="33">
        <f t="shared" si="263"/>
        <v>8.6796868695020582E-2</v>
      </c>
      <c r="AJ72" s="33">
        <f t="shared" si="263"/>
        <v>9.3791611185086554E-2</v>
      </c>
      <c r="AK72" s="33">
        <f t="shared" si="263"/>
        <v>9.5104633781763828E-2</v>
      </c>
      <c r="AL72" s="33">
        <f t="shared" si="263"/>
        <v>0.10379949645227741</v>
      </c>
      <c r="AM72" s="33">
        <f t="shared" si="263"/>
        <v>0.10029161912007101</v>
      </c>
    </row>
    <row r="73" spans="1:39" x14ac:dyDescent="0.25">
      <c r="A73" s="18"/>
      <c r="B73" s="128" t="s">
        <v>32</v>
      </c>
      <c r="C73" s="28"/>
      <c r="D73" s="18"/>
      <c r="E73" s="18"/>
      <c r="F73" s="19"/>
      <c r="G73" s="19"/>
      <c r="H73" s="19"/>
      <c r="I73" s="19"/>
      <c r="J73" s="30">
        <f t="shared" ref="J73" si="264">J69-I69</f>
        <v>63</v>
      </c>
      <c r="K73" s="30">
        <f t="shared" ref="K73" si="265">K69-J69</f>
        <v>92</v>
      </c>
      <c r="L73" s="30">
        <f t="shared" ref="L73" si="266">L69-K69</f>
        <v>21</v>
      </c>
      <c r="M73" s="30">
        <f t="shared" ref="M73" si="267">M69-L69</f>
        <v>182</v>
      </c>
      <c r="N73" s="30">
        <f t="shared" ref="N73" si="268">N69-M69</f>
        <v>107</v>
      </c>
      <c r="O73" s="30">
        <f t="shared" ref="O73" si="269">O69-N69</f>
        <v>169</v>
      </c>
      <c r="P73" s="30">
        <f t="shared" ref="P73" si="270">P69-O69</f>
        <v>235</v>
      </c>
      <c r="Q73" s="30">
        <f t="shared" ref="Q73" si="271">Q69-P69</f>
        <v>376</v>
      </c>
      <c r="R73" s="30">
        <f t="shared" ref="R73" si="272">R69-Q69</f>
        <v>394</v>
      </c>
      <c r="S73" s="30">
        <f t="shared" ref="S73" si="273">S69-R69</f>
        <v>410</v>
      </c>
      <c r="T73" s="30">
        <f t="shared" ref="T73" si="274">T69-S69</f>
        <v>812</v>
      </c>
      <c r="U73" s="30">
        <f t="shared" ref="U73" si="275">U69-T69</f>
        <v>656</v>
      </c>
      <c r="V73" s="30">
        <f t="shared" ref="V73" si="276">V69-U69</f>
        <v>736</v>
      </c>
      <c r="W73" s="30">
        <f t="shared" ref="W73" si="277">W69-V69</f>
        <v>752</v>
      </c>
      <c r="X73" s="30">
        <f t="shared" ref="X73" si="278">X69-W69</f>
        <v>844</v>
      </c>
      <c r="Y73" s="30">
        <f t="shared" ref="Y73" si="279">Y69-X69</f>
        <v>821</v>
      </c>
      <c r="Z73" s="30">
        <f t="shared" ref="Z73" si="280">Z69-Y69</f>
        <v>913</v>
      </c>
      <c r="AA73" s="30">
        <f t="shared" ref="AA73" si="281">AA69-Z69</f>
        <v>748</v>
      </c>
      <c r="AB73" s="30">
        <f t="shared" ref="AB73" si="282">AB69-AA69</f>
        <v>923</v>
      </c>
      <c r="AC73" s="30">
        <f t="shared" ref="AC73" si="283">AC69-AB69</f>
        <v>961</v>
      </c>
      <c r="AD73" s="30">
        <f t="shared" ref="AD73" si="284">AD69-AC69</f>
        <v>850</v>
      </c>
      <c r="AE73" s="30">
        <f t="shared" ref="AE73" si="285">AE69-AD69</f>
        <v>749</v>
      </c>
      <c r="AF73" s="30">
        <f t="shared" ref="AF73:AM73" si="286">AF69-AE69</f>
        <v>694</v>
      </c>
      <c r="AG73" s="30">
        <f t="shared" si="286"/>
        <v>552</v>
      </c>
      <c r="AH73" s="30">
        <f t="shared" si="286"/>
        <v>852</v>
      </c>
      <c r="AI73" s="30">
        <f t="shared" si="286"/>
        <v>747</v>
      </c>
      <c r="AJ73" s="30">
        <f t="shared" si="286"/>
        <v>655</v>
      </c>
      <c r="AK73" s="30">
        <f t="shared" si="286"/>
        <v>634</v>
      </c>
      <c r="AL73" s="30">
        <f t="shared" si="286"/>
        <v>525</v>
      </c>
      <c r="AM73" s="30">
        <f t="shared" si="286"/>
        <v>423</v>
      </c>
    </row>
    <row r="74" spans="1:39" x14ac:dyDescent="0.25">
      <c r="A74" s="18"/>
      <c r="B74" s="18"/>
      <c r="C74" s="28"/>
      <c r="D74" s="18"/>
      <c r="E74" s="18"/>
      <c r="F74" s="19"/>
      <c r="G74" s="19"/>
      <c r="H74" s="19"/>
      <c r="I74" s="19"/>
      <c r="J74" s="19"/>
      <c r="K74" s="29"/>
      <c r="L74" s="29"/>
      <c r="M74" s="29"/>
      <c r="N74" s="29"/>
      <c r="O74" s="29"/>
      <c r="P74" s="29"/>
      <c r="Q74" s="29"/>
      <c r="R74" s="29"/>
      <c r="S74" s="18"/>
      <c r="T74" s="18"/>
    </row>
    <row r="75" spans="1:39" x14ac:dyDescent="0.25">
      <c r="A75" s="145" t="s">
        <v>44</v>
      </c>
      <c r="B75" s="145"/>
      <c r="C75" s="145"/>
      <c r="D75" s="145"/>
      <c r="E75" s="145"/>
      <c r="F75" s="145"/>
      <c r="G75" s="145"/>
      <c r="H75" s="145"/>
      <c r="I75" s="145"/>
      <c r="J75" s="145"/>
      <c r="K75" s="145"/>
      <c r="L75" s="145"/>
      <c r="M75" s="145"/>
      <c r="N75" s="145"/>
      <c r="O75" s="145"/>
      <c r="P75" s="145"/>
      <c r="Q75" s="145"/>
      <c r="R75" s="145"/>
      <c r="S75" s="145"/>
      <c r="T75" s="145"/>
      <c r="U75" s="145"/>
      <c r="V75" s="145"/>
      <c r="W75" s="145"/>
      <c r="X75" s="145"/>
      <c r="Y75" s="145"/>
      <c r="Z75" s="145"/>
      <c r="AA75" s="145"/>
      <c r="AB75" s="145"/>
      <c r="AC75" s="145"/>
      <c r="AD75" s="145"/>
      <c r="AE75" s="145"/>
      <c r="AF75" s="145"/>
      <c r="AG75" s="145"/>
      <c r="AH75" s="145"/>
      <c r="AI75" s="145"/>
      <c r="AJ75" s="145"/>
      <c r="AK75" s="145"/>
      <c r="AL75" s="145"/>
    </row>
    <row r="76" spans="1:39" x14ac:dyDescent="0.25">
      <c r="A76" s="4" t="s">
        <v>31</v>
      </c>
      <c r="B76" s="4" t="s">
        <v>2</v>
      </c>
      <c r="C76" s="7"/>
      <c r="D76" s="11">
        <v>43896</v>
      </c>
      <c r="E76" s="11">
        <f>D76+1</f>
        <v>43897</v>
      </c>
      <c r="F76" s="11">
        <f t="shared" ref="F76:V76" si="287">E76+1</f>
        <v>43898</v>
      </c>
      <c r="G76" s="11">
        <f t="shared" si="287"/>
        <v>43899</v>
      </c>
      <c r="H76" s="11">
        <f t="shared" si="287"/>
        <v>43900</v>
      </c>
      <c r="I76" s="11">
        <f t="shared" si="287"/>
        <v>43901</v>
      </c>
      <c r="J76" s="11">
        <f t="shared" si="287"/>
        <v>43902</v>
      </c>
      <c r="K76" s="11">
        <f t="shared" si="287"/>
        <v>43903</v>
      </c>
      <c r="L76" s="11">
        <f t="shared" si="287"/>
        <v>43904</v>
      </c>
      <c r="M76" s="11">
        <f t="shared" si="287"/>
        <v>43905</v>
      </c>
      <c r="N76" s="11">
        <f t="shared" si="287"/>
        <v>43906</v>
      </c>
      <c r="O76" s="11">
        <f t="shared" si="287"/>
        <v>43907</v>
      </c>
      <c r="P76" s="11">
        <f t="shared" si="287"/>
        <v>43908</v>
      </c>
      <c r="Q76" s="11">
        <f t="shared" si="287"/>
        <v>43909</v>
      </c>
      <c r="R76" s="11">
        <f t="shared" si="287"/>
        <v>43910</v>
      </c>
      <c r="S76" s="11">
        <f t="shared" si="287"/>
        <v>43911</v>
      </c>
      <c r="T76" s="11">
        <f t="shared" si="287"/>
        <v>43912</v>
      </c>
      <c r="U76" s="11">
        <f t="shared" si="287"/>
        <v>43913</v>
      </c>
      <c r="V76" s="11">
        <f t="shared" si="287"/>
        <v>43914</v>
      </c>
      <c r="W76" s="11">
        <f t="shared" ref="W76" si="288">V76+1</f>
        <v>43915</v>
      </c>
      <c r="X76" s="11">
        <f t="shared" ref="X76" si="289">W76+1</f>
        <v>43916</v>
      </c>
      <c r="Y76" s="11">
        <f t="shared" ref="Y76" si="290">X76+1</f>
        <v>43917</v>
      </c>
      <c r="Z76" s="11">
        <f t="shared" ref="Z76" si="291">Y76+1</f>
        <v>43918</v>
      </c>
      <c r="AA76" s="11">
        <f t="shared" ref="AA76" si="292">Z76+1</f>
        <v>43919</v>
      </c>
      <c r="AB76" s="11">
        <f t="shared" ref="AB76" si="293">AA76+1</f>
        <v>43920</v>
      </c>
      <c r="AC76" s="11">
        <f t="shared" ref="AC76:AE76" si="294">AB76+1</f>
        <v>43921</v>
      </c>
      <c r="AD76" s="11">
        <f t="shared" si="294"/>
        <v>43922</v>
      </c>
      <c r="AE76" s="11">
        <f t="shared" si="294"/>
        <v>43923</v>
      </c>
    </row>
    <row r="77" spans="1:39" x14ac:dyDescent="0.25">
      <c r="A77" s="4"/>
      <c r="B77" s="4" t="s">
        <v>1</v>
      </c>
      <c r="C77" s="7"/>
      <c r="D77" s="4">
        <v>6767</v>
      </c>
      <c r="E77" s="4">
        <v>7134</v>
      </c>
      <c r="F77" s="4">
        <v>7382</v>
      </c>
      <c r="G77" s="4">
        <v>7513</v>
      </c>
      <c r="H77" s="4">
        <v>7755</v>
      </c>
      <c r="I77" s="4">
        <v>7869</v>
      </c>
      <c r="J77" s="4">
        <v>7979</v>
      </c>
      <c r="K77" s="4">
        <v>8086</v>
      </c>
      <c r="L77" s="4">
        <v>8162</v>
      </c>
      <c r="M77" s="4">
        <v>8236</v>
      </c>
      <c r="N77" s="4">
        <v>8320</v>
      </c>
      <c r="O77" s="4">
        <v>8413</v>
      </c>
      <c r="P77" s="4">
        <v>8565</v>
      </c>
      <c r="Q77" s="4">
        <v>8652</v>
      </c>
      <c r="R77" s="4">
        <v>8799</v>
      </c>
      <c r="S77" s="4">
        <v>8897</v>
      </c>
      <c r="T77" s="4">
        <v>8961</v>
      </c>
      <c r="U77" s="4">
        <v>9037</v>
      </c>
      <c r="V77" s="4">
        <v>9137</v>
      </c>
      <c r="W77" s="17">
        <v>9241</v>
      </c>
      <c r="X77" s="17">
        <v>9332</v>
      </c>
      <c r="Y77" s="17">
        <v>9478</v>
      </c>
      <c r="Z77" s="17">
        <v>9583</v>
      </c>
      <c r="AA77" s="17">
        <v>9661</v>
      </c>
      <c r="AB77" s="17">
        <v>9786</v>
      </c>
      <c r="AC77" s="17">
        <v>9887</v>
      </c>
      <c r="AD77" s="17">
        <v>9976</v>
      </c>
      <c r="AE77" s="17">
        <v>10062</v>
      </c>
    </row>
    <row r="78" spans="1:39" x14ac:dyDescent="0.25">
      <c r="A78" s="4"/>
      <c r="B78" s="4"/>
      <c r="C78" s="7"/>
      <c r="D78" s="8"/>
      <c r="E78" s="8">
        <f t="shared" ref="E78" si="295">(E77-D77)/D77</f>
        <v>5.4233781587113936E-2</v>
      </c>
      <c r="F78" s="8">
        <f t="shared" ref="F78" si="296">(F77-E77)/E77</f>
        <v>3.476310625175217E-2</v>
      </c>
      <c r="G78" s="8">
        <f t="shared" ref="G78" si="297">(G77-F77)/F77</f>
        <v>1.7745868328366297E-2</v>
      </c>
      <c r="H78" s="8">
        <f t="shared" ref="H78" si="298">(H77-G77)/G77</f>
        <v>3.2210834553440704E-2</v>
      </c>
      <c r="I78" s="8">
        <f t="shared" ref="I78" si="299">(I77-H77)/H77</f>
        <v>1.4700193423597678E-2</v>
      </c>
      <c r="J78" s="8">
        <f t="shared" ref="J78" si="300">(J77-I77)/I77</f>
        <v>1.3978904562206126E-2</v>
      </c>
      <c r="K78" s="8">
        <f t="shared" ref="K78:Q78" si="301">(K77-J77)/J77</f>
        <v>1.3410201779671638E-2</v>
      </c>
      <c r="L78" s="8">
        <f t="shared" si="301"/>
        <v>9.3989611674499141E-3</v>
      </c>
      <c r="M78" s="8">
        <f t="shared" si="301"/>
        <v>9.0664052928203873E-3</v>
      </c>
      <c r="N78" s="8">
        <f t="shared" si="301"/>
        <v>1.0199125789218067E-2</v>
      </c>
      <c r="O78" s="8">
        <f t="shared" si="301"/>
        <v>1.1177884615384616E-2</v>
      </c>
      <c r="P78" s="8">
        <f t="shared" si="301"/>
        <v>1.8067276833472007E-2</v>
      </c>
      <c r="Q78" s="8">
        <f t="shared" si="301"/>
        <v>1.0157618213660246E-2</v>
      </c>
      <c r="R78" s="8">
        <f t="shared" ref="R78" si="302">(R77-Q77)/Q77</f>
        <v>1.6990291262135922E-2</v>
      </c>
      <c r="S78" s="8">
        <f t="shared" ref="S78" si="303">(S77-R77)/R77</f>
        <v>1.1137629276054098E-2</v>
      </c>
      <c r="T78" s="8">
        <f t="shared" ref="T78:V78" si="304">(T77-S77)/S77</f>
        <v>7.1934359896594358E-3</v>
      </c>
      <c r="U78" s="8">
        <f t="shared" si="304"/>
        <v>8.481196295056356E-3</v>
      </c>
      <c r="V78" s="8">
        <f t="shared" si="304"/>
        <v>1.1065619121389841E-2</v>
      </c>
      <c r="W78" s="8">
        <f t="shared" ref="W78" si="305">(W77-V77)/V77</f>
        <v>1.1382291780671993E-2</v>
      </c>
      <c r="X78" s="8">
        <f t="shared" ref="X78" si="306">(X77-W77)/W77</f>
        <v>9.8474191104858787E-3</v>
      </c>
      <c r="Y78" s="8">
        <f t="shared" ref="Y78" si="307">(Y77-X77)/X77</f>
        <v>1.5645092156022288E-2</v>
      </c>
      <c r="Z78" s="8">
        <f t="shared" ref="Z78" si="308">(Z77-Y77)/Y77</f>
        <v>1.1078286558345642E-2</v>
      </c>
      <c r="AA78" s="8">
        <f t="shared" ref="AA78" si="309">(AA77-Z77)/Z77</f>
        <v>8.1394135448189502E-3</v>
      </c>
      <c r="AB78" s="8">
        <f t="shared" ref="AB78" si="310">(AB77-AA77)/AA77</f>
        <v>1.2938619190559983E-2</v>
      </c>
      <c r="AC78" s="8">
        <f t="shared" ref="AC78" si="311">(AC77-AB77)/AB77</f>
        <v>1.032086654404251E-2</v>
      </c>
      <c r="AD78" s="8">
        <f t="shared" ref="AD78" si="312">(AD77-AC77)/AC77</f>
        <v>9.0017194295539602E-3</v>
      </c>
      <c r="AE78" s="8">
        <f t="shared" ref="AE78" si="313">(AE77-AD77)/AD77</f>
        <v>8.6206896551724137E-3</v>
      </c>
    </row>
    <row r="79" spans="1:39" x14ac:dyDescent="0.25">
      <c r="A79" s="4"/>
      <c r="B79" s="4" t="s">
        <v>20</v>
      </c>
      <c r="C79" s="7"/>
      <c r="D79" s="4"/>
      <c r="E79" s="4"/>
      <c r="F79" s="8"/>
      <c r="G79" s="8"/>
      <c r="H79" s="8"/>
      <c r="I79" s="4">
        <v>66</v>
      </c>
      <c r="J79" s="4">
        <v>67</v>
      </c>
      <c r="K79" s="4">
        <v>72</v>
      </c>
      <c r="L79" s="4">
        <v>75</v>
      </c>
      <c r="M79" s="4">
        <v>75</v>
      </c>
      <c r="N79" s="4">
        <v>81</v>
      </c>
      <c r="O79" s="4">
        <v>84</v>
      </c>
      <c r="P79" s="4">
        <v>91</v>
      </c>
      <c r="Q79" s="4">
        <v>94</v>
      </c>
      <c r="R79" s="4">
        <v>102</v>
      </c>
      <c r="S79" s="4">
        <v>104</v>
      </c>
      <c r="T79" s="4">
        <v>111</v>
      </c>
      <c r="U79" s="4">
        <v>120</v>
      </c>
      <c r="V79" s="4">
        <v>126</v>
      </c>
      <c r="W79" s="17">
        <v>131</v>
      </c>
      <c r="X79" s="17">
        <v>139</v>
      </c>
      <c r="Y79" s="17">
        <v>144</v>
      </c>
      <c r="Z79" s="17">
        <v>152</v>
      </c>
      <c r="AA79" s="17">
        <v>158</v>
      </c>
      <c r="AB79" s="17">
        <v>162</v>
      </c>
      <c r="AC79" s="17">
        <v>165</v>
      </c>
      <c r="AD79" s="17">
        <v>169</v>
      </c>
      <c r="AE79" s="17">
        <v>174</v>
      </c>
    </row>
    <row r="80" spans="1:39" x14ac:dyDescent="0.25">
      <c r="A80" s="4"/>
      <c r="B80" s="4"/>
      <c r="C80" s="7"/>
      <c r="D80" s="4"/>
      <c r="E80" s="4"/>
      <c r="F80" s="8"/>
      <c r="G80" s="8"/>
      <c r="H80" s="8"/>
      <c r="I80" s="8"/>
      <c r="J80" s="8">
        <f t="shared" ref="J80" si="314">(J79-I79)/I79</f>
        <v>1.5151515151515152E-2</v>
      </c>
      <c r="K80" s="8">
        <f t="shared" ref="K80" si="315">(K79-J79)/J79</f>
        <v>7.4626865671641784E-2</v>
      </c>
      <c r="L80" s="8">
        <f t="shared" ref="L80" si="316">(L79-K79)/K79</f>
        <v>4.1666666666666664E-2</v>
      </c>
      <c r="M80" s="8">
        <f t="shared" ref="M80" si="317">(M79-L79)/L79</f>
        <v>0</v>
      </c>
      <c r="N80" s="8">
        <f t="shared" ref="N80" si="318">(N79-M79)/M79</f>
        <v>0.08</v>
      </c>
      <c r="O80" s="8">
        <f t="shared" ref="O80" si="319">(O79-N79)/N79</f>
        <v>3.7037037037037035E-2</v>
      </c>
      <c r="P80" s="8">
        <f t="shared" ref="P80" si="320">(P79-O79)/O79</f>
        <v>8.3333333333333329E-2</v>
      </c>
      <c r="Q80" s="8">
        <f t="shared" ref="Q80" si="321">(Q79-P79)/P79</f>
        <v>3.2967032967032968E-2</v>
      </c>
      <c r="R80" s="8">
        <f t="shared" ref="R80" si="322">(R79-Q79)/Q79</f>
        <v>8.5106382978723402E-2</v>
      </c>
      <c r="S80" s="8">
        <f t="shared" ref="S80" si="323">(S79-R79)/R79</f>
        <v>1.9607843137254902E-2</v>
      </c>
      <c r="T80" s="8">
        <f t="shared" ref="T80:V80" si="324">(T79-S79)/S79</f>
        <v>6.7307692307692304E-2</v>
      </c>
      <c r="U80" s="8">
        <f t="shared" si="324"/>
        <v>8.1081081081081086E-2</v>
      </c>
      <c r="V80" s="8">
        <f t="shared" si="324"/>
        <v>0.05</v>
      </c>
      <c r="W80" s="8">
        <f t="shared" ref="W80" si="325">(W79-V79)/V79</f>
        <v>3.968253968253968E-2</v>
      </c>
      <c r="X80" s="8">
        <f t="shared" ref="X80" si="326">(X79-W79)/W79</f>
        <v>6.1068702290076333E-2</v>
      </c>
      <c r="Y80" s="8">
        <f t="shared" ref="Y80" si="327">(Y79-X79)/X79</f>
        <v>3.5971223021582732E-2</v>
      </c>
      <c r="Z80" s="8">
        <f t="shared" ref="Z80" si="328">(Z79-Y79)/Y79</f>
        <v>5.5555555555555552E-2</v>
      </c>
      <c r="AA80" s="8">
        <f t="shared" ref="AA80" si="329">(AA79-Z79)/Z79</f>
        <v>3.9473684210526314E-2</v>
      </c>
      <c r="AB80" s="8">
        <f t="shared" ref="AB80" si="330">(AB79-AA79)/AA79</f>
        <v>2.5316455696202531E-2</v>
      </c>
      <c r="AC80" s="8">
        <f t="shared" ref="AC80" si="331">(AC79-AB79)/AB79</f>
        <v>1.8518518518518517E-2</v>
      </c>
      <c r="AD80" s="8">
        <f t="shared" ref="AD80" si="332">(AD79-AC79)/AC79</f>
        <v>2.4242424242424242E-2</v>
      </c>
      <c r="AE80" s="8">
        <f t="shared" ref="AE80" si="333">(AE79-AD79)/AD79</f>
        <v>2.9585798816568046E-2</v>
      </c>
    </row>
    <row r="81" spans="1:51" x14ac:dyDescent="0.25">
      <c r="A81" s="4"/>
      <c r="B81" s="4"/>
      <c r="C81" s="7"/>
      <c r="D81" s="4"/>
      <c r="E81" s="4"/>
      <c r="F81" s="8"/>
      <c r="G81" s="8"/>
      <c r="H81" s="8"/>
      <c r="I81" s="8"/>
      <c r="J81" s="9">
        <f t="shared" ref="J81:K81" si="334">J79/D77</f>
        <v>9.9009900990099011E-3</v>
      </c>
      <c r="K81" s="9">
        <f t="shared" si="334"/>
        <v>1.0092514718250631E-2</v>
      </c>
      <c r="L81" s="9">
        <f t="shared" ref="L81" si="335">L79/F77</f>
        <v>1.0159848279599025E-2</v>
      </c>
      <c r="M81" s="9">
        <f t="shared" ref="M81" si="336">M79/G77</f>
        <v>9.982696659124185E-3</v>
      </c>
      <c r="N81" s="9">
        <f t="shared" ref="N81" si="337">N79/H77</f>
        <v>1.0444874274661509E-2</v>
      </c>
      <c r="O81" s="9">
        <f t="shared" ref="O81" si="338">O79/I77</f>
        <v>1.067479984750286E-2</v>
      </c>
      <c r="P81" s="9">
        <f t="shared" ref="P81" si="339">P79/J77</f>
        <v>1.1404937962150646E-2</v>
      </c>
      <c r="Q81" s="9">
        <f t="shared" ref="Q81" si="340">Q79/K77</f>
        <v>1.1625030917635419E-2</v>
      </c>
      <c r="R81" s="9">
        <f t="shared" ref="R81" si="341">R79/L77</f>
        <v>1.2496937025238911E-2</v>
      </c>
      <c r="S81" s="9">
        <f t="shared" ref="S81" si="342">S79/M77</f>
        <v>1.2627489072365225E-2</v>
      </c>
      <c r="T81" s="9">
        <f t="shared" ref="T81:V81" si="343">T79/N77</f>
        <v>1.3341346153846153E-2</v>
      </c>
      <c r="U81" s="9">
        <f t="shared" si="343"/>
        <v>1.4263639605372637E-2</v>
      </c>
      <c r="V81" s="9">
        <f t="shared" si="343"/>
        <v>1.4711033274956218E-2</v>
      </c>
      <c r="W81" s="9">
        <f t="shared" ref="W81" si="344">W79/Q77</f>
        <v>1.5141007859454462E-2</v>
      </c>
      <c r="X81" s="9">
        <f t="shared" ref="X81" si="345">X79/R77</f>
        <v>1.5797249687464484E-2</v>
      </c>
      <c r="Y81" s="9">
        <f t="shared" ref="Y81" si="346">Y79/S77</f>
        <v>1.618523097673373E-2</v>
      </c>
      <c r="Z81" s="9">
        <f t="shared" ref="Z81" si="347">Z79/T77</f>
        <v>1.6962392590112712E-2</v>
      </c>
      <c r="AA81" s="9">
        <f t="shared" ref="AA81" si="348">AA79/U77</f>
        <v>1.7483678211795951E-2</v>
      </c>
      <c r="AB81" s="9">
        <f t="shared" ref="AB81" si="349">AB79/V77</f>
        <v>1.7730108350662143E-2</v>
      </c>
      <c r="AC81" s="9">
        <f t="shared" ref="AC81" si="350">AC79/W77</f>
        <v>1.7855210475056813E-2</v>
      </c>
      <c r="AD81" s="9">
        <f t="shared" ref="AD81" si="351">AD79/X77</f>
        <v>1.8109729961423061E-2</v>
      </c>
      <c r="AE81" s="9">
        <f t="shared" ref="AE81" si="352">AE79/Y77</f>
        <v>1.8358303439544206E-2</v>
      </c>
    </row>
    <row r="82" spans="1:51" x14ac:dyDescent="0.25">
      <c r="A82" s="18"/>
      <c r="B82" s="18"/>
      <c r="C82" s="28"/>
      <c r="D82" s="18"/>
      <c r="E82" s="18"/>
      <c r="F82" s="19"/>
      <c r="G82" s="19"/>
      <c r="H82" s="19"/>
      <c r="I82" s="19"/>
      <c r="J82" s="19"/>
      <c r="K82" s="29"/>
      <c r="L82" s="29"/>
      <c r="M82" s="29"/>
      <c r="N82" s="29"/>
      <c r="O82" s="29"/>
      <c r="P82" s="29"/>
      <c r="Q82" s="29"/>
      <c r="R82" s="29"/>
      <c r="S82" s="18"/>
      <c r="T82" s="18"/>
    </row>
    <row r="84" spans="1:51" x14ac:dyDescent="0.25">
      <c r="A84" t="s">
        <v>11</v>
      </c>
      <c r="B84" s="36" t="s">
        <v>10</v>
      </c>
      <c r="C84" s="150" t="s">
        <v>12</v>
      </c>
      <c r="D84" s="150"/>
      <c r="E84" s="150"/>
      <c r="F84" s="150"/>
      <c r="G84" s="150"/>
      <c r="H84" s="150"/>
      <c r="I84" s="150"/>
      <c r="J84" s="150"/>
      <c r="K84" s="150"/>
      <c r="L84" s="150"/>
      <c r="M84" s="150"/>
      <c r="N84" s="150"/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285" t="s">
        <v>12</v>
      </c>
      <c r="AG84" s="134"/>
      <c r="AH84" s="134"/>
      <c r="AI84" s="134"/>
      <c r="AJ84" s="134"/>
      <c r="AK84" s="134"/>
      <c r="AL84" s="134"/>
      <c r="AM84" s="134"/>
      <c r="AN84" s="134"/>
      <c r="AO84" s="134"/>
      <c r="AP84" s="134"/>
      <c r="AQ84" s="134"/>
      <c r="AR84" s="134"/>
      <c r="AS84" s="134"/>
      <c r="AT84" s="134"/>
      <c r="AU84" s="134"/>
      <c r="AV84" s="134"/>
      <c r="AW84" s="134"/>
      <c r="AX84" s="134"/>
      <c r="AY84" s="134"/>
    </row>
    <row r="85" spans="1:51" x14ac:dyDescent="0.25">
      <c r="B85" s="41" t="s">
        <v>0</v>
      </c>
      <c r="C85" s="147" t="s">
        <v>13</v>
      </c>
      <c r="D85" s="147"/>
      <c r="E85" s="147"/>
      <c r="F85" s="147"/>
      <c r="G85" s="147"/>
      <c r="H85" s="147"/>
      <c r="I85" s="147"/>
      <c r="J85" s="147"/>
      <c r="K85" s="147"/>
      <c r="L85" s="147"/>
      <c r="M85" s="147"/>
      <c r="N85" s="147"/>
      <c r="O85" s="147"/>
      <c r="P85" s="147"/>
      <c r="Q85" s="147"/>
      <c r="R85" s="147"/>
      <c r="S85" s="147"/>
      <c r="T85" s="147"/>
      <c r="U85" s="147"/>
      <c r="V85" s="147"/>
      <c r="W85" s="147"/>
      <c r="X85" s="147"/>
      <c r="Y85" s="147"/>
      <c r="Z85" s="147"/>
      <c r="AA85" s="147"/>
      <c r="AB85" s="147"/>
      <c r="AC85" s="147"/>
      <c r="AD85" s="147"/>
      <c r="AE85" s="147"/>
    </row>
    <row r="86" spans="1:51" x14ac:dyDescent="0.25">
      <c r="B86" s="40" t="s">
        <v>4</v>
      </c>
      <c r="C86" s="147" t="s">
        <v>14</v>
      </c>
      <c r="D86" s="147"/>
      <c r="E86" s="147"/>
      <c r="F86" s="147"/>
      <c r="G86" s="147"/>
      <c r="H86" s="147"/>
      <c r="I86" s="147"/>
      <c r="J86" s="147"/>
      <c r="K86" s="147"/>
      <c r="L86" s="147"/>
      <c r="M86" s="147"/>
      <c r="N86" s="147"/>
      <c r="O86" s="147"/>
      <c r="P86" s="147"/>
      <c r="Q86" s="147"/>
      <c r="R86" s="147"/>
      <c r="S86" s="147"/>
      <c r="T86" s="147"/>
      <c r="U86" s="147"/>
      <c r="V86" s="147"/>
      <c r="W86" s="147"/>
      <c r="X86" s="147"/>
      <c r="Y86" s="147"/>
      <c r="Z86" s="147"/>
      <c r="AA86" s="147"/>
      <c r="AB86" s="147"/>
      <c r="AC86" s="147"/>
      <c r="AD86" s="147"/>
      <c r="AE86" s="147"/>
    </row>
    <row r="87" spans="1:51" x14ac:dyDescent="0.25">
      <c r="B87" s="39" t="s">
        <v>6</v>
      </c>
      <c r="C87" s="147" t="s">
        <v>38</v>
      </c>
      <c r="D87" s="147"/>
      <c r="E87" s="147"/>
      <c r="F87" s="147"/>
      <c r="G87" s="147"/>
      <c r="H87" s="147"/>
      <c r="I87" s="147"/>
      <c r="J87" s="147"/>
      <c r="K87" s="147"/>
      <c r="L87" s="147"/>
      <c r="M87" s="147"/>
      <c r="N87" s="147"/>
      <c r="O87" s="147"/>
      <c r="P87" s="147"/>
      <c r="Q87" s="147"/>
      <c r="R87" s="147"/>
      <c r="S87" s="147"/>
      <c r="T87" s="147"/>
      <c r="U87" s="147"/>
      <c r="V87" s="147"/>
      <c r="W87" s="147"/>
      <c r="X87" s="147"/>
      <c r="Y87" s="147"/>
      <c r="Z87" s="147"/>
      <c r="AA87" s="147"/>
      <c r="AB87" s="147"/>
      <c r="AC87" s="147"/>
      <c r="AD87" s="147"/>
      <c r="AE87" s="147"/>
    </row>
    <row r="88" spans="1:51" x14ac:dyDescent="0.25">
      <c r="B88" s="37" t="s">
        <v>15</v>
      </c>
      <c r="C88" s="147" t="s">
        <v>16</v>
      </c>
      <c r="D88" s="147"/>
      <c r="E88" s="147"/>
      <c r="F88" s="147"/>
      <c r="G88" s="147"/>
      <c r="H88" s="147"/>
      <c r="I88" s="147"/>
      <c r="J88" s="147"/>
      <c r="K88" s="147"/>
      <c r="L88" s="147"/>
      <c r="M88" s="147"/>
      <c r="N88" s="147"/>
      <c r="O88" s="147"/>
      <c r="P88" s="147"/>
      <c r="Q88" s="147"/>
      <c r="R88" s="147"/>
      <c r="S88" s="147"/>
      <c r="T88" s="147"/>
      <c r="U88" s="147"/>
      <c r="V88" s="147"/>
      <c r="W88" s="147"/>
      <c r="X88" s="147"/>
      <c r="Y88" s="147"/>
      <c r="Z88" s="147"/>
      <c r="AA88" s="147"/>
      <c r="AB88" s="147"/>
      <c r="AC88" s="147"/>
      <c r="AD88" s="147"/>
      <c r="AE88" s="147"/>
    </row>
    <row r="89" spans="1:51" x14ac:dyDescent="0.25">
      <c r="B89" s="38" t="s">
        <v>19</v>
      </c>
      <c r="C89" s="147" t="s">
        <v>145</v>
      </c>
      <c r="D89" s="147"/>
      <c r="E89" s="147"/>
      <c r="F89" s="147"/>
      <c r="G89" s="147"/>
      <c r="H89" s="147"/>
      <c r="I89" s="147"/>
      <c r="J89" s="147"/>
      <c r="K89" s="147"/>
      <c r="L89" s="147"/>
      <c r="M89" s="147"/>
      <c r="N89" s="147"/>
      <c r="O89" s="147"/>
      <c r="P89" s="147"/>
      <c r="Q89" s="147"/>
      <c r="R89" s="147"/>
      <c r="S89" s="147"/>
      <c r="T89" s="147"/>
      <c r="U89" s="147"/>
      <c r="V89" s="147"/>
      <c r="W89" s="147"/>
      <c r="X89" s="147"/>
      <c r="Y89" s="147"/>
      <c r="Z89" s="147"/>
      <c r="AA89" s="147"/>
      <c r="AB89" s="147"/>
      <c r="AC89" s="147"/>
      <c r="AD89" s="147"/>
      <c r="AE89" s="147"/>
    </row>
    <row r="90" spans="1:51" x14ac:dyDescent="0.25">
      <c r="B90" t="s">
        <v>31</v>
      </c>
      <c r="C90" s="147" t="s">
        <v>43</v>
      </c>
      <c r="D90" s="134"/>
      <c r="E90" s="134"/>
      <c r="F90" s="134"/>
      <c r="G90" s="134"/>
      <c r="H90" s="134"/>
      <c r="I90" s="134"/>
      <c r="J90" s="134"/>
      <c r="K90" s="134"/>
      <c r="L90" s="134"/>
      <c r="M90" s="134"/>
      <c r="N90" s="134"/>
      <c r="O90" s="134"/>
      <c r="P90" s="134"/>
    </row>
    <row r="91" spans="1:51" x14ac:dyDescent="0.25">
      <c r="B91" t="s">
        <v>39</v>
      </c>
      <c r="C91" s="147" t="s">
        <v>40</v>
      </c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35"/>
    </row>
    <row r="93" spans="1:51" x14ac:dyDescent="0.25">
      <c r="E93" s="134" t="s">
        <v>48</v>
      </c>
      <c r="F93" s="134"/>
      <c r="G93" s="134"/>
      <c r="H93" s="134"/>
      <c r="I93" s="134"/>
      <c r="J93" s="134"/>
      <c r="K93" s="134"/>
      <c r="L93" s="134"/>
      <c r="M93" s="134"/>
      <c r="N93" s="134"/>
      <c r="O93" s="134"/>
      <c r="P93" s="134"/>
      <c r="Q93" s="134"/>
      <c r="R93" s="134"/>
      <c r="S93" s="134"/>
    </row>
    <row r="95" spans="1:51" s="39" customFormat="1" x14ac:dyDescent="0.25">
      <c r="E95" s="154"/>
      <c r="F95" s="155">
        <f t="shared" ref="F95:M95" si="353">G95-1</f>
        <v>43904</v>
      </c>
      <c r="G95" s="155">
        <f t="shared" si="353"/>
        <v>43905</v>
      </c>
      <c r="H95" s="155">
        <f t="shared" si="353"/>
        <v>43906</v>
      </c>
      <c r="I95" s="155">
        <f t="shared" si="353"/>
        <v>43907</v>
      </c>
      <c r="J95" s="155">
        <f t="shared" si="353"/>
        <v>43908</v>
      </c>
      <c r="K95" s="155">
        <f t="shared" si="353"/>
        <v>43909</v>
      </c>
      <c r="L95" s="155">
        <f t="shared" si="353"/>
        <v>43910</v>
      </c>
      <c r="M95" s="155">
        <f t="shared" si="353"/>
        <v>43911</v>
      </c>
      <c r="N95" s="155">
        <v>43912</v>
      </c>
      <c r="O95" s="155">
        <f>N95+1</f>
        <v>43913</v>
      </c>
      <c r="P95" s="155">
        <f t="shared" ref="P95:S95" si="354">O95+1</f>
        <v>43914</v>
      </c>
      <c r="Q95" s="155">
        <f t="shared" si="354"/>
        <v>43915</v>
      </c>
      <c r="R95" s="155">
        <f t="shared" si="354"/>
        <v>43916</v>
      </c>
      <c r="S95" s="155">
        <f t="shared" si="354"/>
        <v>43917</v>
      </c>
      <c r="T95" s="155">
        <f t="shared" ref="T95" si="355">S95+1</f>
        <v>43918</v>
      </c>
      <c r="U95" s="155">
        <f t="shared" ref="U95:AF95" si="356">T95+1</f>
        <v>43919</v>
      </c>
      <c r="V95" s="155">
        <f t="shared" si="356"/>
        <v>43920</v>
      </c>
      <c r="W95" s="155">
        <f t="shared" si="356"/>
        <v>43921</v>
      </c>
      <c r="X95" s="155">
        <f t="shared" si="356"/>
        <v>43922</v>
      </c>
      <c r="Y95" s="155">
        <f t="shared" si="356"/>
        <v>43923</v>
      </c>
      <c r="Z95" s="155">
        <f t="shared" si="356"/>
        <v>43924</v>
      </c>
      <c r="AA95" s="155">
        <f t="shared" si="356"/>
        <v>43925</v>
      </c>
      <c r="AB95" s="155">
        <f t="shared" si="356"/>
        <v>43926</v>
      </c>
      <c r="AC95" s="155">
        <f t="shared" si="356"/>
        <v>43927</v>
      </c>
      <c r="AD95" s="155">
        <f t="shared" si="356"/>
        <v>43928</v>
      </c>
      <c r="AE95" s="155">
        <f t="shared" si="356"/>
        <v>43929</v>
      </c>
      <c r="AF95" s="155">
        <f t="shared" si="356"/>
        <v>43930</v>
      </c>
    </row>
    <row r="96" spans="1:51" x14ac:dyDescent="0.25">
      <c r="E96" s="4" t="s">
        <v>0</v>
      </c>
      <c r="F96" s="15">
        <f t="shared" ref="F96:AF96" si="357">J6</f>
        <v>0.22917235727943186</v>
      </c>
      <c r="G96" s="15">
        <f t="shared" si="357"/>
        <v>0.20511111111111111</v>
      </c>
      <c r="H96" s="15">
        <f t="shared" si="357"/>
        <v>0.2231237322515213</v>
      </c>
      <c r="I96" s="15">
        <f t="shared" si="357"/>
        <v>0.1653851952359415</v>
      </c>
      <c r="J96" s="15">
        <f t="shared" si="357"/>
        <v>0.1816300129366106</v>
      </c>
      <c r="K96" s="15">
        <f t="shared" si="357"/>
        <v>0.20374425224436171</v>
      </c>
      <c r="L96" s="15">
        <f t="shared" si="357"/>
        <v>0.14706684856753069</v>
      </c>
      <c r="M96" s="15">
        <f t="shared" si="357"/>
        <v>0.14644782746590548</v>
      </c>
      <c r="N96" s="15">
        <f t="shared" si="357"/>
        <v>0.154229199806349</v>
      </c>
      <c r="O96" s="15">
        <f t="shared" si="357"/>
        <v>0.18976571394331596</v>
      </c>
      <c r="P96" s="15">
        <f t="shared" si="357"/>
        <v>0.12318694601128123</v>
      </c>
      <c r="Q96" s="15">
        <f t="shared" si="357"/>
        <v>0.13142319074522466</v>
      </c>
      <c r="R96" s="15">
        <f t="shared" si="357"/>
        <v>0.1554313795426624</v>
      </c>
      <c r="S96" s="15">
        <f t="shared" si="357"/>
        <v>0.13064654433201853</v>
      </c>
      <c r="T96" s="15">
        <f t="shared" si="357"/>
        <v>0.13987986894794321</v>
      </c>
      <c r="U96" s="15">
        <f t="shared" si="357"/>
        <v>6.9168330006653359E-2</v>
      </c>
      <c r="V96" s="15">
        <f t="shared" si="357"/>
        <v>0.10892617115547369</v>
      </c>
      <c r="W96" s="15">
        <f t="shared" si="357"/>
        <v>0.17010101010101011</v>
      </c>
      <c r="X96" s="15">
        <f t="shared" si="357"/>
        <v>9.3251227747084095E-2</v>
      </c>
      <c r="Y96" s="15">
        <f t="shared" si="357"/>
        <v>3.7129972450823841E-2</v>
      </c>
      <c r="Z96" s="15">
        <f t="shared" si="357"/>
        <v>8.8537348786058706E-2</v>
      </c>
      <c r="AA96" s="15">
        <f t="shared" si="357"/>
        <v>6.6321613976188257E-2</v>
      </c>
      <c r="AB96" s="15">
        <f t="shared" si="357"/>
        <v>2.730121711245536E-2</v>
      </c>
      <c r="AC96" s="15">
        <f t="shared" si="357"/>
        <v>5.5506682936519197E-2</v>
      </c>
      <c r="AD96" s="15">
        <f t="shared" si="357"/>
        <v>5.0772953353945424E-2</v>
      </c>
      <c r="AE96" s="15">
        <f t="shared" si="357"/>
        <v>4.965010810188443E-2</v>
      </c>
      <c r="AF96" s="15">
        <f t="shared" si="357"/>
        <v>5.2237714508580342E-2</v>
      </c>
    </row>
    <row r="97" spans="1:32" x14ac:dyDescent="0.25">
      <c r="E97" s="4" t="s">
        <v>10</v>
      </c>
      <c r="F97" s="4"/>
      <c r="G97" s="4"/>
      <c r="H97" s="4"/>
      <c r="I97" s="15">
        <f t="shared" ref="I97:AF97" si="358">K45</f>
        <v>0.2748353096179183</v>
      </c>
      <c r="J97" s="15">
        <f t="shared" si="358"/>
        <v>0.24266225713104589</v>
      </c>
      <c r="K97" s="15">
        <f t="shared" si="358"/>
        <v>0.19028609447771125</v>
      </c>
      <c r="L97" s="15">
        <f t="shared" si="358"/>
        <v>0.53703186137506986</v>
      </c>
      <c r="M97" s="15">
        <f t="shared" si="358"/>
        <v>0.26893353941267389</v>
      </c>
      <c r="N97" s="15">
        <f t="shared" si="358"/>
        <v>0.19380955792792148</v>
      </c>
      <c r="O97" s="15">
        <f t="shared" si="358"/>
        <v>0.33338109909006236</v>
      </c>
      <c r="P97" s="15">
        <f t="shared" si="358"/>
        <v>7.4691026329930146E-2</v>
      </c>
      <c r="Q97" s="15">
        <f t="shared" si="358"/>
        <v>0.1336</v>
      </c>
      <c r="R97" s="15">
        <f t="shared" si="358"/>
        <v>0.21012702893436838</v>
      </c>
      <c r="S97" s="15">
        <f t="shared" si="358"/>
        <v>0.14973028138212569</v>
      </c>
      <c r="T97" s="15">
        <f t="shared" si="358"/>
        <v>0.15736748668526504</v>
      </c>
      <c r="U97" s="15">
        <f t="shared" si="358"/>
        <v>0.15832146378875864</v>
      </c>
      <c r="V97" s="15">
        <f t="shared" si="358"/>
        <v>0.14883654937570942</v>
      </c>
      <c r="W97" s="15">
        <f t="shared" si="358"/>
        <v>8.1614589765756862E-2</v>
      </c>
      <c r="X97" s="15">
        <f t="shared" si="358"/>
        <v>0.1018326450606124</v>
      </c>
      <c r="Y97" s="15">
        <f t="shared" si="358"/>
        <v>6.9346091402120974E-2</v>
      </c>
      <c r="Z97" s="15">
        <f t="shared" si="358"/>
        <v>8.8075202300001612E-2</v>
      </c>
      <c r="AA97" s="15">
        <f t="shared" si="358"/>
        <v>9.1381409019386628E-2</v>
      </c>
      <c r="AB97" s="15">
        <f t="shared" si="358"/>
        <v>8.3879655069230979E-2</v>
      </c>
      <c r="AC97" s="15">
        <f t="shared" si="358"/>
        <v>7.6409542094893895E-2</v>
      </c>
      <c r="AD97" s="15">
        <f t="shared" si="358"/>
        <v>6.9201893259343894E-2</v>
      </c>
      <c r="AE97" s="15">
        <f t="shared" si="358"/>
        <v>4.0092025208801271E-2</v>
      </c>
      <c r="AF97" s="15">
        <f t="shared" si="358"/>
        <v>4.0192470987829042E-2</v>
      </c>
    </row>
    <row r="98" spans="1:32" x14ac:dyDescent="0.25">
      <c r="A98" s="134" t="s">
        <v>21</v>
      </c>
      <c r="B98" s="134"/>
      <c r="E98" s="4" t="s">
        <v>4</v>
      </c>
      <c r="F98" s="42">
        <f t="shared" ref="F98:AF98" si="359">U17</f>
        <v>0.19801812004530012</v>
      </c>
      <c r="G98" s="42">
        <f t="shared" si="359"/>
        <v>0.16968379259819444</v>
      </c>
      <c r="H98" s="42">
        <f t="shared" si="359"/>
        <v>0.13064209803208471</v>
      </c>
      <c r="I98" s="42">
        <f t="shared" si="359"/>
        <v>0.12601858470335955</v>
      </c>
      <c r="J98" s="42">
        <f t="shared" si="359"/>
        <v>0.13353012124674665</v>
      </c>
      <c r="K98" s="42">
        <f t="shared" si="359"/>
        <v>0.14902136476913169</v>
      </c>
      <c r="L98" s="42">
        <f t="shared" si="359"/>
        <v>0.14587547215791397</v>
      </c>
      <c r="M98" s="42">
        <f t="shared" si="359"/>
        <v>0.1394483315965207</v>
      </c>
      <c r="N98" s="42">
        <f t="shared" si="359"/>
        <v>0.10377393706372018</v>
      </c>
      <c r="O98" s="42">
        <f t="shared" si="359"/>
        <v>8.0980080489702053E-2</v>
      </c>
      <c r="P98" s="42">
        <f t="shared" si="359"/>
        <v>8.2109280898524886E-2</v>
      </c>
      <c r="Q98" s="42">
        <f t="shared" si="359"/>
        <v>7.5315138198219042E-2</v>
      </c>
      <c r="R98" s="42">
        <f t="shared" si="359"/>
        <v>8.2717177963595304E-2</v>
      </c>
      <c r="S98" s="42">
        <f t="shared" si="359"/>
        <v>7.4498069258371727E-2</v>
      </c>
      <c r="T98" s="42">
        <f t="shared" si="359"/>
        <v>6.855868452374074E-2</v>
      </c>
      <c r="U98" s="42">
        <f t="shared" si="359"/>
        <v>5.6417077601868676E-2</v>
      </c>
      <c r="V98" s="42">
        <f t="shared" si="359"/>
        <v>4.1458096612719958E-2</v>
      </c>
      <c r="W98" s="42">
        <f t="shared" si="359"/>
        <v>3.9837230560552002E-2</v>
      </c>
      <c r="X98" s="42">
        <f t="shared" si="359"/>
        <v>4.5201905626134305E-2</v>
      </c>
      <c r="Y98" s="42">
        <f t="shared" si="359"/>
        <v>4.2216072494438116E-2</v>
      </c>
      <c r="Z98" s="42">
        <f t="shared" si="359"/>
        <v>3.9785841967338295E-2</v>
      </c>
      <c r="AA98" s="42">
        <f t="shared" si="359"/>
        <v>4.0099476745641634E-2</v>
      </c>
      <c r="AB98" s="42">
        <f t="shared" si="359"/>
        <v>3.4629950574491301E-2</v>
      </c>
      <c r="AC98" s="42">
        <f t="shared" si="359"/>
        <v>2.7910475540527963E-2</v>
      </c>
      <c r="AD98" s="42">
        <f t="shared" si="359"/>
        <v>2.2791915320603259E-2</v>
      </c>
      <c r="AE98" s="42">
        <f t="shared" si="359"/>
        <v>2.842853770801369E-2</v>
      </c>
      <c r="AF98" s="42">
        <f t="shared" si="359"/>
        <v>3.0153060492605185E-2</v>
      </c>
    </row>
    <row r="99" spans="1:32" x14ac:dyDescent="0.25">
      <c r="E99" s="4" t="s">
        <v>6</v>
      </c>
      <c r="F99" s="4"/>
      <c r="G99" s="4"/>
      <c r="H99" s="42"/>
      <c r="I99" s="42">
        <f t="shared" ref="I99:Y99" si="360">J34</f>
        <v>0.29368709972552609</v>
      </c>
      <c r="J99" s="42">
        <f t="shared" si="360"/>
        <v>0.42751060820367753</v>
      </c>
      <c r="K99" s="42">
        <f t="shared" si="360"/>
        <v>0.48848154570225416</v>
      </c>
      <c r="L99" s="42">
        <f t="shared" si="360"/>
        <v>0.45099018139457481</v>
      </c>
      <c r="M99" s="42">
        <f t="shared" si="360"/>
        <v>0.3552012845509806</v>
      </c>
      <c r="N99" s="42">
        <f t="shared" si="360"/>
        <v>0.39116452268111035</v>
      </c>
      <c r="O99" s="42">
        <f t="shared" si="360"/>
        <v>0.30037109137364643</v>
      </c>
      <c r="P99" s="42">
        <f t="shared" si="360"/>
        <v>0.23248578980608642</v>
      </c>
      <c r="Q99" s="42">
        <f t="shared" si="360"/>
        <v>0.23203643955209718</v>
      </c>
      <c r="R99" s="42">
        <f t="shared" si="360"/>
        <v>0.26264711319243328</v>
      </c>
      <c r="S99" s="42">
        <f t="shared" si="360"/>
        <v>0.23218163628821706</v>
      </c>
      <c r="T99" s="42">
        <f t="shared" si="360"/>
        <v>0.19909502262443438</v>
      </c>
      <c r="U99" s="42">
        <f t="shared" si="360"/>
        <v>0.166657033153049</v>
      </c>
      <c r="V99" s="42">
        <f t="shared" si="360"/>
        <v>0.1373152709359606</v>
      </c>
      <c r="W99" s="42">
        <f t="shared" si="360"/>
        <v>0.15802575160714175</v>
      </c>
      <c r="X99" s="42">
        <f t="shared" si="360"/>
        <v>0.14329704108941219</v>
      </c>
      <c r="Y99" s="42">
        <f t="shared" si="360"/>
        <v>0.13574339473647101</v>
      </c>
      <c r="Z99" s="42">
        <f t="shared" ref="Z99:AB99" si="361">AA34</f>
        <v>0.13318930909753091</v>
      </c>
      <c r="AA99" s="42">
        <f t="shared" si="361"/>
        <v>0.12135511015017823</v>
      </c>
      <c r="AB99" s="42">
        <f t="shared" si="361"/>
        <v>8.6494743287432091E-2</v>
      </c>
      <c r="AC99" s="42">
        <f t="shared" ref="AC99:AF99" si="362">AD34</f>
        <v>8.801743441858792E-2</v>
      </c>
      <c r="AD99" s="42">
        <f t="shared" si="362"/>
        <v>8.4437464699480658E-2</v>
      </c>
      <c r="AE99" s="42">
        <f t="shared" si="362"/>
        <v>8.1666251695875533E-2</v>
      </c>
      <c r="AF99" s="42">
        <f t="shared" si="362"/>
        <v>7.832604416717949E-2</v>
      </c>
    </row>
    <row r="100" spans="1:32" x14ac:dyDescent="0.25">
      <c r="A100" s="134" t="s">
        <v>45</v>
      </c>
      <c r="B100" s="134"/>
      <c r="E100" s="4" t="s">
        <v>15</v>
      </c>
      <c r="F100" s="4"/>
      <c r="G100" s="4"/>
      <c r="H100" s="15">
        <f t="shared" ref="H100:Y100" si="363">H56</f>
        <v>0.10927390366642703</v>
      </c>
      <c r="I100" s="15">
        <f t="shared" si="363"/>
        <v>0.26377187297472454</v>
      </c>
      <c r="J100" s="15">
        <f t="shared" si="363"/>
        <v>0.34666666666666668</v>
      </c>
      <c r="K100" s="15">
        <f t="shared" si="363"/>
        <v>0.24485910129474486</v>
      </c>
      <c r="L100" s="15">
        <f t="shared" si="363"/>
        <v>0.21841541755888652</v>
      </c>
      <c r="M100" s="15">
        <f t="shared" si="363"/>
        <v>0.25985438111975895</v>
      </c>
      <c r="N100" s="15">
        <f t="shared" si="363"/>
        <v>0.13252291749701076</v>
      </c>
      <c r="O100" s="15">
        <f t="shared" si="363"/>
        <v>0.17015660742565547</v>
      </c>
      <c r="P100" s="15">
        <f t="shared" si="363"/>
        <v>0.21458646616541355</v>
      </c>
      <c r="Q100" s="15">
        <f t="shared" si="363"/>
        <v>0.17976971647889067</v>
      </c>
      <c r="R100" s="15">
        <f t="shared" si="363"/>
        <v>0.21397838178192885</v>
      </c>
      <c r="S100" s="15">
        <f t="shared" si="363"/>
        <v>0.26028699861687415</v>
      </c>
      <c r="T100" s="15">
        <f t="shared" si="363"/>
        <v>0.17216544344605253</v>
      </c>
      <c r="U100" s="15">
        <f t="shared" si="363"/>
        <v>0.14237228626601908</v>
      </c>
      <c r="V100" s="15">
        <f t="shared" si="363"/>
        <v>0.13420756070074788</v>
      </c>
      <c r="W100" s="15">
        <f t="shared" si="363"/>
        <v>0.13585042001625869</v>
      </c>
      <c r="X100" s="15">
        <f t="shared" si="363"/>
        <v>0.17192842942345923</v>
      </c>
      <c r="Y100" s="15">
        <f t="shared" si="363"/>
        <v>0.14399131437877452</v>
      </c>
      <c r="Z100" s="15">
        <f t="shared" ref="Z100:AA100" si="364">Z56</f>
        <v>0.13197698558633372</v>
      </c>
      <c r="AA100" s="15">
        <f t="shared" si="364"/>
        <v>9.7856843429050516E-2</v>
      </c>
      <c r="AB100" s="15">
        <f t="shared" ref="AB100:AC100" si="365">AB56</f>
        <v>0.14087296852254017</v>
      </c>
      <c r="AC100" s="15">
        <f t="shared" si="365"/>
        <v>7.9529766138141653E-2</v>
      </c>
      <c r="AD100" s="15">
        <f t="shared" ref="AD100:AE100" si="366">AD56</f>
        <v>7.0415439466749344E-2</v>
      </c>
      <c r="AE100" s="15">
        <f t="shared" si="366"/>
        <v>9.9399008001158543E-2</v>
      </c>
      <c r="AF100" s="15">
        <f t="shared" ref="AF100" si="367">AF56</f>
        <v>7.1526188398399554E-2</v>
      </c>
    </row>
    <row r="101" spans="1:32" x14ac:dyDescent="0.25">
      <c r="E101" s="4" t="s">
        <v>19</v>
      </c>
      <c r="F101" s="4"/>
      <c r="G101" s="15">
        <f t="shared" ref="G101:AF101" si="368">K67</f>
        <v>0.18181818181818182</v>
      </c>
      <c r="H101" s="15">
        <f t="shared" si="368"/>
        <v>0.21686746987951808</v>
      </c>
      <c r="I101" s="15">
        <f t="shared" si="368"/>
        <v>0.21618975084321618</v>
      </c>
      <c r="J101" s="15">
        <f t="shared" si="368"/>
        <v>0.22705314009661837</v>
      </c>
      <c r="K101" s="15">
        <f t="shared" si="368"/>
        <v>0.25495771361913094</v>
      </c>
      <c r="L101" s="15">
        <f t="shared" si="368"/>
        <v>0.16603729739150641</v>
      </c>
      <c r="M101" s="15">
        <f t="shared" si="368"/>
        <v>0.14593194160729411</v>
      </c>
      <c r="N101" s="15">
        <f t="shared" si="368"/>
        <v>0.29752173913043478</v>
      </c>
      <c r="O101" s="15">
        <f t="shared" si="368"/>
        <v>0.10876922561404684</v>
      </c>
      <c r="P101" s="15">
        <f t="shared" si="368"/>
        <v>0.19885762640152316</v>
      </c>
      <c r="Q101" s="15">
        <f t="shared" si="368"/>
        <v>0.20018150192845799</v>
      </c>
      <c r="R101" s="15">
        <f t="shared" si="368"/>
        <v>0.18017223272421759</v>
      </c>
      <c r="S101" s="15">
        <f t="shared" si="368"/>
        <v>0.14008329180607959</v>
      </c>
      <c r="T101" s="15">
        <f t="shared" si="368"/>
        <v>0.12783527685415008</v>
      </c>
      <c r="U101" s="15">
        <f t="shared" si="368"/>
        <v>9.0618425423541135E-2</v>
      </c>
      <c r="V101" s="15">
        <f t="shared" si="368"/>
        <v>8.1223427882479854E-2</v>
      </c>
      <c r="W101" s="15">
        <f t="shared" si="368"/>
        <v>0.10824578907212865</v>
      </c>
      <c r="X101" s="15">
        <f t="shared" si="368"/>
        <v>8.1754345086160335E-2</v>
      </c>
      <c r="Y101" s="15">
        <f t="shared" si="368"/>
        <v>7.932560507558549E-2</v>
      </c>
      <c r="Z101" s="15">
        <f t="shared" si="368"/>
        <v>8.1287759211887009E-2</v>
      </c>
      <c r="AA101" s="15">
        <f t="shared" si="368"/>
        <v>5.8465255581003198E-2</v>
      </c>
      <c r="AB101" s="15">
        <f t="shared" si="368"/>
        <v>4.3418299410310064E-2</v>
      </c>
      <c r="AC101" s="15">
        <f t="shared" si="368"/>
        <v>3.8200932804642755E-2</v>
      </c>
      <c r="AD101" s="15">
        <f t="shared" si="368"/>
        <v>3.8536674593012618E-2</v>
      </c>
      <c r="AE101" s="15">
        <f t="shared" si="368"/>
        <v>4.4229333107889138E-2</v>
      </c>
      <c r="AF101" s="15">
        <f t="shared" si="368"/>
        <v>3.3747132640669274E-2</v>
      </c>
    </row>
    <row r="102" spans="1:32" x14ac:dyDescent="0.25">
      <c r="E102" s="4" t="s">
        <v>31</v>
      </c>
      <c r="F102" s="15">
        <f t="shared" ref="F102:AF102" si="369">L78</f>
        <v>9.3989611674499141E-3</v>
      </c>
      <c r="G102" s="15">
        <f t="shared" si="369"/>
        <v>9.0664052928203873E-3</v>
      </c>
      <c r="H102" s="15">
        <f t="shared" si="369"/>
        <v>1.0199125789218067E-2</v>
      </c>
      <c r="I102" s="15">
        <f t="shared" si="369"/>
        <v>1.1177884615384616E-2</v>
      </c>
      <c r="J102" s="15">
        <f t="shared" si="369"/>
        <v>1.8067276833472007E-2</v>
      </c>
      <c r="K102" s="15">
        <f t="shared" si="369"/>
        <v>1.0157618213660246E-2</v>
      </c>
      <c r="L102" s="15">
        <f t="shared" si="369"/>
        <v>1.6990291262135922E-2</v>
      </c>
      <c r="M102" s="15">
        <f t="shared" si="369"/>
        <v>1.1137629276054098E-2</v>
      </c>
      <c r="N102" s="15">
        <f t="shared" si="369"/>
        <v>7.1934359896594358E-3</v>
      </c>
      <c r="O102" s="15">
        <f t="shared" si="369"/>
        <v>8.481196295056356E-3</v>
      </c>
      <c r="P102" s="15">
        <f t="shared" si="369"/>
        <v>1.1065619121389841E-2</v>
      </c>
      <c r="Q102" s="15">
        <f t="shared" si="369"/>
        <v>1.1382291780671993E-2</v>
      </c>
      <c r="R102" s="15">
        <f t="shared" si="369"/>
        <v>9.8474191104858787E-3</v>
      </c>
      <c r="S102" s="15">
        <f t="shared" si="369"/>
        <v>1.5645092156022288E-2</v>
      </c>
      <c r="T102" s="15">
        <f t="shared" si="369"/>
        <v>1.1078286558345642E-2</v>
      </c>
      <c r="U102" s="15">
        <f t="shared" si="369"/>
        <v>8.1394135448189502E-3</v>
      </c>
      <c r="V102" s="15">
        <f t="shared" si="369"/>
        <v>1.2938619190559983E-2</v>
      </c>
      <c r="W102" s="15">
        <f t="shared" si="369"/>
        <v>1.032086654404251E-2</v>
      </c>
      <c r="X102" s="15">
        <f t="shared" si="369"/>
        <v>9.0017194295539602E-3</v>
      </c>
      <c r="Y102" s="15">
        <f t="shared" si="369"/>
        <v>8.6206896551724137E-3</v>
      </c>
      <c r="Z102" s="15">
        <f t="shared" si="369"/>
        <v>0</v>
      </c>
      <c r="AA102" s="15">
        <f t="shared" si="369"/>
        <v>0</v>
      </c>
      <c r="AB102" s="15">
        <f t="shared" si="369"/>
        <v>0</v>
      </c>
      <c r="AC102" s="15">
        <f t="shared" si="369"/>
        <v>0</v>
      </c>
      <c r="AD102" s="15">
        <f t="shared" si="369"/>
        <v>0</v>
      </c>
      <c r="AE102" s="15">
        <f t="shared" si="369"/>
        <v>0</v>
      </c>
      <c r="AF102" s="15">
        <f t="shared" si="369"/>
        <v>0</v>
      </c>
    </row>
    <row r="105" spans="1:32" s="40" customFormat="1" x14ac:dyDescent="0.25">
      <c r="E105" s="156"/>
      <c r="F105" s="157">
        <v>43910</v>
      </c>
      <c r="G105" s="157">
        <f t="shared" ref="G105" si="370">F105+1</f>
        <v>43911</v>
      </c>
      <c r="H105" s="157">
        <f t="shared" ref="H105" si="371">G105+1</f>
        <v>43912</v>
      </c>
      <c r="I105" s="157">
        <f t="shared" ref="I105" si="372">H105+1</f>
        <v>43913</v>
      </c>
      <c r="J105" s="157">
        <f t="shared" ref="J105" si="373">I105+1</f>
        <v>43914</v>
      </c>
      <c r="K105" s="157">
        <f t="shared" ref="K105" si="374">J105+1</f>
        <v>43915</v>
      </c>
      <c r="L105" s="157">
        <f t="shared" ref="L105" si="375">K105+1</f>
        <v>43916</v>
      </c>
      <c r="M105" s="157">
        <f t="shared" ref="M105" si="376">L105+1</f>
        <v>43917</v>
      </c>
      <c r="N105" s="157">
        <f t="shared" ref="N105" si="377">M105+1</f>
        <v>43918</v>
      </c>
      <c r="O105" s="157">
        <f t="shared" ref="O105" si="378">N105+1</f>
        <v>43919</v>
      </c>
      <c r="P105" s="157">
        <f t="shared" ref="P105" si="379">O105+1</f>
        <v>43920</v>
      </c>
      <c r="Q105" s="157">
        <f t="shared" ref="Q105" si="380">P105+1</f>
        <v>43921</v>
      </c>
      <c r="R105" s="157">
        <f t="shared" ref="R105" si="381">Q105+1</f>
        <v>43922</v>
      </c>
      <c r="S105" s="157">
        <f t="shared" ref="S105" si="382">R105+1</f>
        <v>43923</v>
      </c>
      <c r="T105" s="157">
        <f t="shared" ref="T105" si="383">S105+1</f>
        <v>43924</v>
      </c>
      <c r="U105" s="157">
        <f t="shared" ref="U105" si="384">T105+1</f>
        <v>43925</v>
      </c>
      <c r="V105" s="157">
        <f t="shared" ref="V105" si="385">U105+1</f>
        <v>43926</v>
      </c>
      <c r="W105" s="157">
        <f t="shared" ref="W105" si="386">V105+1</f>
        <v>43927</v>
      </c>
      <c r="X105" s="157">
        <f t="shared" ref="X105" si="387">W105+1</f>
        <v>43928</v>
      </c>
      <c r="Y105" s="157">
        <f t="shared" ref="Y105:AC105" si="388">X105+1</f>
        <v>43929</v>
      </c>
      <c r="Z105" s="157">
        <f t="shared" si="388"/>
        <v>43930</v>
      </c>
      <c r="AA105" s="157">
        <f t="shared" si="388"/>
        <v>43931</v>
      </c>
      <c r="AB105" s="157">
        <f t="shared" si="388"/>
        <v>43932</v>
      </c>
      <c r="AC105" s="157">
        <f t="shared" si="388"/>
        <v>43933</v>
      </c>
    </row>
    <row r="106" spans="1:32" x14ac:dyDescent="0.25">
      <c r="A106" s="134" t="s">
        <v>46</v>
      </c>
      <c r="B106" s="134"/>
      <c r="E106" s="4" t="s">
        <v>0</v>
      </c>
      <c r="F106" s="46">
        <f>P7</f>
        <v>24.5</v>
      </c>
      <c r="G106" s="46">
        <f t="shared" ref="G106:AC106" si="389">Q7</f>
        <v>27.984848484848484</v>
      </c>
      <c r="H106" s="46">
        <f t="shared" si="389"/>
        <v>33.787878787878789</v>
      </c>
      <c r="I106" s="46">
        <f t="shared" si="389"/>
        <v>47.984848484848484</v>
      </c>
      <c r="J106" s="46">
        <f t="shared" si="389"/>
        <v>37.060606060606062</v>
      </c>
      <c r="K106" s="46">
        <f t="shared" si="389"/>
        <v>44.409090909090907</v>
      </c>
      <c r="L106" s="46">
        <f t="shared" si="389"/>
        <v>59.424242424242422</v>
      </c>
      <c r="M106" s="46">
        <f t="shared" si="389"/>
        <v>57.712121212121211</v>
      </c>
      <c r="N106" s="46">
        <f t="shared" si="389"/>
        <v>69.86363636363636</v>
      </c>
      <c r="O106" s="46">
        <f t="shared" si="389"/>
        <v>39.378787878787875</v>
      </c>
      <c r="P106" s="46">
        <f t="shared" si="389"/>
        <v>66.303030303030297</v>
      </c>
      <c r="Q106" s="46">
        <f t="shared" si="389"/>
        <v>114.81818181818181</v>
      </c>
      <c r="R106" s="46">
        <f t="shared" si="389"/>
        <v>73.651515151515156</v>
      </c>
      <c r="S106" s="46">
        <f t="shared" si="389"/>
        <v>32.060606060606062</v>
      </c>
      <c r="T106" s="46">
        <f t="shared" si="389"/>
        <v>79.287878787878782</v>
      </c>
      <c r="U106" s="46">
        <f t="shared" si="389"/>
        <v>64.651515151515156</v>
      </c>
      <c r="V106" s="46">
        <f t="shared" si="389"/>
        <v>28.378787878787879</v>
      </c>
      <c r="W106" s="46">
        <f t="shared" si="389"/>
        <v>59.272727272727273</v>
      </c>
      <c r="X106" s="46">
        <f t="shared" si="389"/>
        <v>57.227272727272727</v>
      </c>
      <c r="Y106" s="46">
        <f t="shared" si="389"/>
        <v>58.803030303030305</v>
      </c>
      <c r="Z106" s="46">
        <f t="shared" si="389"/>
        <v>64.939393939393938</v>
      </c>
      <c r="AA106" s="46">
        <f t="shared" si="389"/>
        <v>65.787878787878782</v>
      </c>
      <c r="AB106" s="46">
        <f t="shared" si="389"/>
        <v>47.18181818181818</v>
      </c>
      <c r="AC106" s="46">
        <f t="shared" si="389"/>
        <v>24.439393939393938</v>
      </c>
    </row>
    <row r="107" spans="1:32" x14ac:dyDescent="0.25">
      <c r="E107" s="4" t="s">
        <v>10</v>
      </c>
      <c r="F107" s="46">
        <f>P46</f>
        <v>32.987804878048777</v>
      </c>
      <c r="G107" s="46">
        <f t="shared" ref="G107:AC107" si="390">Q46</f>
        <v>23.756097560975611</v>
      </c>
      <c r="H107" s="46">
        <f t="shared" si="390"/>
        <v>16.951219512195124</v>
      </c>
      <c r="I107" s="46">
        <f t="shared" si="390"/>
        <v>32.585365853658537</v>
      </c>
      <c r="J107" s="46">
        <f t="shared" si="390"/>
        <v>58.097560975609753</v>
      </c>
      <c r="K107" s="46">
        <f t="shared" si="390"/>
        <v>50.097560975609753</v>
      </c>
      <c r="L107" s="46">
        <f t="shared" si="390"/>
        <v>60.536585365853661</v>
      </c>
      <c r="M107" s="46">
        <f t="shared" si="390"/>
        <v>70.487804878048777</v>
      </c>
      <c r="N107" s="46">
        <f t="shared" si="390"/>
        <v>76.756097560975604</v>
      </c>
      <c r="O107" s="46">
        <f t="shared" si="390"/>
        <v>48.353658536585364</v>
      </c>
      <c r="P107" s="46">
        <f t="shared" si="390"/>
        <v>65.256097560975604</v>
      </c>
      <c r="Q107" s="46">
        <f t="shared" si="390"/>
        <v>48.963414634146339</v>
      </c>
      <c r="R107" s="46">
        <f t="shared" si="390"/>
        <v>66.5</v>
      </c>
      <c r="S107" s="46">
        <f t="shared" si="390"/>
        <v>75.073170731707322</v>
      </c>
      <c r="T107" s="46">
        <f t="shared" si="390"/>
        <v>75.207317073170728</v>
      </c>
      <c r="U107" s="46">
        <f t="shared" si="390"/>
        <v>74.256097560975604</v>
      </c>
      <c r="V107" s="46">
        <f t="shared" si="390"/>
        <v>72.390243902439025</v>
      </c>
      <c r="W107" s="46">
        <f t="shared" si="390"/>
        <v>44.841463414634148</v>
      </c>
      <c r="X107" s="46">
        <f t="shared" si="390"/>
        <v>46.756097560975611</v>
      </c>
      <c r="Y107" s="46">
        <f t="shared" si="390"/>
        <v>50.036585365853661</v>
      </c>
      <c r="Z107" s="46">
        <f t="shared" si="390"/>
        <v>59.439024390243901</v>
      </c>
      <c r="AA107" s="46">
        <f t="shared" si="390"/>
        <v>64.91463414634147</v>
      </c>
      <c r="AB107" s="46">
        <f t="shared" si="390"/>
        <v>50.402439024390247</v>
      </c>
      <c r="AC107" s="46">
        <f t="shared" si="390"/>
        <v>34.402439024390247</v>
      </c>
    </row>
    <row r="108" spans="1:32" x14ac:dyDescent="0.25">
      <c r="E108" s="4" t="s">
        <v>4</v>
      </c>
      <c r="F108" s="46">
        <f>AA18</f>
        <v>99.766666666666666</v>
      </c>
      <c r="G108" s="46">
        <f t="shared" ref="G108:AC108" si="391">AB18</f>
        <v>109.28333333333333</v>
      </c>
      <c r="H108" s="46">
        <f t="shared" si="391"/>
        <v>92.666666666666671</v>
      </c>
      <c r="I108" s="46">
        <f t="shared" si="391"/>
        <v>79.816666666666663</v>
      </c>
      <c r="J108" s="46">
        <f t="shared" si="391"/>
        <v>87.483333333333334</v>
      </c>
      <c r="K108" s="46">
        <f t="shared" si="391"/>
        <v>86.833333333333329</v>
      </c>
      <c r="L108" s="46">
        <f t="shared" si="391"/>
        <v>102.55</v>
      </c>
      <c r="M108" s="46">
        <f t="shared" si="391"/>
        <v>100</v>
      </c>
      <c r="N108" s="46">
        <f t="shared" si="391"/>
        <v>98.88333333333334</v>
      </c>
      <c r="O108" s="46">
        <f t="shared" si="391"/>
        <v>86.95</v>
      </c>
      <c r="P108" s="46">
        <f t="shared" si="391"/>
        <v>67.5</v>
      </c>
      <c r="Q108" s="46">
        <f t="shared" si="391"/>
        <v>67.55</v>
      </c>
      <c r="R108" s="46">
        <f t="shared" si="391"/>
        <v>79.7</v>
      </c>
      <c r="S108" s="46">
        <f t="shared" si="391"/>
        <v>77.8</v>
      </c>
      <c r="T108" s="46">
        <f t="shared" si="391"/>
        <v>76.416666666666671</v>
      </c>
      <c r="U108" s="46">
        <f t="shared" si="391"/>
        <v>80.083333333333329</v>
      </c>
      <c r="V108" s="46">
        <f t="shared" si="391"/>
        <v>71.933333333333337</v>
      </c>
      <c r="W108" s="46">
        <f t="shared" si="391"/>
        <v>59.983333333333334</v>
      </c>
      <c r="X108" s="46">
        <f t="shared" si="391"/>
        <v>50.35</v>
      </c>
      <c r="Y108" s="46">
        <f t="shared" si="391"/>
        <v>64.233333333333334</v>
      </c>
      <c r="Z108" s="46">
        <f t="shared" si="391"/>
        <v>70.066666666666663</v>
      </c>
      <c r="AA108" s="46">
        <f t="shared" si="391"/>
        <v>65.849999999999994</v>
      </c>
      <c r="AB108" s="46">
        <f t="shared" si="391"/>
        <v>78.233333333333334</v>
      </c>
      <c r="AC108" s="46">
        <f t="shared" si="391"/>
        <v>68.2</v>
      </c>
    </row>
    <row r="109" spans="1:32" x14ac:dyDescent="0.25">
      <c r="A109" s="134" t="s">
        <v>47</v>
      </c>
      <c r="B109" s="134"/>
      <c r="E109" s="4" t="s">
        <v>6</v>
      </c>
      <c r="F109" s="46">
        <f t="shared" ref="F109:AC109" si="392">M35</f>
        <v>16.574923547400612</v>
      </c>
      <c r="G109" s="46">
        <f t="shared" si="392"/>
        <v>18.941896024464832</v>
      </c>
      <c r="H109" s="46">
        <f t="shared" si="392"/>
        <v>28.269113149847094</v>
      </c>
      <c r="I109" s="46">
        <f t="shared" si="392"/>
        <v>30.198776758409785</v>
      </c>
      <c r="J109" s="46">
        <f t="shared" si="392"/>
        <v>30.394495412844037</v>
      </c>
      <c r="K109" s="46">
        <f t="shared" si="392"/>
        <v>37.388379204892964</v>
      </c>
      <c r="L109" s="46">
        <f t="shared" si="392"/>
        <v>52.140672782874617</v>
      </c>
      <c r="M109" s="46">
        <f t="shared" si="392"/>
        <v>58.198776758409785</v>
      </c>
      <c r="N109" s="46">
        <f t="shared" si="392"/>
        <v>61.49235474006116</v>
      </c>
      <c r="O109" s="46">
        <f t="shared" si="392"/>
        <v>61.721712538226299</v>
      </c>
      <c r="P109" s="46">
        <f t="shared" si="392"/>
        <v>59.330275229357795</v>
      </c>
      <c r="Q109" s="46">
        <f t="shared" si="392"/>
        <v>77.654434250764524</v>
      </c>
      <c r="R109" s="46">
        <f t="shared" si="392"/>
        <v>81.544342507645254</v>
      </c>
      <c r="S109" s="46">
        <f t="shared" si="392"/>
        <v>88.314984709480129</v>
      </c>
      <c r="T109" s="46">
        <f t="shared" si="392"/>
        <v>98.415902140672785</v>
      </c>
      <c r="U109" s="46">
        <f t="shared" si="392"/>
        <v>101.61467889908256</v>
      </c>
      <c r="V109" s="46">
        <f t="shared" si="392"/>
        <v>81.214067278287459</v>
      </c>
      <c r="W109" s="46">
        <f t="shared" si="392"/>
        <v>89.792048929663608</v>
      </c>
      <c r="X109" s="46">
        <f t="shared" si="392"/>
        <v>93.721712538226299</v>
      </c>
      <c r="Y109" s="46">
        <f t="shared" si="392"/>
        <v>98.299694189602448</v>
      </c>
      <c r="Z109" s="46">
        <f t="shared" si="392"/>
        <v>101.97859327217125</v>
      </c>
      <c r="AA109" s="46">
        <f t="shared" si="392"/>
        <v>105.08868501529052</v>
      </c>
      <c r="AB109" s="46">
        <f t="shared" si="392"/>
        <v>97.77064220183486</v>
      </c>
      <c r="AC109" s="46">
        <f t="shared" si="392"/>
        <v>85.825688073394502</v>
      </c>
    </row>
    <row r="110" spans="1:32" x14ac:dyDescent="0.25">
      <c r="E110" s="4" t="s">
        <v>15</v>
      </c>
      <c r="F110" s="46">
        <f>L57</f>
        <v>10.818181818181818</v>
      </c>
      <c r="G110" s="46">
        <f t="shared" ref="G110:AC110" si="393">M57</f>
        <v>15.681818181818182</v>
      </c>
      <c r="H110" s="46">
        <f t="shared" si="393"/>
        <v>10.075757575757576</v>
      </c>
      <c r="I110" s="46">
        <f t="shared" si="393"/>
        <v>14.651515151515152</v>
      </c>
      <c r="J110" s="46">
        <f t="shared" si="393"/>
        <v>21.621212121212121</v>
      </c>
      <c r="K110" s="46">
        <f t="shared" si="393"/>
        <v>22</v>
      </c>
      <c r="L110" s="46">
        <f t="shared" si="393"/>
        <v>30.893939393939394</v>
      </c>
      <c r="M110" s="46">
        <f t="shared" si="393"/>
        <v>45.621212121212125</v>
      </c>
      <c r="N110" s="46">
        <f t="shared" si="393"/>
        <v>38.030303030303031</v>
      </c>
      <c r="O110" s="46">
        <f t="shared" si="393"/>
        <v>36.863636363636367</v>
      </c>
      <c r="P110" s="46">
        <f t="shared" si="393"/>
        <v>39.696969696969695</v>
      </c>
      <c r="Q110" s="46">
        <f t="shared" si="393"/>
        <v>45.575757575757578</v>
      </c>
      <c r="R110" s="46">
        <f t="shared" si="393"/>
        <v>65.515151515151516</v>
      </c>
      <c r="S110" s="46">
        <f t="shared" si="393"/>
        <v>64.303030303030297</v>
      </c>
      <c r="T110" s="46">
        <f t="shared" si="393"/>
        <v>67.424242424242422</v>
      </c>
      <c r="U110" s="46">
        <f t="shared" si="393"/>
        <v>56.590909090909093</v>
      </c>
      <c r="V110" s="46">
        <f t="shared" si="393"/>
        <v>89.439393939393938</v>
      </c>
      <c r="W110" s="46">
        <f t="shared" si="393"/>
        <v>57.606060606060609</v>
      </c>
      <c r="X110" s="46">
        <f t="shared" si="393"/>
        <v>55.060606060606062</v>
      </c>
      <c r="Y110" s="46">
        <f t="shared" si="393"/>
        <v>83.196969696969703</v>
      </c>
      <c r="Z110" s="46">
        <f t="shared" si="393"/>
        <v>65.818181818181813</v>
      </c>
      <c r="AA110" s="46">
        <f t="shared" si="393"/>
        <v>78.712121212121218</v>
      </c>
      <c r="AB110" s="46">
        <f t="shared" si="393"/>
        <v>132.10606060606059</v>
      </c>
      <c r="AC110" s="46">
        <f t="shared" si="393"/>
        <v>80.121212121212125</v>
      </c>
    </row>
    <row r="111" spans="1:32" x14ac:dyDescent="0.25">
      <c r="E111" s="4" t="s">
        <v>19</v>
      </c>
      <c r="F111" s="46">
        <f>P68</f>
        <v>62.130434782608695</v>
      </c>
      <c r="G111" s="46">
        <f t="shared" ref="G111:AC111" si="394">Q68</f>
        <v>63.673913043478258</v>
      </c>
      <c r="H111" s="46">
        <f t="shared" si="394"/>
        <v>148.7608695652174</v>
      </c>
      <c r="I111" s="46">
        <f t="shared" si="394"/>
        <v>70.565217391304344</v>
      </c>
      <c r="J111" s="46">
        <f t="shared" si="394"/>
        <v>143.04347826086956</v>
      </c>
      <c r="K111" s="46">
        <f t="shared" si="394"/>
        <v>172.63043478260869</v>
      </c>
      <c r="L111" s="46">
        <f t="shared" si="394"/>
        <v>186.47826086956522</v>
      </c>
      <c r="M111" s="46">
        <f t="shared" si="394"/>
        <v>171.10869565217391</v>
      </c>
      <c r="N111" s="46">
        <f t="shared" si="394"/>
        <v>178.02173913043478</v>
      </c>
      <c r="O111" s="46">
        <f t="shared" si="394"/>
        <v>142.32608695652175</v>
      </c>
      <c r="P111" s="46">
        <f t="shared" si="394"/>
        <v>139.13043478260869</v>
      </c>
      <c r="Q111" s="46">
        <f t="shared" si="394"/>
        <v>200.47826086956522</v>
      </c>
      <c r="R111" s="46">
        <f t="shared" si="394"/>
        <v>167.80434782608697</v>
      </c>
      <c r="S111" s="46">
        <f t="shared" si="394"/>
        <v>176.13043478260869</v>
      </c>
      <c r="T111" s="46">
        <f t="shared" si="394"/>
        <v>194.80434782608697</v>
      </c>
      <c r="U111" s="46">
        <f t="shared" si="394"/>
        <v>151.5</v>
      </c>
      <c r="V111" s="46">
        <f t="shared" si="394"/>
        <v>119.08695652173913</v>
      </c>
      <c r="W111" s="46">
        <f t="shared" si="394"/>
        <v>109.32608695652173</v>
      </c>
      <c r="X111" s="46">
        <f t="shared" si="394"/>
        <v>114.5</v>
      </c>
      <c r="Y111" s="46">
        <f t="shared" si="394"/>
        <v>136.47826086956522</v>
      </c>
      <c r="Z111" s="46">
        <f t="shared" si="394"/>
        <v>108.73913043478261</v>
      </c>
      <c r="AA111" s="46">
        <f t="shared" si="394"/>
        <v>109.80434782608695</v>
      </c>
      <c r="AB111" s="46">
        <f t="shared" si="394"/>
        <v>103.34782608695652</v>
      </c>
      <c r="AC111" s="46">
        <f t="shared" si="394"/>
        <v>82.695652173913047</v>
      </c>
    </row>
    <row r="112" spans="1:32" x14ac:dyDescent="0.25">
      <c r="E112" s="4" t="s">
        <v>31</v>
      </c>
    </row>
    <row r="114" spans="1:31" s="39" customFormat="1" x14ac:dyDescent="0.25">
      <c r="E114" s="154"/>
      <c r="F114" s="155">
        <f t="shared" ref="F114:M114" si="395">G114-1</f>
        <v>43904</v>
      </c>
      <c r="G114" s="155">
        <f t="shared" si="395"/>
        <v>43905</v>
      </c>
      <c r="H114" s="155">
        <f t="shared" si="395"/>
        <v>43906</v>
      </c>
      <c r="I114" s="155">
        <f t="shared" si="395"/>
        <v>43907</v>
      </c>
      <c r="J114" s="155">
        <f t="shared" si="395"/>
        <v>43908</v>
      </c>
      <c r="K114" s="155">
        <f t="shared" si="395"/>
        <v>43909</v>
      </c>
      <c r="L114" s="155">
        <f t="shared" si="395"/>
        <v>43910</v>
      </c>
      <c r="M114" s="155">
        <f t="shared" si="395"/>
        <v>43911</v>
      </c>
      <c r="N114" s="155">
        <v>43912</v>
      </c>
      <c r="O114" s="155">
        <f t="shared" ref="O114:AE114" si="396">N114+1</f>
        <v>43913</v>
      </c>
      <c r="P114" s="155">
        <f t="shared" si="396"/>
        <v>43914</v>
      </c>
      <c r="Q114" s="155">
        <f t="shared" si="396"/>
        <v>43915</v>
      </c>
      <c r="R114" s="155">
        <f t="shared" si="396"/>
        <v>43916</v>
      </c>
      <c r="S114" s="155">
        <f t="shared" si="396"/>
        <v>43917</v>
      </c>
      <c r="T114" s="155">
        <f t="shared" si="396"/>
        <v>43918</v>
      </c>
      <c r="U114" s="155">
        <f t="shared" si="396"/>
        <v>43919</v>
      </c>
      <c r="V114" s="155">
        <f t="shared" si="396"/>
        <v>43920</v>
      </c>
      <c r="W114" s="155">
        <f t="shared" si="396"/>
        <v>43921</v>
      </c>
      <c r="X114" s="155">
        <f t="shared" si="396"/>
        <v>43922</v>
      </c>
      <c r="Y114" s="155">
        <f t="shared" si="396"/>
        <v>43923</v>
      </c>
      <c r="Z114" s="155">
        <f t="shared" si="396"/>
        <v>43924</v>
      </c>
      <c r="AA114" s="155">
        <f t="shared" si="396"/>
        <v>43925</v>
      </c>
      <c r="AB114" s="155">
        <f t="shared" si="396"/>
        <v>43926</v>
      </c>
      <c r="AC114" s="155">
        <f t="shared" si="396"/>
        <v>43927</v>
      </c>
      <c r="AD114" s="155">
        <f t="shared" si="396"/>
        <v>43928</v>
      </c>
      <c r="AE114" s="155">
        <f t="shared" si="396"/>
        <v>43929</v>
      </c>
    </row>
    <row r="115" spans="1:31" x14ac:dyDescent="0.25">
      <c r="A115" s="134" t="s">
        <v>22</v>
      </c>
      <c r="B115" s="134"/>
      <c r="E115" s="4" t="s">
        <v>0</v>
      </c>
      <c r="F115" s="15">
        <f t="shared" ref="F115:Q115" si="397">J10</f>
        <v>8.0817051509769089E-2</v>
      </c>
      <c r="G115" s="15">
        <f t="shared" si="397"/>
        <v>8.9943342776203972E-2</v>
      </c>
      <c r="H115" s="15">
        <f t="shared" si="397"/>
        <v>8.2959641255605385E-2</v>
      </c>
      <c r="I115" s="15">
        <f t="shared" si="397"/>
        <v>7.672073651907059E-2</v>
      </c>
      <c r="J115" s="15">
        <f t="shared" si="397"/>
        <v>9.1730368311327304E-2</v>
      </c>
      <c r="K115" s="15">
        <f t="shared" si="397"/>
        <v>0.10161158153509969</v>
      </c>
      <c r="L115" s="15">
        <f t="shared" si="397"/>
        <v>0.1</v>
      </c>
      <c r="M115" s="15">
        <f t="shared" si="397"/>
        <v>0.10363267564078923</v>
      </c>
      <c r="N115" s="15">
        <f t="shared" si="397"/>
        <v>0.10161314638926579</v>
      </c>
      <c r="O115" s="15">
        <f t="shared" si="397"/>
        <v>0.11125485122897801</v>
      </c>
      <c r="P115" s="15">
        <f t="shared" si="397"/>
        <v>0.1204291657543245</v>
      </c>
      <c r="Q115" s="15">
        <f t="shared" si="397"/>
        <v>0.12105502501136881</v>
      </c>
      <c r="R115" s="15">
        <f t="shared" ref="R115:AE115" si="398">V10</f>
        <v>0.13447510307643515</v>
      </c>
      <c r="S115" s="15">
        <f t="shared" si="398"/>
        <v>0.13797634691195795</v>
      </c>
      <c r="T115" s="15">
        <f t="shared" si="398"/>
        <v>0.13865420336748757</v>
      </c>
      <c r="U115" s="15">
        <f t="shared" si="398"/>
        <v>0.13124496373892022</v>
      </c>
      <c r="V115" s="15">
        <f t="shared" si="398"/>
        <v>0.13559322033898305</v>
      </c>
      <c r="W115" s="15">
        <f t="shared" si="398"/>
        <v>0.13961875321998971</v>
      </c>
      <c r="X115" s="15">
        <f t="shared" si="398"/>
        <v>0.15102040816326531</v>
      </c>
      <c r="Y115" s="15">
        <f t="shared" si="398"/>
        <v>0.16342070137119283</v>
      </c>
      <c r="Z115" s="15">
        <f t="shared" si="398"/>
        <v>0.17317365269461077</v>
      </c>
      <c r="AA115" s="15">
        <f t="shared" si="398"/>
        <v>0.18818141086274706</v>
      </c>
      <c r="AB115" s="15">
        <f t="shared" si="398"/>
        <v>0.18132435465768798</v>
      </c>
      <c r="AC115" s="15">
        <f t="shared" si="398"/>
        <v>0.17094459791282995</v>
      </c>
      <c r="AD115" s="15">
        <f t="shared" si="398"/>
        <v>0.18122795627226307</v>
      </c>
      <c r="AE115" s="15">
        <f t="shared" si="398"/>
        <v>0.1838930716521445</v>
      </c>
    </row>
    <row r="116" spans="1:31" x14ac:dyDescent="0.25">
      <c r="A116" s="134" t="s">
        <v>36</v>
      </c>
      <c r="B116" s="134"/>
      <c r="E116" s="4" t="s">
        <v>10</v>
      </c>
      <c r="F116" s="4"/>
      <c r="G116" s="4"/>
      <c r="H116" s="4"/>
      <c r="I116" s="4"/>
      <c r="J116" s="15">
        <f t="shared" ref="J116:AE116" si="399">N49</f>
        <v>1.7868538608806637E-2</v>
      </c>
      <c r="K116" s="15">
        <f t="shared" si="399"/>
        <v>1.8573237653018153E-2</v>
      </c>
      <c r="L116" s="15">
        <f t="shared" si="399"/>
        <v>1.370223978919631E-2</v>
      </c>
      <c r="M116" s="15">
        <f t="shared" si="399"/>
        <v>1.4055394791236048E-2</v>
      </c>
      <c r="N116" s="15">
        <f t="shared" si="399"/>
        <v>1.2475049900199601E-2</v>
      </c>
      <c r="O116" s="15">
        <f t="shared" si="399"/>
        <v>1.2017887087758524E-2</v>
      </c>
      <c r="P116" s="15">
        <f t="shared" si="399"/>
        <v>1.0364578598054369E-2</v>
      </c>
      <c r="Q116" s="15">
        <f t="shared" si="399"/>
        <v>1.067564662893172E-2</v>
      </c>
      <c r="R116" s="15">
        <f t="shared" si="399"/>
        <v>1.1883327331652862E-2</v>
      </c>
      <c r="S116" s="15">
        <f t="shared" si="399"/>
        <v>1.3594841483073616E-2</v>
      </c>
      <c r="T116" s="15">
        <f t="shared" si="399"/>
        <v>1.6250000000000001E-2</v>
      </c>
      <c r="U116" s="15">
        <f t="shared" si="399"/>
        <v>1.7157727593507411E-2</v>
      </c>
      <c r="V116" s="15">
        <f t="shared" si="399"/>
        <v>1.6584050153083538E-2</v>
      </c>
      <c r="W116" s="15">
        <f t="shared" si="399"/>
        <v>1.848212021303576E-2</v>
      </c>
      <c r="X116" s="15">
        <f t="shared" si="399"/>
        <v>2.0050399912347978E-2</v>
      </c>
      <c r="Y116" s="15">
        <f t="shared" si="399"/>
        <v>2.0620506999621643E-2</v>
      </c>
      <c r="Z116" s="15">
        <f t="shared" si="399"/>
        <v>2.0933679140422379E-2</v>
      </c>
      <c r="AA116" s="15">
        <f t="shared" si="399"/>
        <v>2.203741412449807E-2</v>
      </c>
      <c r="AB116" s="15">
        <f t="shared" si="399"/>
        <v>2.3178693564544543E-2</v>
      </c>
      <c r="AC116" s="15">
        <f t="shared" si="399"/>
        <v>2.3161533119054157E-2</v>
      </c>
      <c r="AD116" s="15">
        <f t="shared" si="399"/>
        <v>2.3854763530564378E-2</v>
      </c>
      <c r="AE116" s="15">
        <f t="shared" si="399"/>
        <v>2.531215146486766E-2</v>
      </c>
    </row>
    <row r="117" spans="1:31" x14ac:dyDescent="0.25">
      <c r="E117" s="4" t="s">
        <v>4</v>
      </c>
      <c r="F117" s="15">
        <f t="shared" ref="F117:AE117" si="400">U21</f>
        <v>0.19538983050847458</v>
      </c>
      <c r="G117" s="15">
        <f t="shared" si="400"/>
        <v>0.1972307021369385</v>
      </c>
      <c r="H117" s="15">
        <f t="shared" si="400"/>
        <v>0.21263178638289487</v>
      </c>
      <c r="I117" s="15">
        <f t="shared" si="400"/>
        <v>0.20081835686777921</v>
      </c>
      <c r="J117" s="15">
        <f t="shared" si="400"/>
        <v>0.19704889829947728</v>
      </c>
      <c r="K117" s="15">
        <f t="shared" si="400"/>
        <v>0.19280860702151756</v>
      </c>
      <c r="L117" s="15">
        <f t="shared" si="400"/>
        <v>0.19057522333033983</v>
      </c>
      <c r="M117" s="15">
        <f t="shared" si="400"/>
        <v>0.19497312805592598</v>
      </c>
      <c r="N117" s="15">
        <f t="shared" si="400"/>
        <v>0.19571122230164403</v>
      </c>
      <c r="O117" s="15">
        <f t="shared" si="400"/>
        <v>0.19288389513108614</v>
      </c>
      <c r="P117" s="15">
        <f t="shared" si="400"/>
        <v>0.19096687480749308</v>
      </c>
      <c r="Q117" s="15">
        <f t="shared" si="400"/>
        <v>0.18284391373217984</v>
      </c>
      <c r="R117" s="15">
        <f t="shared" si="400"/>
        <v>0.17364581782607771</v>
      </c>
      <c r="S117" s="15">
        <f t="shared" si="400"/>
        <v>0.17048042106834896</v>
      </c>
      <c r="T117" s="15">
        <f t="shared" si="400"/>
        <v>0.169484933545267</v>
      </c>
      <c r="U117" s="15">
        <f t="shared" si="400"/>
        <v>0.16861420057252804</v>
      </c>
      <c r="V117" s="15">
        <f t="shared" si="400"/>
        <v>0.16755811264022205</v>
      </c>
      <c r="W117" s="15">
        <f t="shared" si="400"/>
        <v>0.1670744494931842</v>
      </c>
      <c r="X117" s="15">
        <f t="shared" si="400"/>
        <v>0.16333701684898</v>
      </c>
      <c r="Y117" s="15">
        <f t="shared" si="400"/>
        <v>0.16079455505610188</v>
      </c>
      <c r="Z117" s="15">
        <f t="shared" si="400"/>
        <v>0.15876157107016178</v>
      </c>
      <c r="AA117" s="15">
        <f t="shared" si="400"/>
        <v>0.15725414325051951</v>
      </c>
      <c r="AB117" s="15">
        <f t="shared" si="400"/>
        <v>0.15615447370231672</v>
      </c>
      <c r="AC117" s="15">
        <f t="shared" si="400"/>
        <v>0.15618383242589232</v>
      </c>
      <c r="AD117" s="15">
        <f t="shared" si="400"/>
        <v>0.15489174670356504</v>
      </c>
      <c r="AE117" s="15">
        <f t="shared" si="400"/>
        <v>0.15332083788896408</v>
      </c>
    </row>
    <row r="118" spans="1:31" x14ac:dyDescent="0.25">
      <c r="E118" s="4" t="s">
        <v>6</v>
      </c>
      <c r="F118" s="4"/>
      <c r="G118" s="4"/>
      <c r="H118" s="15"/>
      <c r="I118" s="15">
        <f t="shared" ref="I118:AE118" si="401">J38</f>
        <v>0.10300429184549356</v>
      </c>
      <c r="J118" s="15">
        <f t="shared" si="401"/>
        <v>0.10141313383208644</v>
      </c>
      <c r="K118" s="15">
        <f t="shared" si="401"/>
        <v>0.10763454317897372</v>
      </c>
      <c r="L118" s="15">
        <f t="shared" si="401"/>
        <v>0.11914672216441206</v>
      </c>
      <c r="M118" s="15">
        <f t="shared" si="401"/>
        <v>7.101218865924748E-2</v>
      </c>
      <c r="N118" s="15">
        <f t="shared" si="401"/>
        <v>9.4693504117108876E-2</v>
      </c>
      <c r="O118" s="15">
        <f t="shared" si="401"/>
        <v>9.1760961810466765E-2</v>
      </c>
      <c r="P118" s="15">
        <f t="shared" si="401"/>
        <v>8.4344810502848644E-2</v>
      </c>
      <c r="Q118" s="15">
        <f t="shared" si="401"/>
        <v>7.5386919620569148E-2</v>
      </c>
      <c r="R118" s="15">
        <f t="shared" si="401"/>
        <v>6.6464044041747911E-2</v>
      </c>
      <c r="S118" s="15">
        <f t="shared" si="401"/>
        <v>6.736628300609343E-2</v>
      </c>
      <c r="T118" s="15">
        <f t="shared" si="401"/>
        <v>6.2020927120087603E-2</v>
      </c>
      <c r="U118" s="15">
        <f t="shared" si="401"/>
        <v>5.7355383499801176E-2</v>
      </c>
      <c r="V118" s="15">
        <f t="shared" si="401"/>
        <v>5.665211615107231E-2</v>
      </c>
      <c r="W118" s="15">
        <f t="shared" si="401"/>
        <v>5.8629613654568979E-2</v>
      </c>
      <c r="X118" s="15">
        <f t="shared" si="401"/>
        <v>5.7889856769880191E-2</v>
      </c>
      <c r="Y118" s="15">
        <f t="shared" si="401"/>
        <v>5.7635375308177472E-2</v>
      </c>
      <c r="Z118" s="15">
        <f t="shared" si="401"/>
        <v>5.7858882787663594E-2</v>
      </c>
      <c r="AA118" s="15">
        <f t="shared" si="401"/>
        <v>5.9113300492610835E-2</v>
      </c>
      <c r="AB118" s="15">
        <f t="shared" si="401"/>
        <v>5.9332001568246737E-2</v>
      </c>
      <c r="AC118" s="15">
        <f t="shared" si="401"/>
        <v>5.7759482378736259E-2</v>
      </c>
      <c r="AD118" s="15">
        <f t="shared" si="401"/>
        <v>5.9577808382726902E-2</v>
      </c>
      <c r="AE118" s="15">
        <f t="shared" si="401"/>
        <v>6.0465347272230636E-2</v>
      </c>
    </row>
    <row r="119" spans="1:31" x14ac:dyDescent="0.25">
      <c r="E119" s="4" t="s">
        <v>15</v>
      </c>
      <c r="F119" s="4"/>
      <c r="G119" s="4"/>
      <c r="H119" s="15"/>
      <c r="I119" s="15"/>
      <c r="J119" s="15"/>
      <c r="K119" s="15">
        <f t="shared" ref="K119:Y119" si="402">K60</f>
        <v>0.2440677966101695</v>
      </c>
      <c r="L119" s="15">
        <f t="shared" si="402"/>
        <v>0.22180451127819548</v>
      </c>
      <c r="M119" s="15">
        <f t="shared" si="402"/>
        <v>0.16750539180445723</v>
      </c>
      <c r="N119" s="15">
        <f t="shared" si="402"/>
        <v>0.18211276733635776</v>
      </c>
      <c r="O119" s="15">
        <f t="shared" si="402"/>
        <v>0.1717948717948718</v>
      </c>
      <c r="P119" s="15">
        <f t="shared" si="402"/>
        <v>0.16070068545316071</v>
      </c>
      <c r="Q119" s="15">
        <f t="shared" si="402"/>
        <v>0.14224533496482106</v>
      </c>
      <c r="R119" s="15">
        <f t="shared" si="402"/>
        <v>0.14511674617122772</v>
      </c>
      <c r="S119" s="15">
        <f t="shared" si="402"/>
        <v>0.15125548027102431</v>
      </c>
      <c r="T119" s="15">
        <f t="shared" si="402"/>
        <v>0.17930670420552525</v>
      </c>
      <c r="U119" s="15">
        <f t="shared" si="402"/>
        <v>0.18466165413533833</v>
      </c>
      <c r="V119" s="15">
        <f t="shared" si="402"/>
        <v>0.17432214931286369</v>
      </c>
      <c r="W119" s="15">
        <f t="shared" si="402"/>
        <v>0.1877426802392696</v>
      </c>
      <c r="X119" s="15">
        <f t="shared" si="402"/>
        <v>0.2033195020746888</v>
      </c>
      <c r="Y119" s="15">
        <f t="shared" si="402"/>
        <v>0.20035667741271693</v>
      </c>
      <c r="Z119" s="15">
        <f t="shared" ref="Z119:AE119" si="403">Z60</f>
        <v>0.21095441512083796</v>
      </c>
      <c r="AA119" s="15">
        <f t="shared" si="403"/>
        <v>0.22093023255813954</v>
      </c>
      <c r="AB119" s="15">
        <f t="shared" si="403"/>
        <v>0.22274410622346671</v>
      </c>
      <c r="AC119" s="15">
        <f t="shared" si="403"/>
        <v>0.21363817097415508</v>
      </c>
      <c r="AD119" s="15">
        <f t="shared" si="403"/>
        <v>0.20896383253036574</v>
      </c>
      <c r="AE119" s="15">
        <f t="shared" si="403"/>
        <v>0.21048104869802478</v>
      </c>
    </row>
    <row r="120" spans="1:31" x14ac:dyDescent="0.25">
      <c r="E120" s="4" t="s">
        <v>19</v>
      </c>
      <c r="F120" s="15"/>
      <c r="G120" s="15">
        <f t="shared" ref="G120:AE120" si="404">K71</f>
        <v>0.23395613322502032</v>
      </c>
      <c r="H120" s="15">
        <f t="shared" si="404"/>
        <v>0.18230088495575222</v>
      </c>
      <c r="I120" s="15">
        <f t="shared" si="404"/>
        <v>0.21563460693895475</v>
      </c>
      <c r="J120" s="15">
        <f t="shared" si="404"/>
        <v>0.19008264462809918</v>
      </c>
      <c r="K120" s="15">
        <f t="shared" si="404"/>
        <v>0.14659785932721711</v>
      </c>
      <c r="L120" s="15">
        <f t="shared" si="404"/>
        <v>0.15678297606008448</v>
      </c>
      <c r="M120" s="15">
        <f t="shared" si="404"/>
        <v>0.18244406196213425</v>
      </c>
      <c r="N120" s="15">
        <f t="shared" si="404"/>
        <v>0.19279730170819279</v>
      </c>
      <c r="O120" s="15">
        <f t="shared" si="404"/>
        <v>0.19520486670245124</v>
      </c>
      <c r="P120" s="15">
        <f t="shared" si="404"/>
        <v>0.21828521434820647</v>
      </c>
      <c r="Q120" s="15">
        <f t="shared" si="404"/>
        <v>0.21204903270783709</v>
      </c>
      <c r="R120" s="15">
        <f t="shared" si="404"/>
        <v>0.21852423895172138</v>
      </c>
      <c r="S120" s="15">
        <f t="shared" si="404"/>
        <v>0.22339130434782609</v>
      </c>
      <c r="T120" s="15">
        <f t="shared" si="404"/>
        <v>0.20044901651978689</v>
      </c>
      <c r="U120" s="15">
        <f t="shared" si="404"/>
        <v>0.20559702620206111</v>
      </c>
      <c r="V120" s="15">
        <f t="shared" si="404"/>
        <v>0.19450956666414582</v>
      </c>
      <c r="W120" s="15">
        <f t="shared" si="404"/>
        <v>0.17777777777777778</v>
      </c>
      <c r="X120" s="15">
        <f t="shared" si="404"/>
        <v>0.16706414180963908</v>
      </c>
      <c r="Y120" s="15">
        <f t="shared" si="404"/>
        <v>0.16153858162006901</v>
      </c>
      <c r="Z120" s="15">
        <f t="shared" si="404"/>
        <v>0.15499390986601705</v>
      </c>
      <c r="AA120" s="15">
        <f t="shared" si="404"/>
        <v>0.15162129576749794</v>
      </c>
      <c r="AB120" s="15">
        <f t="shared" si="404"/>
        <v>0.14837725218616116</v>
      </c>
      <c r="AC120" s="15">
        <f t="shared" si="404"/>
        <v>0.13973119247593124</v>
      </c>
      <c r="AD120" s="15">
        <f t="shared" si="404"/>
        <v>0.13751272812720294</v>
      </c>
      <c r="AE120" s="15">
        <f t="shared" si="404"/>
        <v>0.13418240534117093</v>
      </c>
    </row>
    <row r="121" spans="1:31" x14ac:dyDescent="0.25">
      <c r="E121" s="4" t="s">
        <v>31</v>
      </c>
      <c r="F121" s="15">
        <f t="shared" ref="F121:Y121" si="405">L81</f>
        <v>1.0159848279599025E-2</v>
      </c>
      <c r="G121" s="15">
        <f t="shared" si="405"/>
        <v>9.982696659124185E-3</v>
      </c>
      <c r="H121" s="15">
        <f t="shared" si="405"/>
        <v>1.0444874274661509E-2</v>
      </c>
      <c r="I121" s="15">
        <f t="shared" si="405"/>
        <v>1.067479984750286E-2</v>
      </c>
      <c r="J121" s="15">
        <f t="shared" si="405"/>
        <v>1.1404937962150646E-2</v>
      </c>
      <c r="K121" s="15">
        <f t="shared" si="405"/>
        <v>1.1625030917635419E-2</v>
      </c>
      <c r="L121" s="15">
        <f t="shared" si="405"/>
        <v>1.2496937025238911E-2</v>
      </c>
      <c r="M121" s="15">
        <f t="shared" si="405"/>
        <v>1.2627489072365225E-2</v>
      </c>
      <c r="N121" s="15">
        <f t="shared" si="405"/>
        <v>1.3341346153846153E-2</v>
      </c>
      <c r="O121" s="15">
        <f t="shared" si="405"/>
        <v>1.4263639605372637E-2</v>
      </c>
      <c r="P121" s="15">
        <f t="shared" si="405"/>
        <v>1.4711033274956218E-2</v>
      </c>
      <c r="Q121" s="15">
        <f t="shared" si="405"/>
        <v>1.5141007859454462E-2</v>
      </c>
      <c r="R121" s="15">
        <f t="shared" si="405"/>
        <v>1.5797249687464484E-2</v>
      </c>
      <c r="S121" s="15">
        <f t="shared" si="405"/>
        <v>1.618523097673373E-2</v>
      </c>
      <c r="T121" s="15">
        <f t="shared" si="405"/>
        <v>1.6962392590112712E-2</v>
      </c>
      <c r="U121" s="15">
        <f t="shared" si="405"/>
        <v>1.7483678211795951E-2</v>
      </c>
      <c r="V121" s="15">
        <f t="shared" si="405"/>
        <v>1.7730108350662143E-2</v>
      </c>
      <c r="W121" s="15">
        <f t="shared" si="405"/>
        <v>1.7855210475056813E-2</v>
      </c>
      <c r="X121" s="15">
        <f t="shared" si="405"/>
        <v>1.8109729961423061E-2</v>
      </c>
      <c r="Y121" s="15">
        <f t="shared" si="405"/>
        <v>1.8358303439544206E-2</v>
      </c>
    </row>
    <row r="122" spans="1:31" x14ac:dyDescent="0.25"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31" s="165" customFormat="1" x14ac:dyDescent="0.25">
      <c r="A123" s="164" t="s">
        <v>34</v>
      </c>
      <c r="B123" s="164"/>
      <c r="C123" s="164"/>
      <c r="E123" s="166"/>
      <c r="F123" s="167">
        <v>43910</v>
      </c>
      <c r="G123" s="167">
        <f>F123+1</f>
        <v>43911</v>
      </c>
      <c r="H123" s="167">
        <f t="shared" ref="H123:S123" si="406">G123+1</f>
        <v>43912</v>
      </c>
      <c r="I123" s="167">
        <f t="shared" si="406"/>
        <v>43913</v>
      </c>
      <c r="J123" s="167">
        <f t="shared" si="406"/>
        <v>43914</v>
      </c>
      <c r="K123" s="167">
        <f t="shared" si="406"/>
        <v>43915</v>
      </c>
      <c r="L123" s="167">
        <f t="shared" si="406"/>
        <v>43916</v>
      </c>
      <c r="M123" s="167">
        <f t="shared" si="406"/>
        <v>43917</v>
      </c>
      <c r="N123" s="167">
        <f t="shared" si="406"/>
        <v>43918</v>
      </c>
      <c r="O123" s="167">
        <f t="shared" si="406"/>
        <v>43919</v>
      </c>
      <c r="P123" s="167">
        <f t="shared" si="406"/>
        <v>43920</v>
      </c>
      <c r="Q123" s="167">
        <f t="shared" si="406"/>
        <v>43921</v>
      </c>
      <c r="R123" s="167">
        <f t="shared" si="406"/>
        <v>43922</v>
      </c>
      <c r="S123" s="167">
        <f t="shared" si="406"/>
        <v>43923</v>
      </c>
      <c r="T123" s="167">
        <f t="shared" ref="T123" si="407">S123+1</f>
        <v>43924</v>
      </c>
      <c r="U123" s="167">
        <f t="shared" ref="U123:AC123" si="408">T123+1</f>
        <v>43925</v>
      </c>
      <c r="V123" s="167">
        <f t="shared" si="408"/>
        <v>43926</v>
      </c>
      <c r="W123" s="167">
        <f t="shared" si="408"/>
        <v>43927</v>
      </c>
      <c r="X123" s="167">
        <f t="shared" si="408"/>
        <v>43928</v>
      </c>
      <c r="Y123" s="167">
        <f t="shared" si="408"/>
        <v>43929</v>
      </c>
      <c r="Z123" s="167">
        <f t="shared" si="408"/>
        <v>43930</v>
      </c>
      <c r="AA123" s="167">
        <f t="shared" si="408"/>
        <v>43931</v>
      </c>
      <c r="AB123" s="167">
        <f t="shared" si="408"/>
        <v>43932</v>
      </c>
      <c r="AC123" s="167">
        <f t="shared" si="408"/>
        <v>43933</v>
      </c>
    </row>
    <row r="124" spans="1:31" x14ac:dyDescent="0.25">
      <c r="A124" s="134" t="s">
        <v>37</v>
      </c>
      <c r="B124" s="134"/>
      <c r="C124" s="134"/>
      <c r="E124" s="4" t="s">
        <v>0</v>
      </c>
      <c r="F124" s="15">
        <f>P11</f>
        <v>0.10805500982318271</v>
      </c>
      <c r="G124" s="15">
        <f t="shared" ref="G124:S124" si="409">Q11</f>
        <v>0.10026917900403769</v>
      </c>
      <c r="H124" s="15">
        <f t="shared" si="409"/>
        <v>9.3498452012383895E-2</v>
      </c>
      <c r="I124" s="15">
        <f t="shared" si="409"/>
        <v>0.11048234977095123</v>
      </c>
      <c r="J124" s="15">
        <f t="shared" si="409"/>
        <v>0.12333791838606144</v>
      </c>
      <c r="K124" s="15">
        <f t="shared" si="409"/>
        <v>0.13457599344530929</v>
      </c>
      <c r="L124" s="15">
        <f t="shared" si="409"/>
        <v>0.15699530516431925</v>
      </c>
      <c r="M124" s="15">
        <f t="shared" si="409"/>
        <v>0.15718299964875307</v>
      </c>
      <c r="N124" s="15">
        <f t="shared" si="409"/>
        <v>0.13569850911098841</v>
      </c>
      <c r="O124" s="15">
        <f t="shared" si="409"/>
        <v>0.11602703047303328</v>
      </c>
      <c r="P124" s="15">
        <f t="shared" si="409"/>
        <v>0.12043539325842696</v>
      </c>
      <c r="Q124" s="15">
        <f t="shared" si="409"/>
        <v>0.13001397999784922</v>
      </c>
      <c r="R124" s="15">
        <f t="shared" si="409"/>
        <v>0.16854248733821048</v>
      </c>
      <c r="S124" s="15">
        <f t="shared" si="409"/>
        <v>0.19146005509641872</v>
      </c>
      <c r="T124" s="15">
        <f t="shared" ref="T124" si="410">AD11</f>
        <v>0.27080497322806063</v>
      </c>
      <c r="U124" s="15">
        <f t="shared" ref="U124:AC124" si="411">AE11</f>
        <v>0.27248403245296049</v>
      </c>
      <c r="V124" s="15">
        <f t="shared" si="411"/>
        <v>0.18491032776747063</v>
      </c>
      <c r="W124" s="15">
        <f t="shared" si="411"/>
        <v>0.2272375854891466</v>
      </c>
      <c r="X124" s="15">
        <f t="shared" si="411"/>
        <v>0.19017519752662315</v>
      </c>
      <c r="Y124" s="15">
        <f t="shared" si="411"/>
        <v>0.22858312858312857</v>
      </c>
      <c r="Z124" s="15">
        <f t="shared" si="411"/>
        <v>0.28400482093663909</v>
      </c>
      <c r="AA124" s="15">
        <f t="shared" si="411"/>
        <v>0.25226413435329287</v>
      </c>
      <c r="AB124" s="15">
        <f t="shared" si="411"/>
        <v>0.29476721050537208</v>
      </c>
      <c r="AC124" s="15">
        <f t="shared" si="411"/>
        <v>0.22829951892909434</v>
      </c>
    </row>
    <row r="125" spans="1:31" x14ac:dyDescent="0.25">
      <c r="E125" s="4" t="s">
        <v>10</v>
      </c>
      <c r="F125" s="15">
        <f>P50</f>
        <v>7.9486395597676545E-3</v>
      </c>
      <c r="G125" s="15">
        <f t="shared" ref="G125:S125" si="412">Q50</f>
        <v>1.0979961570134504E-2</v>
      </c>
      <c r="H125" s="15">
        <f t="shared" si="412"/>
        <v>9.2234454031538231E-3</v>
      </c>
      <c r="I125" s="15">
        <f t="shared" si="412"/>
        <v>5.5185846453497805E-3</v>
      </c>
      <c r="J125" s="15">
        <f t="shared" si="412"/>
        <v>5.7898049087476396E-3</v>
      </c>
      <c r="K125" s="15">
        <f t="shared" si="412"/>
        <v>7.784557121817799E-3</v>
      </c>
      <c r="L125" s="15">
        <f t="shared" si="412"/>
        <v>1.4715543292602811E-2</v>
      </c>
      <c r="M125" s="15">
        <f t="shared" si="412"/>
        <v>2.3001820287936455E-2</v>
      </c>
      <c r="N125" s="15">
        <f t="shared" si="412"/>
        <v>2.9284525790349417E-2</v>
      </c>
      <c r="O125" s="15">
        <f t="shared" si="412"/>
        <v>2.1640607296623614E-2</v>
      </c>
      <c r="P125" s="15">
        <f t="shared" si="412"/>
        <v>1.7498267498267498E-2</v>
      </c>
      <c r="Q125" s="15">
        <f t="shared" si="412"/>
        <v>1.8647007805724199E-2</v>
      </c>
      <c r="R125" s="15">
        <f t="shared" si="412"/>
        <v>2.3094532722865609E-2</v>
      </c>
      <c r="S125" s="15">
        <f t="shared" si="412"/>
        <v>2.4474703603709357E-2</v>
      </c>
      <c r="T125" s="15">
        <f t="shared" ref="T125:AC125" si="413">AD50</f>
        <v>2.7059043581270655E-2</v>
      </c>
      <c r="U125" s="15">
        <f t="shared" si="413"/>
        <v>2.7290198590647022E-2</v>
      </c>
      <c r="V125" s="15">
        <f t="shared" si="413"/>
        <v>3.5256169829720199E-2</v>
      </c>
      <c r="W125" s="15">
        <f t="shared" si="413"/>
        <v>2.8139550576962009E-2</v>
      </c>
      <c r="X125" s="15">
        <f t="shared" si="413"/>
        <v>2.873783922171019E-2</v>
      </c>
      <c r="Y125" s="15">
        <f t="shared" si="413"/>
        <v>2.9196669666966695E-2</v>
      </c>
      <c r="Z125" s="15">
        <f t="shared" si="413"/>
        <v>3.655224853356507E-2</v>
      </c>
      <c r="AA125" s="15">
        <f t="shared" si="413"/>
        <v>4.2106420404573436E-2</v>
      </c>
      <c r="AB125" s="15">
        <f t="shared" si="413"/>
        <v>4.3497643612278689E-2</v>
      </c>
      <c r="AC125" s="15">
        <f t="shared" si="413"/>
        <v>4.2091172752286757E-2</v>
      </c>
    </row>
    <row r="126" spans="1:31" x14ac:dyDescent="0.25">
      <c r="E126" s="4" t="s">
        <v>4</v>
      </c>
      <c r="F126" s="15">
        <f>AA22</f>
        <v>0.15870873987959311</v>
      </c>
      <c r="G126" s="15">
        <f t="shared" ref="G126:S126" si="414">AB22</f>
        <v>0.17897286821705427</v>
      </c>
      <c r="H126" s="15">
        <f t="shared" si="414"/>
        <v>0.20011595323219636</v>
      </c>
      <c r="I126" s="15">
        <f t="shared" si="414"/>
        <v>0.18648550063833669</v>
      </c>
      <c r="J126" s="15">
        <f t="shared" si="414"/>
        <v>0.15281501340482573</v>
      </c>
      <c r="K126" s="15">
        <f t="shared" si="414"/>
        <v>0.13064776023203351</v>
      </c>
      <c r="L126" s="15">
        <f t="shared" si="414"/>
        <v>0.11687657430730479</v>
      </c>
      <c r="M126" s="15">
        <f t="shared" si="414"/>
        <v>0.12782411754957743</v>
      </c>
      <c r="N126" s="15">
        <f t="shared" si="414"/>
        <v>0.14905950550100555</v>
      </c>
      <c r="O126" s="15">
        <f t="shared" si="414"/>
        <v>0.1675855878958841</v>
      </c>
      <c r="P126" s="15">
        <f t="shared" si="414"/>
        <v>0.16113588667366213</v>
      </c>
      <c r="Q126" s="15">
        <f t="shared" si="414"/>
        <v>0.14477486154587046</v>
      </c>
      <c r="R126" s="15">
        <f t="shared" si="414"/>
        <v>0.13684271151298738</v>
      </c>
      <c r="S126" s="15">
        <f t="shared" si="414"/>
        <v>0.12849718013933428</v>
      </c>
      <c r="T126" s="15">
        <f t="shared" ref="T126" si="415">AO22</f>
        <v>0.13137026239067057</v>
      </c>
      <c r="U126" s="15">
        <f t="shared" ref="U126:AC126" si="416">AP22</f>
        <v>0.14519736842105263</v>
      </c>
      <c r="V126" s="15">
        <f t="shared" si="416"/>
        <v>0.14804804804804805</v>
      </c>
      <c r="W126" s="15">
        <f t="shared" si="416"/>
        <v>0.14295692665890569</v>
      </c>
      <c r="X126" s="15">
        <f t="shared" si="416"/>
        <v>0.13071169369769681</v>
      </c>
      <c r="Y126" s="15">
        <f t="shared" si="416"/>
        <v>0.1269682935518347</v>
      </c>
      <c r="Z126" s="15">
        <f t="shared" si="416"/>
        <v>0.12491108265756153</v>
      </c>
      <c r="AA126" s="15">
        <f t="shared" si="416"/>
        <v>0.12563840653728295</v>
      </c>
      <c r="AB126" s="15">
        <f t="shared" si="416"/>
        <v>0.1414308176100629</v>
      </c>
      <c r="AC126" s="15">
        <f t="shared" si="416"/>
        <v>0.14813460131675202</v>
      </c>
    </row>
    <row r="127" spans="1:31" x14ac:dyDescent="0.25">
      <c r="E127" s="4" t="s">
        <v>6</v>
      </c>
      <c r="F127" s="15">
        <f t="shared" ref="F127:S127" si="417">M39</f>
        <v>5.1730844029560484E-2</v>
      </c>
      <c r="G127" s="15">
        <f t="shared" si="417"/>
        <v>5.2631578947368418E-2</v>
      </c>
      <c r="H127" s="15">
        <f t="shared" si="417"/>
        <v>6.4809855382967324E-2</v>
      </c>
      <c r="I127" s="15">
        <f t="shared" si="417"/>
        <v>6.7441860465116285E-2</v>
      </c>
      <c r="J127" s="15">
        <f t="shared" si="417"/>
        <v>5.4015171331415118E-2</v>
      </c>
      <c r="K127" s="15">
        <f t="shared" si="417"/>
        <v>4.1758614836190797E-2</v>
      </c>
      <c r="L127" s="15">
        <f t="shared" si="417"/>
        <v>4.1136392852551745E-2</v>
      </c>
      <c r="M127" s="15">
        <f t="shared" si="417"/>
        <v>4.3676287275865373E-2</v>
      </c>
      <c r="N127" s="15">
        <f t="shared" si="417"/>
        <v>4.475960968672224E-2</v>
      </c>
      <c r="O127" s="15">
        <f t="shared" si="417"/>
        <v>4.449721247160851E-2</v>
      </c>
      <c r="P127" s="15">
        <f t="shared" si="417"/>
        <v>4.3476903870162294E-2</v>
      </c>
      <c r="Q127" s="15">
        <f t="shared" si="417"/>
        <v>4.5059288537549404E-2</v>
      </c>
      <c r="R127" s="15">
        <f t="shared" si="417"/>
        <v>4.7467240772558844E-2</v>
      </c>
      <c r="S127" s="15">
        <f t="shared" si="417"/>
        <v>5.0472512413461706E-2</v>
      </c>
      <c r="T127" s="15">
        <f t="shared" ref="T127" si="418">AA39</f>
        <v>5.3959745119854352E-2</v>
      </c>
      <c r="U127" s="15">
        <f>AB39</f>
        <v>6.0426857870401397E-2</v>
      </c>
      <c r="V127" s="15">
        <f>AC39</f>
        <v>5.7143296858888533E-2</v>
      </c>
      <c r="W127" s="15">
        <f>AD39</f>
        <v>5.2351698176576776E-2</v>
      </c>
      <c r="X127" s="15">
        <f>AE39</f>
        <v>5.3411912969346526E-2</v>
      </c>
      <c r="Y127" s="15">
        <f>AF39</f>
        <v>5.7861979344778061E-2</v>
      </c>
      <c r="Z127" s="15">
        <f>AG39</f>
        <v>6.064334121689699E-2</v>
      </c>
      <c r="AA127" s="15">
        <f>AH39</f>
        <v>6.3816368914936875E-2</v>
      </c>
      <c r="AB127" s="15">
        <f>AI39</f>
        <v>6.554342827016052E-2</v>
      </c>
      <c r="AC127" s="15">
        <f>AJ39</f>
        <v>6.3188780814638537E-2</v>
      </c>
    </row>
    <row r="128" spans="1:31" x14ac:dyDescent="0.25">
      <c r="E128" s="4" t="s">
        <v>15</v>
      </c>
      <c r="F128" s="15">
        <f>L61</f>
        <v>8.4112149532710276E-2</v>
      </c>
      <c r="G128" s="15">
        <f t="shared" ref="G128:S128" si="419">M61</f>
        <v>0.13641133263378805</v>
      </c>
      <c r="H128" s="15">
        <f t="shared" si="419"/>
        <v>0.1189236111111111</v>
      </c>
      <c r="I128" s="15">
        <f t="shared" si="419"/>
        <v>0.12793522267206478</v>
      </c>
      <c r="J128" s="15">
        <f t="shared" si="419"/>
        <v>0.10950173812282735</v>
      </c>
      <c r="K128" s="15">
        <f t="shared" si="419"/>
        <v>9.0506640432857846E-2</v>
      </c>
      <c r="L128" s="15">
        <f t="shared" si="419"/>
        <v>0.10158862876254181</v>
      </c>
      <c r="M128" s="15">
        <f t="shared" si="419"/>
        <v>0.13960231980115989</v>
      </c>
      <c r="N128" s="15">
        <f t="shared" si="419"/>
        <v>0.20772403449568805</v>
      </c>
      <c r="O128" s="15">
        <f t="shared" si="419"/>
        <v>0.21248774109186008</v>
      </c>
      <c r="P128" s="15">
        <f t="shared" si="419"/>
        <v>0.1687467498699948</v>
      </c>
      <c r="Q128" s="15">
        <f t="shared" si="419"/>
        <v>0.156567710451403</v>
      </c>
      <c r="R128" s="15">
        <f t="shared" si="419"/>
        <v>0.17286988618886495</v>
      </c>
      <c r="S128" s="15">
        <f t="shared" si="419"/>
        <v>0.20013227513227513</v>
      </c>
      <c r="T128" s="15">
        <f t="shared" ref="T128" si="420">Z61</f>
        <v>0.22831279859190345</v>
      </c>
      <c r="U128" s="15">
        <f t="shared" ref="U128:AC128" si="421">AA61</f>
        <v>0.25928864207325136</v>
      </c>
      <c r="V128" s="15">
        <f t="shared" si="421"/>
        <v>0.24947277012777572</v>
      </c>
      <c r="W128" s="15">
        <f t="shared" si="421"/>
        <v>0.17765273311897106</v>
      </c>
      <c r="X128" s="15">
        <f t="shared" si="421"/>
        <v>0.15946786454733933</v>
      </c>
      <c r="Y128" s="15">
        <f t="shared" si="421"/>
        <v>0.16630818866185282</v>
      </c>
      <c r="Z128" s="15">
        <f t="shared" si="421"/>
        <v>0.20959047389170488</v>
      </c>
      <c r="AA128" s="15">
        <f t="shared" si="421"/>
        <v>0.19867972742759796</v>
      </c>
      <c r="AB128" s="15">
        <f t="shared" si="421"/>
        <v>0.20669642857142856</v>
      </c>
      <c r="AC128" s="15">
        <f t="shared" si="421"/>
        <v>0.19746607691731013</v>
      </c>
    </row>
    <row r="129" spans="1:29" x14ac:dyDescent="0.25">
      <c r="E129" s="4" t="s">
        <v>19</v>
      </c>
      <c r="F129" s="15">
        <f>P72</f>
        <v>0.11595189471295667</v>
      </c>
      <c r="G129" s="15">
        <f t="shared" ref="G129:AC129" si="422">Q72</f>
        <v>0.19701944935589796</v>
      </c>
      <c r="H129" s="15">
        <f t="shared" si="422"/>
        <v>0.20994359724253187</v>
      </c>
      <c r="I129" s="15">
        <f t="shared" si="422"/>
        <v>0.19146519552166152</v>
      </c>
      <c r="J129" s="15">
        <f t="shared" si="422"/>
        <v>0.20144602343555224</v>
      </c>
      <c r="K129" s="15">
        <f t="shared" si="422"/>
        <v>0.21117733048465084</v>
      </c>
      <c r="L129" s="15">
        <f t="shared" si="422"/>
        <v>0.23739767341663076</v>
      </c>
      <c r="M129" s="15">
        <f t="shared" si="422"/>
        <v>0.16975455265241488</v>
      </c>
      <c r="N129" s="15">
        <f t="shared" si="422"/>
        <v>0.17913658011983408</v>
      </c>
      <c r="O129" s="15">
        <f t="shared" si="422"/>
        <v>0.14499970004199411</v>
      </c>
      <c r="P129" s="15">
        <f t="shared" si="422"/>
        <v>0.14510046715821467</v>
      </c>
      <c r="Q129" s="15">
        <f t="shared" si="422"/>
        <v>0.10745053898437162</v>
      </c>
      <c r="R129" s="15">
        <f t="shared" si="422"/>
        <v>0.1059450594505945</v>
      </c>
      <c r="S129" s="15">
        <f t="shared" si="422"/>
        <v>0.10682685282896338</v>
      </c>
      <c r="T129" s="15">
        <f t="shared" si="422"/>
        <v>0.12093599327641881</v>
      </c>
      <c r="U129" s="15">
        <f t="shared" si="422"/>
        <v>0.12112036336109008</v>
      </c>
      <c r="V129" s="15">
        <f t="shared" si="422"/>
        <v>0.10343272136767559</v>
      </c>
      <c r="W129" s="15">
        <f t="shared" si="422"/>
        <v>8.5471916370335466E-2</v>
      </c>
      <c r="X129" s="15">
        <f t="shared" si="422"/>
        <v>8.377590544263866E-2</v>
      </c>
      <c r="Y129" s="15">
        <f t="shared" si="422"/>
        <v>8.6796868695020582E-2</v>
      </c>
      <c r="Z129" s="15">
        <f t="shared" si="422"/>
        <v>9.3791611185086554E-2</v>
      </c>
      <c r="AA129" s="15">
        <f t="shared" si="422"/>
        <v>9.5104633781763828E-2</v>
      </c>
      <c r="AB129" s="15">
        <f t="shared" si="422"/>
        <v>0.10379949645227741</v>
      </c>
      <c r="AC129" s="15">
        <f t="shared" si="422"/>
        <v>0.10029161912007101</v>
      </c>
    </row>
    <row r="130" spans="1:29" x14ac:dyDescent="0.25"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29" x14ac:dyDescent="0.25"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29" x14ac:dyDescent="0.25"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29" x14ac:dyDescent="0.25"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29" x14ac:dyDescent="0.25"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29" x14ac:dyDescent="0.25"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7" spans="1:29" ht="15.75" thickBot="1" x14ac:dyDescent="0.3"/>
    <row r="138" spans="1:29" ht="16.5" thickBot="1" x14ac:dyDescent="0.3">
      <c r="A138" s="158" t="s">
        <v>23</v>
      </c>
      <c r="B138" s="159"/>
      <c r="C138" s="159"/>
      <c r="D138" s="159"/>
      <c r="E138" s="159"/>
      <c r="F138" s="159"/>
      <c r="G138" s="160"/>
    </row>
    <row r="140" spans="1:29" x14ac:dyDescent="0.25">
      <c r="A140" s="134" t="s">
        <v>24</v>
      </c>
      <c r="B140" s="134"/>
      <c r="C140" s="135" t="s">
        <v>25</v>
      </c>
      <c r="D140" s="136"/>
      <c r="E140" s="137"/>
    </row>
    <row r="141" spans="1:29" x14ac:dyDescent="0.25">
      <c r="C141" s="135" t="s">
        <v>26</v>
      </c>
      <c r="D141" s="136"/>
      <c r="E141" s="137"/>
    </row>
    <row r="142" spans="1:29" x14ac:dyDescent="0.25">
      <c r="C142" s="135" t="s">
        <v>27</v>
      </c>
      <c r="D142" s="136"/>
      <c r="E142" s="137"/>
    </row>
    <row r="155" spans="1:7" ht="15.75" thickBot="1" x14ac:dyDescent="0.3"/>
    <row r="156" spans="1:7" ht="16.5" thickBot="1" x14ac:dyDescent="0.3">
      <c r="A156" s="161" t="s">
        <v>51</v>
      </c>
      <c r="B156" s="162"/>
      <c r="C156" s="162"/>
      <c r="D156" s="162"/>
      <c r="E156" s="162"/>
      <c r="F156" s="162"/>
      <c r="G156" s="163"/>
    </row>
    <row r="176" spans="1:7" ht="15.75" x14ac:dyDescent="0.25">
      <c r="A176" s="168" t="s">
        <v>50</v>
      </c>
      <c r="B176" s="168"/>
      <c r="C176" s="168"/>
      <c r="D176" s="168"/>
      <c r="E176" s="168"/>
      <c r="F176" s="168"/>
      <c r="G176" s="168"/>
    </row>
    <row r="179" spans="1:5" x14ac:dyDescent="0.25">
      <c r="A179" s="134" t="s">
        <v>24</v>
      </c>
      <c r="B179" s="134"/>
      <c r="C179" s="135" t="s">
        <v>28</v>
      </c>
      <c r="D179" s="136"/>
      <c r="E179" s="137"/>
    </row>
    <row r="180" spans="1:5" x14ac:dyDescent="0.25">
      <c r="C180" s="135" t="s">
        <v>29</v>
      </c>
      <c r="D180" s="136"/>
      <c r="E180" s="137"/>
    </row>
    <row r="181" spans="1:5" x14ac:dyDescent="0.25">
      <c r="C181" s="135" t="s">
        <v>30</v>
      </c>
      <c r="D181" s="136"/>
      <c r="E181" s="137"/>
    </row>
    <row r="195" spans="1:7" ht="15.75" x14ac:dyDescent="0.25">
      <c r="A195" s="169" t="s">
        <v>53</v>
      </c>
      <c r="B195" s="169"/>
      <c r="C195" s="169"/>
      <c r="D195" s="169"/>
      <c r="E195" s="169"/>
      <c r="F195" s="169"/>
      <c r="G195" s="169"/>
    </row>
    <row r="198" spans="1:7" x14ac:dyDescent="0.25">
      <c r="A198" s="134" t="s">
        <v>24</v>
      </c>
      <c r="B198" s="134"/>
      <c r="C198" s="135" t="s">
        <v>28</v>
      </c>
      <c r="D198" s="136"/>
      <c r="E198" s="137"/>
    </row>
    <row r="199" spans="1:7" x14ac:dyDescent="0.25">
      <c r="C199" s="135" t="s">
        <v>29</v>
      </c>
      <c r="D199" s="136"/>
      <c r="E199" s="137"/>
    </row>
    <row r="200" spans="1:7" x14ac:dyDescent="0.25">
      <c r="C200" s="135" t="s">
        <v>30</v>
      </c>
      <c r="D200" s="136"/>
      <c r="E200" s="137"/>
    </row>
    <row r="220" spans="1:41" x14ac:dyDescent="0.25">
      <c r="A220" s="164" t="s">
        <v>52</v>
      </c>
      <c r="B220" s="164"/>
      <c r="C220" s="164"/>
      <c r="D220" s="164"/>
    </row>
    <row r="222" spans="1:41" x14ac:dyDescent="0.25">
      <c r="B222" s="4"/>
      <c r="C222" t="s">
        <v>41</v>
      </c>
      <c r="D222" t="s">
        <v>42</v>
      </c>
      <c r="E222">
        <v>2</v>
      </c>
      <c r="F222">
        <f>E222+1</f>
        <v>3</v>
      </c>
      <c r="G222">
        <f t="shared" ref="G222:AO222" si="423">F222+1</f>
        <v>4</v>
      </c>
      <c r="H222">
        <f t="shared" si="423"/>
        <v>5</v>
      </c>
      <c r="I222">
        <f t="shared" si="423"/>
        <v>6</v>
      </c>
      <c r="J222">
        <f t="shared" si="423"/>
        <v>7</v>
      </c>
      <c r="K222">
        <f t="shared" si="423"/>
        <v>8</v>
      </c>
      <c r="L222">
        <f t="shared" si="423"/>
        <v>9</v>
      </c>
      <c r="M222">
        <f t="shared" si="423"/>
        <v>10</v>
      </c>
      <c r="N222">
        <f t="shared" si="423"/>
        <v>11</v>
      </c>
      <c r="O222">
        <f t="shared" si="423"/>
        <v>12</v>
      </c>
      <c r="P222">
        <f t="shared" si="423"/>
        <v>13</v>
      </c>
      <c r="Q222">
        <f t="shared" si="423"/>
        <v>14</v>
      </c>
      <c r="R222">
        <f t="shared" si="423"/>
        <v>15</v>
      </c>
      <c r="S222">
        <f t="shared" si="423"/>
        <v>16</v>
      </c>
      <c r="T222">
        <f t="shared" si="423"/>
        <v>17</v>
      </c>
      <c r="U222">
        <f t="shared" si="423"/>
        <v>18</v>
      </c>
      <c r="V222">
        <f t="shared" si="423"/>
        <v>19</v>
      </c>
      <c r="W222">
        <f t="shared" si="423"/>
        <v>20</v>
      </c>
      <c r="X222">
        <f t="shared" si="423"/>
        <v>21</v>
      </c>
      <c r="Y222">
        <f t="shared" si="423"/>
        <v>22</v>
      </c>
      <c r="Z222">
        <f t="shared" si="423"/>
        <v>23</v>
      </c>
      <c r="AA222">
        <f t="shared" si="423"/>
        <v>24</v>
      </c>
      <c r="AB222">
        <f t="shared" si="423"/>
        <v>25</v>
      </c>
      <c r="AC222">
        <f t="shared" si="423"/>
        <v>26</v>
      </c>
      <c r="AD222">
        <f t="shared" si="423"/>
        <v>27</v>
      </c>
      <c r="AE222">
        <f t="shared" si="423"/>
        <v>28</v>
      </c>
      <c r="AF222">
        <f t="shared" si="423"/>
        <v>29</v>
      </c>
      <c r="AG222">
        <f t="shared" si="423"/>
        <v>30</v>
      </c>
      <c r="AH222">
        <f t="shared" si="423"/>
        <v>31</v>
      </c>
      <c r="AI222">
        <f t="shared" si="423"/>
        <v>32</v>
      </c>
      <c r="AJ222">
        <f t="shared" si="423"/>
        <v>33</v>
      </c>
      <c r="AK222">
        <f t="shared" si="423"/>
        <v>34</v>
      </c>
      <c r="AL222">
        <f t="shared" si="423"/>
        <v>35</v>
      </c>
      <c r="AM222">
        <f t="shared" si="423"/>
        <v>36</v>
      </c>
      <c r="AN222">
        <f t="shared" si="423"/>
        <v>37</v>
      </c>
      <c r="AO222">
        <f t="shared" si="423"/>
        <v>38</v>
      </c>
    </row>
    <row r="223" spans="1:41" x14ac:dyDescent="0.25">
      <c r="B223" s="4" t="s">
        <v>0</v>
      </c>
      <c r="C223" s="1">
        <f t="shared" ref="C223:AD223" si="424">K6</f>
        <v>0.20511111111111111</v>
      </c>
      <c r="D223" s="1">
        <f t="shared" si="424"/>
        <v>0.2231237322515213</v>
      </c>
      <c r="E223" s="1">
        <f t="shared" si="424"/>
        <v>0.1653851952359415</v>
      </c>
      <c r="F223" s="1">
        <f t="shared" si="424"/>
        <v>0.1816300129366106</v>
      </c>
      <c r="G223" s="1">
        <f t="shared" si="424"/>
        <v>0.20374425224436171</v>
      </c>
      <c r="H223" s="1">
        <f t="shared" si="424"/>
        <v>0.14706684856753069</v>
      </c>
      <c r="I223" s="1">
        <f t="shared" si="424"/>
        <v>0.14644782746590548</v>
      </c>
      <c r="J223" s="1">
        <f t="shared" si="424"/>
        <v>0.154229199806349</v>
      </c>
      <c r="K223" s="1">
        <f t="shared" si="424"/>
        <v>0.18976571394331596</v>
      </c>
      <c r="L223" s="1">
        <f t="shared" si="424"/>
        <v>0.12318694601128123</v>
      </c>
      <c r="M223" s="1">
        <f t="shared" si="424"/>
        <v>0.13142319074522466</v>
      </c>
      <c r="N223" s="1">
        <f t="shared" si="424"/>
        <v>0.1554313795426624</v>
      </c>
      <c r="O223" s="1">
        <f t="shared" si="424"/>
        <v>0.13064654433201853</v>
      </c>
      <c r="P223" s="1">
        <f t="shared" si="424"/>
        <v>0.13987986894794321</v>
      </c>
      <c r="Q223" s="1">
        <f t="shared" si="424"/>
        <v>6.9168330006653359E-2</v>
      </c>
      <c r="R223" s="1">
        <f t="shared" si="424"/>
        <v>0.10892617115547369</v>
      </c>
      <c r="S223" s="1">
        <f t="shared" si="424"/>
        <v>0.17010101010101011</v>
      </c>
      <c r="T223" s="1">
        <f t="shared" si="424"/>
        <v>9.3251227747084095E-2</v>
      </c>
      <c r="U223" s="1">
        <f t="shared" si="424"/>
        <v>3.7129972450823841E-2</v>
      </c>
      <c r="V223" s="1">
        <f t="shared" si="424"/>
        <v>8.8537348786058706E-2</v>
      </c>
      <c r="W223" s="1">
        <f t="shared" si="424"/>
        <v>6.6321613976188257E-2</v>
      </c>
      <c r="X223" s="1">
        <f t="shared" si="424"/>
        <v>2.730121711245536E-2</v>
      </c>
      <c r="Y223" s="1">
        <f t="shared" si="424"/>
        <v>5.5506682936519197E-2</v>
      </c>
      <c r="Z223" s="1">
        <f t="shared" si="424"/>
        <v>5.0772953353945424E-2</v>
      </c>
      <c r="AA223" s="1">
        <f t="shared" si="424"/>
        <v>4.965010810188443E-2</v>
      </c>
      <c r="AB223" s="1">
        <f t="shared" si="424"/>
        <v>5.2237714508580342E-2</v>
      </c>
      <c r="AC223" s="1">
        <f t="shared" si="424"/>
        <v>5.0293047930131812E-2</v>
      </c>
      <c r="AD223" s="1">
        <f t="shared" si="424"/>
        <v>3.434205302395342E-2</v>
      </c>
    </row>
    <row r="224" spans="1:41" x14ac:dyDescent="0.25">
      <c r="B224" s="4" t="s">
        <v>10</v>
      </c>
      <c r="C224" s="1">
        <f>T45</f>
        <v>0.21012702893436838</v>
      </c>
      <c r="D224" s="1">
        <f t="shared" ref="D224:Q224" si="425">U45</f>
        <v>0.14973028138212569</v>
      </c>
      <c r="E224" s="1">
        <f t="shared" si="425"/>
        <v>0.15736748668526504</v>
      </c>
      <c r="F224" s="1">
        <f t="shared" si="425"/>
        <v>0.15832146378875864</v>
      </c>
      <c r="G224" s="1">
        <f t="shared" si="425"/>
        <v>0.14883654937570942</v>
      </c>
      <c r="H224" s="1">
        <f t="shared" si="425"/>
        <v>8.1614589765756862E-2</v>
      </c>
      <c r="I224" s="1">
        <f t="shared" si="425"/>
        <v>0.1018326450606124</v>
      </c>
      <c r="J224" s="1">
        <f t="shared" si="425"/>
        <v>6.9346091402120974E-2</v>
      </c>
      <c r="K224" s="1">
        <f t="shared" si="425"/>
        <v>8.8075202300001612E-2</v>
      </c>
      <c r="L224" s="1">
        <f t="shared" si="425"/>
        <v>9.1381409019386628E-2</v>
      </c>
      <c r="M224" s="1">
        <f t="shared" si="425"/>
        <v>8.3879655069230979E-2</v>
      </c>
      <c r="N224" s="1">
        <f t="shared" si="425"/>
        <v>7.6409542094893895E-2</v>
      </c>
      <c r="O224" s="1">
        <f t="shared" si="425"/>
        <v>6.9201893259343894E-2</v>
      </c>
      <c r="P224" s="1">
        <f t="shared" si="425"/>
        <v>4.0092025208801271E-2</v>
      </c>
      <c r="Q224" s="1">
        <f t="shared" si="425"/>
        <v>4.0192470987829042E-2</v>
      </c>
    </row>
    <row r="225" spans="2:41" x14ac:dyDescent="0.25">
      <c r="B225" s="4" t="s">
        <v>4</v>
      </c>
      <c r="C225" s="1">
        <f t="shared" ref="C225:AO225" si="426">K17</f>
        <v>0.2346123101518785</v>
      </c>
      <c r="D225" s="1">
        <f t="shared" si="426"/>
        <v>0.24894787957267725</v>
      </c>
      <c r="E225" s="1">
        <f t="shared" si="426"/>
        <v>0.20165889061689996</v>
      </c>
      <c r="F225" s="1">
        <f t="shared" si="426"/>
        <v>0.26898188093183778</v>
      </c>
      <c r="G225" s="1">
        <f t="shared" si="426"/>
        <v>0.25361210266870643</v>
      </c>
      <c r="H225" s="1">
        <f t="shared" si="426"/>
        <v>0.24366101694915254</v>
      </c>
      <c r="I225" s="1">
        <f t="shared" si="426"/>
        <v>0.10651984300043611</v>
      </c>
      <c r="J225" s="1">
        <f t="shared" si="426"/>
        <v>0.2281012907675633</v>
      </c>
      <c r="K225" s="1">
        <f t="shared" si="426"/>
        <v>0.21253209242618742</v>
      </c>
      <c r="L225" s="1">
        <f t="shared" si="426"/>
        <v>0.16853040428769933</v>
      </c>
      <c r="M225" s="1">
        <f t="shared" si="426"/>
        <v>0.19801812004530012</v>
      </c>
      <c r="N225" s="1">
        <f t="shared" si="426"/>
        <v>0.16968379259819444</v>
      </c>
      <c r="O225" s="1">
        <f t="shared" si="426"/>
        <v>0.13064209803208471</v>
      </c>
      <c r="P225" s="1">
        <f t="shared" si="426"/>
        <v>0.12601858470335955</v>
      </c>
      <c r="Q225" s="1">
        <f t="shared" si="426"/>
        <v>0.13353012124674665</v>
      </c>
      <c r="R225" s="1">
        <f t="shared" si="426"/>
        <v>0.14902136476913169</v>
      </c>
      <c r="S225" s="1">
        <f t="shared" si="426"/>
        <v>0.14587547215791397</v>
      </c>
      <c r="T225" s="1">
        <f t="shared" si="426"/>
        <v>0.1394483315965207</v>
      </c>
      <c r="U225" s="1">
        <f t="shared" si="426"/>
        <v>0.10377393706372018</v>
      </c>
      <c r="V225" s="1">
        <f t="shared" si="426"/>
        <v>8.0980080489702053E-2</v>
      </c>
      <c r="W225" s="1">
        <f t="shared" si="426"/>
        <v>8.2109280898524886E-2</v>
      </c>
      <c r="X225" s="1">
        <f t="shared" si="426"/>
        <v>7.5315138198219042E-2</v>
      </c>
      <c r="Y225" s="1">
        <f t="shared" si="426"/>
        <v>8.2717177963595304E-2</v>
      </c>
      <c r="Z225" s="1">
        <f t="shared" si="426"/>
        <v>7.4498069258371727E-2</v>
      </c>
      <c r="AA225" s="1">
        <f t="shared" si="426"/>
        <v>6.855868452374074E-2</v>
      </c>
      <c r="AB225" s="1">
        <f t="shared" si="426"/>
        <v>5.6417077601868676E-2</v>
      </c>
      <c r="AC225" s="1">
        <f t="shared" si="426"/>
        <v>4.1458096612719958E-2</v>
      </c>
      <c r="AD225" s="1">
        <f t="shared" si="426"/>
        <v>3.9837230560552002E-2</v>
      </c>
      <c r="AE225" s="1">
        <f t="shared" si="426"/>
        <v>4.5201905626134305E-2</v>
      </c>
      <c r="AF225" s="1">
        <f t="shared" si="426"/>
        <v>4.2216072494438116E-2</v>
      </c>
      <c r="AG225" s="1">
        <f t="shared" si="426"/>
        <v>3.9785841967338295E-2</v>
      </c>
      <c r="AH225" s="1">
        <f t="shared" si="426"/>
        <v>4.0099476745641634E-2</v>
      </c>
      <c r="AI225" s="1">
        <f t="shared" si="426"/>
        <v>3.4629950574491301E-2</v>
      </c>
      <c r="AJ225" s="1">
        <f t="shared" si="426"/>
        <v>2.7910475540527963E-2</v>
      </c>
      <c r="AK225" s="1">
        <f t="shared" si="426"/>
        <v>2.2791915320603259E-2</v>
      </c>
      <c r="AL225" s="1">
        <f t="shared" si="426"/>
        <v>2.842853770801369E-2</v>
      </c>
      <c r="AM225" s="1">
        <f t="shared" si="426"/>
        <v>3.0153060492605185E-2</v>
      </c>
      <c r="AN225" s="1">
        <f t="shared" si="426"/>
        <v>2.7508946848063719E-2</v>
      </c>
      <c r="AO225" s="1">
        <f t="shared" si="426"/>
        <v>3.1807124416406353E-2</v>
      </c>
    </row>
    <row r="226" spans="2:41" x14ac:dyDescent="0.25">
      <c r="B226" s="4" t="s">
        <v>6</v>
      </c>
      <c r="C226" s="1">
        <f>K34</f>
        <v>0.42751060820367753</v>
      </c>
      <c r="D226" s="1">
        <f t="shared" ref="D226:K226" si="427">L34</f>
        <v>0.48848154570225416</v>
      </c>
      <c r="E226" s="1">
        <f t="shared" si="427"/>
        <v>0.45099018139457481</v>
      </c>
      <c r="F226" s="1">
        <f t="shared" si="427"/>
        <v>0.3552012845509806</v>
      </c>
      <c r="G226" s="1">
        <f t="shared" si="427"/>
        <v>0.39116452268111035</v>
      </c>
      <c r="H226" s="1">
        <f t="shared" si="427"/>
        <v>0.30037109137364643</v>
      </c>
      <c r="I226" s="1">
        <f t="shared" si="427"/>
        <v>0.23248578980608642</v>
      </c>
      <c r="J226" s="1">
        <f t="shared" si="427"/>
        <v>0.23203643955209718</v>
      </c>
      <c r="K226" s="1">
        <f t="shared" si="427"/>
        <v>0.26264711319243328</v>
      </c>
      <c r="L226" s="1">
        <f t="shared" ref="L226:AA226" si="428">T34</f>
        <v>0.23218163628821706</v>
      </c>
      <c r="M226" s="1">
        <f t="shared" si="428"/>
        <v>0.19909502262443438</v>
      </c>
      <c r="N226" s="1">
        <f t="shared" si="428"/>
        <v>0.166657033153049</v>
      </c>
      <c r="O226" s="1">
        <f t="shared" si="428"/>
        <v>0.1373152709359606</v>
      </c>
      <c r="P226" s="1">
        <f t="shared" si="428"/>
        <v>0.15802575160714175</v>
      </c>
      <c r="Q226" s="1">
        <f t="shared" si="428"/>
        <v>0.14329704108941219</v>
      </c>
      <c r="R226" s="1">
        <f t="shared" si="428"/>
        <v>0.13574339473647101</v>
      </c>
      <c r="S226" s="1">
        <f t="shared" si="428"/>
        <v>0.13318930909753091</v>
      </c>
      <c r="T226" s="1">
        <f t="shared" si="428"/>
        <v>0.12135511015017823</v>
      </c>
      <c r="U226" s="1">
        <f t="shared" si="428"/>
        <v>8.6494743287432091E-2</v>
      </c>
      <c r="V226" s="1">
        <f t="shared" si="428"/>
        <v>8.801743441858792E-2</v>
      </c>
      <c r="W226" s="1">
        <f t="shared" si="428"/>
        <v>8.4437464699480658E-2</v>
      </c>
      <c r="X226" s="1">
        <f t="shared" si="428"/>
        <v>8.1666251695875533E-2</v>
      </c>
      <c r="Y226" s="1">
        <f t="shared" si="428"/>
        <v>7.832604416717949E-2</v>
      </c>
      <c r="Z226" s="1">
        <f t="shared" si="428"/>
        <v>7.48519363179138E-2</v>
      </c>
      <c r="AA226" s="1">
        <f t="shared" si="428"/>
        <v>6.4789839844201211E-2</v>
      </c>
    </row>
    <row r="227" spans="2:41" x14ac:dyDescent="0.25">
      <c r="B227" s="4" t="s">
        <v>15</v>
      </c>
      <c r="C227" s="1">
        <f>J56</f>
        <v>0.34666666666666668</v>
      </c>
      <c r="D227" s="1">
        <f t="shared" ref="D227:N227" si="429">K56</f>
        <v>0.24485910129474486</v>
      </c>
      <c r="E227" s="1">
        <f t="shared" si="429"/>
        <v>0.21841541755888652</v>
      </c>
      <c r="F227" s="1">
        <f t="shared" si="429"/>
        <v>0.25985438111975895</v>
      </c>
      <c r="G227" s="1">
        <f t="shared" si="429"/>
        <v>0.13252291749701076</v>
      </c>
      <c r="H227" s="1">
        <f t="shared" si="429"/>
        <v>0.17015660742565547</v>
      </c>
      <c r="I227" s="1">
        <f t="shared" si="429"/>
        <v>0.21458646616541355</v>
      </c>
      <c r="J227" s="1">
        <f t="shared" si="429"/>
        <v>0.17976971647889067</v>
      </c>
      <c r="K227" s="1">
        <f t="shared" si="429"/>
        <v>0.21397838178192885</v>
      </c>
      <c r="L227" s="1">
        <f t="shared" si="429"/>
        <v>0.26028699861687415</v>
      </c>
      <c r="M227" s="1">
        <f t="shared" si="429"/>
        <v>0.17216544344605253</v>
      </c>
      <c r="N227" s="1">
        <f t="shared" si="429"/>
        <v>0.14237228626601908</v>
      </c>
      <c r="O227" s="1">
        <f t="shared" ref="O227:AA227" si="430">V56</f>
        <v>0.13420756070074788</v>
      </c>
      <c r="P227" s="1">
        <f t="shared" si="430"/>
        <v>0.13585042001625869</v>
      </c>
      <c r="Q227" s="1">
        <f t="shared" si="430"/>
        <v>0.17192842942345923</v>
      </c>
      <c r="R227" s="1">
        <f t="shared" si="430"/>
        <v>0.14399131437877452</v>
      </c>
      <c r="S227" s="1">
        <f t="shared" si="430"/>
        <v>0.13197698558633372</v>
      </c>
      <c r="T227" s="1">
        <f t="shared" si="430"/>
        <v>9.7856843429050516E-2</v>
      </c>
      <c r="U227" s="1">
        <f t="shared" si="430"/>
        <v>0.14087296852254017</v>
      </c>
      <c r="V227" s="1">
        <f t="shared" si="430"/>
        <v>7.9529766138141653E-2</v>
      </c>
      <c r="W227" s="1">
        <f t="shared" si="430"/>
        <v>7.0415439466749344E-2</v>
      </c>
      <c r="X227" s="1">
        <f t="shared" si="430"/>
        <v>9.9399008001158543E-2</v>
      </c>
      <c r="Y227" s="1">
        <f t="shared" si="430"/>
        <v>7.1526188398399554E-2</v>
      </c>
      <c r="Z227" s="1">
        <f t="shared" si="430"/>
        <v>7.982851084100373E-2</v>
      </c>
      <c r="AA227" s="1">
        <f t="shared" si="430"/>
        <v>0.12407502276867031</v>
      </c>
    </row>
    <row r="228" spans="2:41" x14ac:dyDescent="0.25">
      <c r="B228" s="4" t="s">
        <v>19</v>
      </c>
      <c r="C228" s="1">
        <f t="shared" ref="C228:AF228" si="431">I67</f>
        <v>0.66306420851875403</v>
      </c>
      <c r="D228" s="1">
        <f t="shared" si="431"/>
        <v>0.22152140672782875</v>
      </c>
      <c r="E228" s="1">
        <f t="shared" si="431"/>
        <v>0.18181818181818182</v>
      </c>
      <c r="F228" s="1">
        <f t="shared" si="431"/>
        <v>0.21686746987951808</v>
      </c>
      <c r="G228" s="1">
        <f t="shared" si="431"/>
        <v>0.21618975084321618</v>
      </c>
      <c r="H228" s="1">
        <f t="shared" si="431"/>
        <v>0.22705314009661837</v>
      </c>
      <c r="I228" s="1">
        <f t="shared" si="431"/>
        <v>0.25495771361913094</v>
      </c>
      <c r="J228" s="1">
        <f t="shared" si="431"/>
        <v>0.16603729739150641</v>
      </c>
      <c r="K228" s="1">
        <f t="shared" si="431"/>
        <v>0.14593194160729411</v>
      </c>
      <c r="L228" s="1">
        <f t="shared" si="431"/>
        <v>0.29752173913043478</v>
      </c>
      <c r="M228" s="1">
        <f t="shared" si="431"/>
        <v>0.10876922561404684</v>
      </c>
      <c r="N228" s="1">
        <f t="shared" si="431"/>
        <v>0.19885762640152316</v>
      </c>
      <c r="O228" s="1">
        <f t="shared" si="431"/>
        <v>0.20018150192845799</v>
      </c>
      <c r="P228" s="1">
        <f t="shared" si="431"/>
        <v>0.18017223272421759</v>
      </c>
      <c r="Q228" s="1">
        <f t="shared" si="431"/>
        <v>0.14008329180607959</v>
      </c>
      <c r="R228" s="1">
        <f t="shared" si="431"/>
        <v>0.12783527685415008</v>
      </c>
      <c r="S228" s="1">
        <f t="shared" si="431"/>
        <v>9.0618425423541135E-2</v>
      </c>
      <c r="T228" s="1">
        <f t="shared" si="431"/>
        <v>8.1223427882479854E-2</v>
      </c>
      <c r="U228" s="1">
        <f t="shared" si="431"/>
        <v>0.10824578907212865</v>
      </c>
      <c r="V228" s="1">
        <f t="shared" si="431"/>
        <v>8.1754345086160335E-2</v>
      </c>
      <c r="W228" s="1">
        <f t="shared" si="431"/>
        <v>7.932560507558549E-2</v>
      </c>
      <c r="X228" s="1">
        <f t="shared" si="431"/>
        <v>8.1287759211887009E-2</v>
      </c>
      <c r="Y228" s="1">
        <f t="shared" si="431"/>
        <v>5.8465255581003198E-2</v>
      </c>
      <c r="Z228" s="1">
        <f t="shared" si="431"/>
        <v>4.3418299410310064E-2</v>
      </c>
      <c r="AA228" s="1">
        <f t="shared" si="431"/>
        <v>3.8200932804642755E-2</v>
      </c>
      <c r="AB228" s="1">
        <f t="shared" si="431"/>
        <v>3.8536674593012618E-2</v>
      </c>
      <c r="AC228" s="1">
        <f t="shared" si="431"/>
        <v>4.4229333107889138E-2</v>
      </c>
      <c r="AD228" s="1">
        <f t="shared" si="431"/>
        <v>3.3747132640669274E-2</v>
      </c>
      <c r="AE228" s="1">
        <f t="shared" si="431"/>
        <v>3.2965239978593151E-2</v>
      </c>
      <c r="AF228" s="1">
        <f t="shared" si="431"/>
        <v>3.0036708724798293E-2</v>
      </c>
    </row>
    <row r="254" spans="1:38" x14ac:dyDescent="0.25">
      <c r="A254" s="164" t="s">
        <v>54</v>
      </c>
      <c r="B254" s="164"/>
      <c r="C254" s="164"/>
      <c r="D254" s="164"/>
      <c r="F254" s="134" t="s">
        <v>55</v>
      </c>
      <c r="G254" s="134"/>
      <c r="H254" s="134"/>
    </row>
    <row r="256" spans="1:38" x14ac:dyDescent="0.25">
      <c r="B256" s="4"/>
      <c r="C256" s="4" t="s">
        <v>41</v>
      </c>
      <c r="D256" s="4" t="s">
        <v>42</v>
      </c>
      <c r="E256" s="4">
        <v>2</v>
      </c>
      <c r="F256" s="4">
        <f>E256+1</f>
        <v>3</v>
      </c>
      <c r="G256" s="4">
        <f t="shared" ref="G256:AL256" si="432">F256+1</f>
        <v>4</v>
      </c>
      <c r="H256" s="4">
        <f t="shared" si="432"/>
        <v>5</v>
      </c>
      <c r="I256" s="4">
        <f t="shared" si="432"/>
        <v>6</v>
      </c>
      <c r="J256" s="4">
        <f t="shared" si="432"/>
        <v>7</v>
      </c>
      <c r="K256" s="4">
        <f t="shared" si="432"/>
        <v>8</v>
      </c>
      <c r="L256" s="4">
        <f t="shared" si="432"/>
        <v>9</v>
      </c>
      <c r="M256" s="4">
        <f t="shared" si="432"/>
        <v>10</v>
      </c>
      <c r="N256" s="4">
        <f t="shared" si="432"/>
        <v>11</v>
      </c>
      <c r="O256" s="4">
        <f t="shared" si="432"/>
        <v>12</v>
      </c>
      <c r="P256" s="4">
        <f t="shared" si="432"/>
        <v>13</v>
      </c>
      <c r="Q256" s="4">
        <f t="shared" si="432"/>
        <v>14</v>
      </c>
      <c r="R256" s="4">
        <f t="shared" si="432"/>
        <v>15</v>
      </c>
      <c r="S256" s="4">
        <f t="shared" si="432"/>
        <v>16</v>
      </c>
      <c r="T256" s="4">
        <f t="shared" si="432"/>
        <v>17</v>
      </c>
      <c r="U256" s="4">
        <f t="shared" si="432"/>
        <v>18</v>
      </c>
      <c r="V256" s="4">
        <f t="shared" si="432"/>
        <v>19</v>
      </c>
      <c r="W256" s="4">
        <f t="shared" si="432"/>
        <v>20</v>
      </c>
      <c r="X256">
        <f t="shared" si="432"/>
        <v>21</v>
      </c>
      <c r="Y256">
        <f t="shared" si="432"/>
        <v>22</v>
      </c>
      <c r="Z256">
        <f t="shared" si="432"/>
        <v>23</v>
      </c>
      <c r="AA256">
        <f t="shared" si="432"/>
        <v>24</v>
      </c>
      <c r="AB256">
        <f t="shared" si="432"/>
        <v>25</v>
      </c>
      <c r="AC256">
        <f t="shared" si="432"/>
        <v>26</v>
      </c>
      <c r="AD256">
        <f t="shared" si="432"/>
        <v>27</v>
      </c>
      <c r="AE256">
        <f t="shared" si="432"/>
        <v>28</v>
      </c>
      <c r="AF256">
        <f t="shared" si="432"/>
        <v>29</v>
      </c>
      <c r="AG256">
        <f t="shared" si="432"/>
        <v>30</v>
      </c>
      <c r="AH256">
        <f t="shared" si="432"/>
        <v>31</v>
      </c>
      <c r="AI256">
        <f t="shared" si="432"/>
        <v>32</v>
      </c>
      <c r="AJ256">
        <f t="shared" si="432"/>
        <v>33</v>
      </c>
      <c r="AK256">
        <f t="shared" si="432"/>
        <v>34</v>
      </c>
      <c r="AL256">
        <f t="shared" si="432"/>
        <v>35</v>
      </c>
    </row>
    <row r="257" spans="2:41" x14ac:dyDescent="0.25">
      <c r="B257" s="4" t="s">
        <v>0</v>
      </c>
      <c r="C257" s="46">
        <f>K7</f>
        <v>13.984848484848484</v>
      </c>
      <c r="D257" s="46">
        <f t="shared" ref="D257:AF257" si="433">L7</f>
        <v>18.333333333333332</v>
      </c>
      <c r="E257" s="46">
        <f t="shared" si="433"/>
        <v>16.621212121212121</v>
      </c>
      <c r="F257" s="46">
        <f t="shared" si="433"/>
        <v>21.272727272727273</v>
      </c>
      <c r="G257" s="46">
        <f t="shared" si="433"/>
        <v>28.196969696969695</v>
      </c>
      <c r="H257" s="46">
        <f t="shared" si="433"/>
        <v>24.5</v>
      </c>
      <c r="I257" s="46">
        <f t="shared" si="433"/>
        <v>27.984848484848484</v>
      </c>
      <c r="J257" s="46">
        <f t="shared" si="433"/>
        <v>33.787878787878789</v>
      </c>
      <c r="K257" s="46">
        <f t="shared" si="433"/>
        <v>47.984848484848484</v>
      </c>
      <c r="L257" s="46">
        <f t="shared" si="433"/>
        <v>37.060606060606062</v>
      </c>
      <c r="M257" s="46">
        <f t="shared" si="433"/>
        <v>44.409090909090907</v>
      </c>
      <c r="N257" s="46">
        <f t="shared" si="433"/>
        <v>59.424242424242422</v>
      </c>
      <c r="O257" s="46">
        <f t="shared" si="433"/>
        <v>57.712121212121211</v>
      </c>
      <c r="P257" s="46">
        <f t="shared" si="433"/>
        <v>69.86363636363636</v>
      </c>
      <c r="Q257" s="46">
        <f t="shared" si="433"/>
        <v>39.378787878787875</v>
      </c>
      <c r="R257" s="46">
        <f t="shared" si="433"/>
        <v>66.303030303030297</v>
      </c>
      <c r="S257" s="46">
        <f t="shared" si="433"/>
        <v>114.81818181818181</v>
      </c>
      <c r="T257" s="46">
        <f t="shared" si="433"/>
        <v>73.651515151515156</v>
      </c>
      <c r="U257" s="46">
        <f t="shared" si="433"/>
        <v>32.060606060606062</v>
      </c>
      <c r="V257" s="46">
        <f t="shared" si="433"/>
        <v>79.287878787878782</v>
      </c>
      <c r="W257" s="46">
        <f t="shared" si="433"/>
        <v>64.651515151515156</v>
      </c>
      <c r="X257" s="46">
        <f t="shared" si="433"/>
        <v>28.378787878787879</v>
      </c>
      <c r="Y257" s="46">
        <f t="shared" si="433"/>
        <v>59.272727272727273</v>
      </c>
      <c r="Z257" s="46">
        <f t="shared" si="433"/>
        <v>57.227272727272727</v>
      </c>
      <c r="AA257" s="46">
        <f t="shared" si="433"/>
        <v>58.803030303030305</v>
      </c>
      <c r="AB257" s="46">
        <f t="shared" si="433"/>
        <v>64.939393939393938</v>
      </c>
      <c r="AC257" s="46">
        <f t="shared" si="433"/>
        <v>65.787878787878782</v>
      </c>
      <c r="AD257" s="46">
        <f t="shared" si="433"/>
        <v>47.18181818181818</v>
      </c>
      <c r="AE257" s="46">
        <f t="shared" si="433"/>
        <v>24.439393939393938</v>
      </c>
      <c r="AF257" s="46"/>
    </row>
    <row r="258" spans="2:41" x14ac:dyDescent="0.25">
      <c r="B258" s="4" t="s">
        <v>10</v>
      </c>
      <c r="C258" s="46">
        <f>T46</f>
        <v>58.097560975609753</v>
      </c>
      <c r="D258" s="46">
        <f t="shared" ref="D258:W258" si="434">U46</f>
        <v>50.097560975609753</v>
      </c>
      <c r="E258" s="46">
        <f t="shared" si="434"/>
        <v>60.536585365853661</v>
      </c>
      <c r="F258" s="46">
        <f t="shared" si="434"/>
        <v>70.487804878048777</v>
      </c>
      <c r="G258" s="46">
        <f t="shared" si="434"/>
        <v>76.756097560975604</v>
      </c>
      <c r="H258" s="46">
        <f t="shared" si="434"/>
        <v>48.353658536585364</v>
      </c>
      <c r="I258" s="46">
        <f t="shared" si="434"/>
        <v>65.256097560975604</v>
      </c>
      <c r="J258" s="46">
        <f t="shared" si="434"/>
        <v>48.963414634146339</v>
      </c>
      <c r="K258" s="46">
        <f t="shared" si="434"/>
        <v>66.5</v>
      </c>
      <c r="L258" s="46">
        <f t="shared" si="434"/>
        <v>75.073170731707322</v>
      </c>
      <c r="M258" s="46">
        <f t="shared" si="434"/>
        <v>75.207317073170728</v>
      </c>
      <c r="N258" s="46">
        <f t="shared" si="434"/>
        <v>74.256097560975604</v>
      </c>
      <c r="O258" s="46">
        <f t="shared" si="434"/>
        <v>72.390243902439025</v>
      </c>
      <c r="P258" s="46">
        <f t="shared" si="434"/>
        <v>44.841463414634148</v>
      </c>
      <c r="Q258" s="46">
        <f t="shared" si="434"/>
        <v>46.756097560975611</v>
      </c>
      <c r="R258" s="46">
        <f t="shared" si="434"/>
        <v>50.036585365853661</v>
      </c>
      <c r="S258" s="46">
        <f t="shared" si="434"/>
        <v>59.439024390243901</v>
      </c>
      <c r="T258" s="46">
        <f t="shared" si="434"/>
        <v>64.91463414634147</v>
      </c>
      <c r="U258" s="46">
        <f t="shared" si="434"/>
        <v>50.402439024390247</v>
      </c>
      <c r="V258" s="46">
        <f t="shared" si="434"/>
        <v>34.402439024390247</v>
      </c>
      <c r="W258" s="46"/>
    </row>
    <row r="259" spans="2:41" x14ac:dyDescent="0.25">
      <c r="B259" s="4" t="s">
        <v>4</v>
      </c>
      <c r="C259" s="46">
        <f>K18</f>
        <v>9.7833333333333332</v>
      </c>
      <c r="D259" s="46">
        <f t="shared" ref="D259:S259" si="435">L18</f>
        <v>12.816666666666666</v>
      </c>
      <c r="E259" s="46">
        <f t="shared" si="435"/>
        <v>12.966666666666667</v>
      </c>
      <c r="F259" s="46">
        <f t="shared" si="435"/>
        <v>20.783333333333335</v>
      </c>
      <c r="G259" s="46">
        <f t="shared" si="435"/>
        <v>24.866666666666667</v>
      </c>
      <c r="H259" s="46">
        <f t="shared" si="435"/>
        <v>29.95</v>
      </c>
      <c r="I259" s="46">
        <f t="shared" si="435"/>
        <v>16.283333333333335</v>
      </c>
      <c r="J259" s="46">
        <f t="shared" si="435"/>
        <v>38.583333333333336</v>
      </c>
      <c r="K259" s="46">
        <f t="shared" si="435"/>
        <v>44.15</v>
      </c>
      <c r="L259" s="46">
        <f t="shared" si="435"/>
        <v>42.45</v>
      </c>
      <c r="M259" s="46">
        <f t="shared" si="435"/>
        <v>58.283333333333331</v>
      </c>
      <c r="N259" s="46">
        <f t="shared" si="435"/>
        <v>59.833333333333336</v>
      </c>
      <c r="O259" s="46">
        <f t="shared" si="435"/>
        <v>53.883333333333333</v>
      </c>
      <c r="P259" s="46">
        <f t="shared" si="435"/>
        <v>58.766666666666666</v>
      </c>
      <c r="Q259" s="46">
        <f t="shared" si="435"/>
        <v>70.11666666666666</v>
      </c>
      <c r="R259" s="46">
        <f t="shared" si="435"/>
        <v>88.7</v>
      </c>
      <c r="S259" s="46">
        <f t="shared" si="435"/>
        <v>99.766666666666666</v>
      </c>
      <c r="T259" s="46">
        <f t="shared" ref="T259" si="436">AB18</f>
        <v>109.28333333333333</v>
      </c>
      <c r="U259" s="46">
        <f t="shared" ref="U259" si="437">AC18</f>
        <v>92.666666666666671</v>
      </c>
      <c r="V259" s="46">
        <f t="shared" ref="V259" si="438">AD18</f>
        <v>79.816666666666663</v>
      </c>
      <c r="W259" s="46">
        <f t="shared" ref="W259" si="439">AE18</f>
        <v>87.483333333333334</v>
      </c>
      <c r="X259" s="45">
        <f t="shared" ref="X259" si="440">AF18</f>
        <v>86.833333333333329</v>
      </c>
      <c r="Y259" s="45">
        <f t="shared" ref="Y259" si="441">AG18</f>
        <v>102.55</v>
      </c>
      <c r="Z259" s="45">
        <f t="shared" ref="Z259" si="442">AH18</f>
        <v>100</v>
      </c>
      <c r="AA259" s="45">
        <f t="shared" ref="AA259" si="443">AI18</f>
        <v>98.88333333333334</v>
      </c>
      <c r="AB259" s="45">
        <f t="shared" ref="AB259" si="444">AJ18</f>
        <v>86.95</v>
      </c>
      <c r="AC259" s="45">
        <f t="shared" ref="AC259" si="445">AK18</f>
        <v>67.5</v>
      </c>
      <c r="AD259" s="45">
        <f t="shared" ref="AD259" si="446">AL18</f>
        <v>67.55</v>
      </c>
      <c r="AE259" s="45">
        <f t="shared" ref="AE259" si="447">AM18</f>
        <v>79.7</v>
      </c>
      <c r="AF259" s="45">
        <f t="shared" ref="AF259:AO259" si="448">AN18</f>
        <v>77.8</v>
      </c>
      <c r="AG259" s="45">
        <f t="shared" si="448"/>
        <v>76.416666666666671</v>
      </c>
      <c r="AH259" s="45">
        <f t="shared" si="448"/>
        <v>80.083333333333329</v>
      </c>
      <c r="AI259" s="45">
        <f t="shared" si="448"/>
        <v>71.933333333333337</v>
      </c>
      <c r="AJ259" s="45">
        <f t="shared" si="448"/>
        <v>59.983333333333334</v>
      </c>
      <c r="AK259" s="45">
        <f t="shared" si="448"/>
        <v>50.35</v>
      </c>
      <c r="AL259" s="45">
        <f t="shared" si="448"/>
        <v>64.233333333333334</v>
      </c>
      <c r="AM259" s="45">
        <f t="shared" si="448"/>
        <v>70.066666666666663</v>
      </c>
      <c r="AN259" s="45">
        <f t="shared" si="448"/>
        <v>65.849999999999994</v>
      </c>
      <c r="AO259" s="45">
        <f t="shared" si="448"/>
        <v>78.233333333333334</v>
      </c>
    </row>
    <row r="260" spans="2:41" x14ac:dyDescent="0.25">
      <c r="B260" s="4" t="s">
        <v>6</v>
      </c>
      <c r="C260" s="46">
        <f>P35</f>
        <v>30.198776758409785</v>
      </c>
      <c r="D260" s="46">
        <f t="shared" ref="D260:X260" si="449">Q35</f>
        <v>30.394495412844037</v>
      </c>
      <c r="E260" s="46">
        <f t="shared" si="449"/>
        <v>37.388379204892964</v>
      </c>
      <c r="F260" s="46">
        <f t="shared" si="449"/>
        <v>52.140672782874617</v>
      </c>
      <c r="G260" s="46">
        <f t="shared" si="449"/>
        <v>58.198776758409785</v>
      </c>
      <c r="H260" s="46">
        <f t="shared" si="449"/>
        <v>61.49235474006116</v>
      </c>
      <c r="I260" s="46">
        <f t="shared" si="449"/>
        <v>61.721712538226299</v>
      </c>
      <c r="J260" s="46">
        <f t="shared" si="449"/>
        <v>59.330275229357795</v>
      </c>
      <c r="K260" s="46">
        <f t="shared" si="449"/>
        <v>77.654434250764524</v>
      </c>
      <c r="L260" s="46">
        <f t="shared" si="449"/>
        <v>81.544342507645254</v>
      </c>
      <c r="M260" s="46">
        <f t="shared" si="449"/>
        <v>88.314984709480129</v>
      </c>
      <c r="N260" s="46">
        <f t="shared" si="449"/>
        <v>98.415902140672785</v>
      </c>
      <c r="O260" s="46">
        <f t="shared" si="449"/>
        <v>101.61467889908256</v>
      </c>
      <c r="P260" s="46">
        <f t="shared" si="449"/>
        <v>81.214067278287459</v>
      </c>
      <c r="Q260" s="46">
        <f t="shared" si="449"/>
        <v>89.792048929663608</v>
      </c>
      <c r="R260" s="46">
        <f t="shared" si="449"/>
        <v>93.721712538226299</v>
      </c>
      <c r="S260" s="46">
        <f t="shared" si="449"/>
        <v>98.299694189602448</v>
      </c>
      <c r="T260" s="46">
        <f t="shared" si="449"/>
        <v>101.97859327217125</v>
      </c>
      <c r="U260" s="46">
        <f t="shared" si="449"/>
        <v>105.08868501529052</v>
      </c>
      <c r="V260" s="46">
        <f t="shared" si="449"/>
        <v>97.77064220183486</v>
      </c>
      <c r="W260" s="46">
        <f t="shared" si="449"/>
        <v>85.825688073394502</v>
      </c>
      <c r="X260" s="46"/>
    </row>
    <row r="261" spans="2:41" x14ac:dyDescent="0.25">
      <c r="B261" s="4" t="s">
        <v>15</v>
      </c>
      <c r="C261" s="46">
        <f>J57</f>
        <v>10.242424242424242</v>
      </c>
      <c r="D261" s="46">
        <f t="shared" ref="D261:AC261" si="450">K57</f>
        <v>9.7424242424242422</v>
      </c>
      <c r="E261" s="46">
        <f t="shared" si="450"/>
        <v>10.818181818181818</v>
      </c>
      <c r="F261" s="46">
        <f t="shared" si="450"/>
        <v>15.681818181818182</v>
      </c>
      <c r="G261" s="46">
        <f t="shared" si="450"/>
        <v>10.075757575757576</v>
      </c>
      <c r="H261" s="46">
        <f t="shared" si="450"/>
        <v>14.651515151515152</v>
      </c>
      <c r="I261" s="46">
        <f t="shared" si="450"/>
        <v>21.621212121212121</v>
      </c>
      <c r="J261" s="46">
        <f t="shared" si="450"/>
        <v>22</v>
      </c>
      <c r="K261" s="46">
        <f t="shared" si="450"/>
        <v>30.893939393939394</v>
      </c>
      <c r="L261" s="46">
        <f t="shared" si="450"/>
        <v>45.621212121212125</v>
      </c>
      <c r="M261" s="46">
        <f t="shared" si="450"/>
        <v>38.030303030303031</v>
      </c>
      <c r="N261" s="46">
        <f t="shared" si="450"/>
        <v>36.863636363636367</v>
      </c>
      <c r="O261" s="46">
        <f t="shared" si="450"/>
        <v>39.696969696969695</v>
      </c>
      <c r="P261" s="46">
        <f t="shared" si="450"/>
        <v>45.575757575757578</v>
      </c>
      <c r="Q261" s="46">
        <f t="shared" si="450"/>
        <v>65.515151515151516</v>
      </c>
      <c r="R261" s="46">
        <f t="shared" si="450"/>
        <v>64.303030303030297</v>
      </c>
      <c r="S261" s="46">
        <f t="shared" si="450"/>
        <v>67.424242424242422</v>
      </c>
      <c r="T261" s="46">
        <f t="shared" si="450"/>
        <v>56.590909090909093</v>
      </c>
      <c r="U261" s="46">
        <f t="shared" si="450"/>
        <v>89.439393939393938</v>
      </c>
      <c r="V261" s="46">
        <f t="shared" si="450"/>
        <v>57.606060606060609</v>
      </c>
      <c r="W261" s="46">
        <f t="shared" si="450"/>
        <v>55.060606060606062</v>
      </c>
      <c r="X261" s="46">
        <f t="shared" si="450"/>
        <v>83.196969696969703</v>
      </c>
      <c r="Y261" s="46">
        <f t="shared" si="450"/>
        <v>65.818181818181813</v>
      </c>
      <c r="Z261" s="46">
        <f t="shared" si="450"/>
        <v>78.712121212121218</v>
      </c>
      <c r="AA261" s="46">
        <f t="shared" si="450"/>
        <v>132.10606060606059</v>
      </c>
      <c r="AB261" s="46">
        <f t="shared" si="450"/>
        <v>80.121212121212125</v>
      </c>
      <c r="AC261" s="46"/>
    </row>
    <row r="262" spans="2:41" x14ac:dyDescent="0.25">
      <c r="B262" s="4" t="s">
        <v>19</v>
      </c>
      <c r="C262" s="46">
        <f>I68</f>
        <v>45.347826086956523</v>
      </c>
      <c r="D262" s="46">
        <f t="shared" ref="D262:R262" si="451">J68</f>
        <v>25.195652173913043</v>
      </c>
      <c r="E262" s="46">
        <f t="shared" si="451"/>
        <v>25.260869565217391</v>
      </c>
      <c r="F262" s="46">
        <f t="shared" si="451"/>
        <v>35.608695652173914</v>
      </c>
      <c r="G262" s="46">
        <f t="shared" si="451"/>
        <v>43.195652173913047</v>
      </c>
      <c r="H262" s="46">
        <f t="shared" si="451"/>
        <v>55.173913043478258</v>
      </c>
      <c r="I262" s="46">
        <f t="shared" si="451"/>
        <v>76.021739130434781</v>
      </c>
      <c r="J262" s="46">
        <f t="shared" si="451"/>
        <v>62.130434782608695</v>
      </c>
      <c r="K262" s="46">
        <f t="shared" si="451"/>
        <v>63.673913043478258</v>
      </c>
      <c r="L262" s="46">
        <f t="shared" si="451"/>
        <v>148.7608695652174</v>
      </c>
      <c r="M262" s="46">
        <f t="shared" si="451"/>
        <v>70.565217391304344</v>
      </c>
      <c r="N262" s="46">
        <f t="shared" si="451"/>
        <v>143.04347826086956</v>
      </c>
      <c r="O262" s="46">
        <f t="shared" si="451"/>
        <v>172.63043478260869</v>
      </c>
      <c r="P262" s="46">
        <f t="shared" si="451"/>
        <v>186.47826086956522</v>
      </c>
      <c r="Q262" s="46">
        <f t="shared" si="451"/>
        <v>171.10869565217391</v>
      </c>
      <c r="R262" s="46">
        <f t="shared" si="451"/>
        <v>178.02173913043478</v>
      </c>
      <c r="S262" s="46">
        <f t="shared" ref="S262" si="452">Y68</f>
        <v>142.32608695652175</v>
      </c>
      <c r="T262" s="46">
        <f t="shared" ref="T262" si="453">Z68</f>
        <v>139.13043478260869</v>
      </c>
      <c r="U262" s="46">
        <f t="shared" ref="U262" si="454">AA68</f>
        <v>200.47826086956522</v>
      </c>
      <c r="V262" s="46">
        <f t="shared" ref="V262" si="455">AB68</f>
        <v>167.80434782608697</v>
      </c>
      <c r="W262" s="46">
        <f t="shared" ref="W262:AG262" si="456">AC68</f>
        <v>176.13043478260869</v>
      </c>
      <c r="X262" s="46">
        <f t="shared" si="456"/>
        <v>194.80434782608697</v>
      </c>
      <c r="Y262" s="46">
        <f t="shared" si="456"/>
        <v>151.5</v>
      </c>
      <c r="Z262" s="46">
        <f t="shared" si="456"/>
        <v>119.08695652173913</v>
      </c>
      <c r="AA262" s="46">
        <f t="shared" si="456"/>
        <v>109.32608695652173</v>
      </c>
      <c r="AB262" s="46">
        <f t="shared" si="456"/>
        <v>114.5</v>
      </c>
      <c r="AC262" s="46">
        <f t="shared" si="456"/>
        <v>136.47826086956522</v>
      </c>
      <c r="AD262" s="46">
        <f t="shared" si="456"/>
        <v>108.73913043478261</v>
      </c>
      <c r="AE262" s="46">
        <f t="shared" si="456"/>
        <v>109.80434782608695</v>
      </c>
      <c r="AF262" s="46">
        <f t="shared" si="456"/>
        <v>103.34782608695652</v>
      </c>
      <c r="AG262" s="46">
        <f t="shared" si="456"/>
        <v>82.695652173913047</v>
      </c>
    </row>
    <row r="285" spans="2:40" x14ac:dyDescent="0.25">
      <c r="B285" s="143" t="s">
        <v>143</v>
      </c>
      <c r="C285" s="143"/>
      <c r="D285" s="143"/>
    </row>
    <row r="287" spans="2:40" x14ac:dyDescent="0.25">
      <c r="B287" s="4"/>
      <c r="C287" s="4" t="s">
        <v>41</v>
      </c>
      <c r="D287" s="4" t="s">
        <v>42</v>
      </c>
      <c r="E287" s="4">
        <v>2</v>
      </c>
      <c r="F287" s="4">
        <f>E287+1</f>
        <v>3</v>
      </c>
      <c r="G287" s="4">
        <f t="shared" ref="G287:AN287" si="457">F287+1</f>
        <v>4</v>
      </c>
      <c r="H287" s="4">
        <f t="shared" si="457"/>
        <v>5</v>
      </c>
      <c r="I287" s="4">
        <f t="shared" si="457"/>
        <v>6</v>
      </c>
      <c r="J287" s="4">
        <f t="shared" si="457"/>
        <v>7</v>
      </c>
      <c r="K287" s="4">
        <f t="shared" si="457"/>
        <v>8</v>
      </c>
      <c r="L287" s="4">
        <f t="shared" si="457"/>
        <v>9</v>
      </c>
      <c r="M287" s="4">
        <f t="shared" si="457"/>
        <v>10</v>
      </c>
      <c r="N287" s="4">
        <f t="shared" si="457"/>
        <v>11</v>
      </c>
      <c r="O287" s="4">
        <f t="shared" si="457"/>
        <v>12</v>
      </c>
      <c r="P287" s="4">
        <f t="shared" si="457"/>
        <v>13</v>
      </c>
      <c r="Q287" s="4">
        <f t="shared" si="457"/>
        <v>14</v>
      </c>
      <c r="R287" s="4">
        <f t="shared" si="457"/>
        <v>15</v>
      </c>
      <c r="S287" s="4">
        <f t="shared" si="457"/>
        <v>16</v>
      </c>
      <c r="T287" s="4">
        <f t="shared" si="457"/>
        <v>17</v>
      </c>
      <c r="U287" s="4">
        <f t="shared" si="457"/>
        <v>18</v>
      </c>
      <c r="V287" s="4">
        <f t="shared" si="457"/>
        <v>19</v>
      </c>
      <c r="W287" s="4">
        <f t="shared" si="457"/>
        <v>20</v>
      </c>
      <c r="X287" s="4">
        <f t="shared" si="457"/>
        <v>21</v>
      </c>
      <c r="Y287" s="4">
        <f t="shared" si="457"/>
        <v>22</v>
      </c>
      <c r="Z287" s="4">
        <f t="shared" si="457"/>
        <v>23</v>
      </c>
      <c r="AA287" s="4">
        <f t="shared" si="457"/>
        <v>24</v>
      </c>
      <c r="AB287" s="4">
        <f t="shared" si="457"/>
        <v>25</v>
      </c>
      <c r="AC287" s="4">
        <f t="shared" si="457"/>
        <v>26</v>
      </c>
      <c r="AD287" s="4">
        <f t="shared" si="457"/>
        <v>27</v>
      </c>
      <c r="AE287" s="4">
        <f t="shared" si="457"/>
        <v>28</v>
      </c>
      <c r="AF287" s="4">
        <f t="shared" si="457"/>
        <v>29</v>
      </c>
      <c r="AG287" s="4">
        <f t="shared" si="457"/>
        <v>30</v>
      </c>
      <c r="AH287" s="4">
        <f t="shared" si="457"/>
        <v>31</v>
      </c>
      <c r="AI287" s="4">
        <f t="shared" si="457"/>
        <v>32</v>
      </c>
      <c r="AJ287" s="4">
        <f t="shared" si="457"/>
        <v>33</v>
      </c>
      <c r="AK287" s="4">
        <f t="shared" si="457"/>
        <v>34</v>
      </c>
      <c r="AL287" s="4">
        <f t="shared" si="457"/>
        <v>35</v>
      </c>
      <c r="AM287" s="4">
        <f t="shared" si="457"/>
        <v>36</v>
      </c>
      <c r="AN287" s="4">
        <f t="shared" si="457"/>
        <v>37</v>
      </c>
    </row>
    <row r="288" spans="2:40" x14ac:dyDescent="0.25">
      <c r="B288" s="127" t="s">
        <v>0</v>
      </c>
      <c r="C288" s="127">
        <f>K12/$C$7</f>
        <v>0.54545454545454541</v>
      </c>
      <c r="D288" s="127">
        <f t="shared" ref="D288:P288" si="458">L12/$C$7</f>
        <v>0.31818181818181818</v>
      </c>
      <c r="E288" s="127">
        <f t="shared" si="458"/>
        <v>0.40909090909090912</v>
      </c>
      <c r="F288" s="127">
        <f t="shared" si="458"/>
        <v>1.3484848484848484</v>
      </c>
      <c r="G288" s="127">
        <f t="shared" si="458"/>
        <v>1.6363636363636365</v>
      </c>
      <c r="H288" s="127">
        <f t="shared" si="458"/>
        <v>1.1818181818181819</v>
      </c>
      <c r="I288" s="127">
        <f t="shared" si="458"/>
        <v>1.696969696969697</v>
      </c>
      <c r="J288" s="127">
        <f t="shared" si="458"/>
        <v>1.696969696969697</v>
      </c>
      <c r="K288" s="127">
        <f t="shared" si="458"/>
        <v>2.8181818181818183</v>
      </c>
      <c r="L288" s="127">
        <f t="shared" si="458"/>
        <v>3.6363636363636362</v>
      </c>
      <c r="M288" s="127">
        <f t="shared" si="458"/>
        <v>3.5</v>
      </c>
      <c r="N288" s="127">
        <f t="shared" si="458"/>
        <v>5.5303030303030303</v>
      </c>
      <c r="O288" s="127">
        <f t="shared" si="458"/>
        <v>4.5303030303030303</v>
      </c>
      <c r="P288" s="127">
        <f t="shared" si="458"/>
        <v>4.833333333333333</v>
      </c>
      <c r="Q288" s="127">
        <f t="shared" ref="Q288" si="459">Y12/$C$7</f>
        <v>4.4242424242424239</v>
      </c>
      <c r="R288" s="127">
        <f t="shared" ref="R288" si="460">Z12/$C$7</f>
        <v>6.333333333333333</v>
      </c>
      <c r="S288" s="127">
        <f t="shared" ref="S288" si="461">AA12/$C$7</f>
        <v>7.5606060606060606</v>
      </c>
      <c r="T288" s="127">
        <f t="shared" ref="T288" si="462">AB12/$C$7</f>
        <v>13.333333333333334</v>
      </c>
      <c r="U288" s="127">
        <f t="shared" ref="U288" si="463">AC12/$C$7</f>
        <v>14.909090909090908</v>
      </c>
      <c r="V288" s="127">
        <f t="shared" ref="V288" si="464">AD12/$C$7</f>
        <v>16.969696969696969</v>
      </c>
      <c r="W288" s="127">
        <f t="shared" ref="W288" si="465">AE12/$C$7</f>
        <v>15.954545454545455</v>
      </c>
      <c r="X288" s="127">
        <f t="shared" ref="X288" si="466">AF12/$C$7</f>
        <v>7.8484848484848486</v>
      </c>
      <c r="Y288" s="127">
        <f t="shared" ref="Y288:AD288" si="467">AG12/$C$7</f>
        <v>12.621212121212121</v>
      </c>
      <c r="Z288" s="127">
        <f t="shared" si="467"/>
        <v>21.469696969696969</v>
      </c>
      <c r="AA288" s="127">
        <f t="shared" si="467"/>
        <v>8.1969696969696972</v>
      </c>
      <c r="AB288" s="127">
        <f t="shared" si="467"/>
        <v>20.318181818181817</v>
      </c>
      <c r="AC288" s="127">
        <f t="shared" si="467"/>
        <v>14.954545454545455</v>
      </c>
      <c r="AD288" s="127"/>
      <c r="AE288" s="127"/>
      <c r="AF288" s="127"/>
      <c r="AG288" s="127"/>
      <c r="AH288" s="127"/>
      <c r="AI288" s="127"/>
      <c r="AJ288" s="127"/>
      <c r="AK288" s="4"/>
      <c r="AL288" s="4"/>
      <c r="AM288" s="4"/>
      <c r="AN288" s="4"/>
    </row>
    <row r="289" spans="2:40" x14ac:dyDescent="0.25">
      <c r="B289" s="127" t="s">
        <v>10</v>
      </c>
      <c r="C289" s="127">
        <f>T51/$C$46</f>
        <v>0.34146341463414637</v>
      </c>
      <c r="D289" s="127">
        <f t="shared" ref="D289:U289" si="468">U51/$C$46</f>
        <v>0.42682926829268292</v>
      </c>
      <c r="E289" s="127">
        <f t="shared" si="468"/>
        <v>0.59756097560975607</v>
      </c>
      <c r="F289" s="127">
        <f t="shared" si="468"/>
        <v>0.67073170731707321</v>
      </c>
      <c r="G289" s="127">
        <f t="shared" si="468"/>
        <v>0.87804878048780488</v>
      </c>
      <c r="H289" s="127">
        <f t="shared" si="468"/>
        <v>0.78048780487804881</v>
      </c>
      <c r="I289" s="127">
        <f t="shared" si="468"/>
        <v>0.80487804878048785</v>
      </c>
      <c r="J289" s="127">
        <f t="shared" si="468"/>
        <v>1.5609756097560976</v>
      </c>
      <c r="K289" s="127">
        <f t="shared" si="468"/>
        <v>1.8170731707317074</v>
      </c>
      <c r="L289" s="127">
        <f t="shared" si="468"/>
        <v>1.7073170731707317</v>
      </c>
      <c r="M289" s="127">
        <f t="shared" si="468"/>
        <v>1.7682926829268293</v>
      </c>
      <c r="N289" s="127">
        <f t="shared" si="468"/>
        <v>1.7195121951219512</v>
      </c>
      <c r="O289" s="127">
        <f t="shared" si="468"/>
        <v>2.2439024390243905</v>
      </c>
      <c r="P289" s="127">
        <f t="shared" si="468"/>
        <v>1.1219512195121952</v>
      </c>
      <c r="Q289" s="127">
        <f t="shared" si="468"/>
        <v>2.1097560975609757</v>
      </c>
      <c r="R289" s="127">
        <f t="shared" si="468"/>
        <v>3.0975609756097562</v>
      </c>
      <c r="S289" s="127">
        <f t="shared" si="468"/>
        <v>3</v>
      </c>
      <c r="T289" s="127">
        <f t="shared" si="468"/>
        <v>3.2439024390243905</v>
      </c>
      <c r="U289" s="127"/>
      <c r="V289" s="127"/>
      <c r="W289" s="127"/>
      <c r="X289" s="127"/>
      <c r="Y289" s="127"/>
      <c r="Z289" s="127"/>
      <c r="AA289" s="127"/>
      <c r="AB289" s="127"/>
      <c r="AC289" s="127"/>
      <c r="AD289" s="127"/>
      <c r="AE289" s="127"/>
      <c r="AF289" s="127"/>
      <c r="AG289" s="127"/>
      <c r="AH289" s="127"/>
      <c r="AI289" s="127"/>
      <c r="AJ289" s="127"/>
      <c r="AK289" s="4"/>
      <c r="AL289" s="4"/>
      <c r="AM289" s="4"/>
      <c r="AN289" s="4"/>
    </row>
    <row r="290" spans="2:40" x14ac:dyDescent="0.25">
      <c r="B290" s="127" t="s">
        <v>4</v>
      </c>
      <c r="C290" s="127">
        <f>K23/$C$18</f>
        <v>0.46666666666666667</v>
      </c>
      <c r="D290" s="127">
        <f t="shared" ref="D290:V290" si="469">L23/$C$18</f>
        <v>0.68333333333333335</v>
      </c>
      <c r="E290" s="127">
        <f t="shared" si="469"/>
        <v>0.81666666666666665</v>
      </c>
      <c r="F290" s="127">
        <f t="shared" si="469"/>
        <v>0.6</v>
      </c>
      <c r="G290" s="127">
        <f t="shared" si="469"/>
        <v>2.2166666666666668</v>
      </c>
      <c r="H290" s="127">
        <f t="shared" si="469"/>
        <v>1.6166666666666667</v>
      </c>
      <c r="I290" s="127">
        <f t="shared" si="469"/>
        <v>2.8</v>
      </c>
      <c r="J290" s="127">
        <f t="shared" si="469"/>
        <v>3.2666666666666666</v>
      </c>
      <c r="K290" s="127">
        <f t="shared" si="469"/>
        <v>3.15</v>
      </c>
      <c r="L290" s="127">
        <f t="shared" si="469"/>
        <v>3.5</v>
      </c>
      <c r="M290" s="127">
        <f t="shared" si="469"/>
        <v>3.5833333333333335</v>
      </c>
      <c r="N290" s="127">
        <f t="shared" si="469"/>
        <v>6.1333333333333337</v>
      </c>
      <c r="O290" s="127">
        <f t="shared" si="469"/>
        <v>5.8166666666666664</v>
      </c>
      <c r="P290" s="127">
        <f t="shared" si="469"/>
        <v>5.75</v>
      </c>
      <c r="Q290" s="127">
        <f t="shared" si="469"/>
        <v>7.916666666666667</v>
      </c>
      <c r="R290" s="127">
        <f t="shared" si="469"/>
        <v>7.1166666666666663</v>
      </c>
      <c r="S290" s="127">
        <f t="shared" si="469"/>
        <v>10.45</v>
      </c>
      <c r="T290" s="127">
        <f t="shared" si="469"/>
        <v>13.216666666666667</v>
      </c>
      <c r="U290" s="127">
        <f t="shared" si="469"/>
        <v>10.85</v>
      </c>
      <c r="V290" s="127">
        <f t="shared" si="469"/>
        <v>10.016666666666667</v>
      </c>
      <c r="W290" s="127">
        <f t="shared" ref="W290" si="470">AE23/$C$18</f>
        <v>12.383333333333333</v>
      </c>
      <c r="X290" s="127">
        <f t="shared" ref="X290" si="471">AF23/$C$18</f>
        <v>11.383333333333333</v>
      </c>
      <c r="Y290" s="127">
        <f t="shared" ref="Y290" si="472">AG23/$C$18</f>
        <v>11.033333333333333</v>
      </c>
      <c r="Z290" s="127">
        <f t="shared" ref="Z290" si="473">AH23/$C$18</f>
        <v>16.149999999999999</v>
      </c>
      <c r="AA290" s="127">
        <f t="shared" ref="AA290" si="474">AI23/$C$18</f>
        <v>14.816666666666666</v>
      </c>
      <c r="AB290" s="127">
        <f t="shared" ref="AB290" si="475">AJ23/$C$18</f>
        <v>12.6</v>
      </c>
      <c r="AC290" s="127">
        <f t="shared" ref="AC290" si="476">AK23/$C$18</f>
        <v>13.533333333333333</v>
      </c>
      <c r="AD290" s="127">
        <f t="shared" ref="AD290" si="477">AL23/$C$18</f>
        <v>13.95</v>
      </c>
      <c r="AE290" s="127">
        <f t="shared" ref="AE290" si="478">AM23/$C$18</f>
        <v>12.116666666666667</v>
      </c>
      <c r="AF290" s="127">
        <f t="shared" ref="AF290" si="479">AN23/$C$18</f>
        <v>12.666666666666666</v>
      </c>
      <c r="AG290" s="127">
        <f t="shared" ref="AG290:AN290" si="480">AO23/$C$18</f>
        <v>12.766666666666667</v>
      </c>
      <c r="AH290" s="127">
        <f t="shared" si="480"/>
        <v>11.35</v>
      </c>
      <c r="AI290" s="127">
        <f t="shared" si="480"/>
        <v>8.75</v>
      </c>
      <c r="AJ290" s="127">
        <f t="shared" si="480"/>
        <v>10.6</v>
      </c>
      <c r="AK290" s="127">
        <f t="shared" si="480"/>
        <v>10.066666666666666</v>
      </c>
      <c r="AL290" s="127">
        <f t="shared" si="480"/>
        <v>9.0333333333333332</v>
      </c>
      <c r="AM290" s="127">
        <f t="shared" si="480"/>
        <v>10.166666666666666</v>
      </c>
      <c r="AN290" s="127">
        <f t="shared" si="480"/>
        <v>9.5</v>
      </c>
    </row>
    <row r="291" spans="2:40" x14ac:dyDescent="0.25">
      <c r="B291" s="127" t="s">
        <v>6</v>
      </c>
      <c r="C291" s="127">
        <f>P40/$C$35</f>
        <v>0.32110091743119268</v>
      </c>
      <c r="D291" s="127">
        <f t="shared" ref="D291:V291" si="481">Q40/$C$35</f>
        <v>0.49541284403669728</v>
      </c>
      <c r="E291" s="127">
        <f t="shared" si="481"/>
        <v>0.68807339449541283</v>
      </c>
      <c r="F291" s="127">
        <f t="shared" si="481"/>
        <v>0.7737003058103975</v>
      </c>
      <c r="G291" s="127">
        <f t="shared" si="481"/>
        <v>1.3241590214067278</v>
      </c>
      <c r="H291" s="127">
        <f t="shared" si="481"/>
        <v>1.3669724770642202</v>
      </c>
      <c r="I291" s="127">
        <f t="shared" si="481"/>
        <v>1.2629969418960245</v>
      </c>
      <c r="J291" s="127">
        <f t="shared" si="481"/>
        <v>1.6299694189602447</v>
      </c>
      <c r="K291" s="127">
        <f t="shared" si="481"/>
        <v>2.5107033639143732</v>
      </c>
      <c r="L291" s="127">
        <f t="shared" si="481"/>
        <v>2.8715596330275228</v>
      </c>
      <c r="M291" s="127">
        <f t="shared" si="481"/>
        <v>3.2905198776758411</v>
      </c>
      <c r="N291" s="127">
        <f t="shared" si="481"/>
        <v>3.6269113149847096</v>
      </c>
      <c r="O291" s="127">
        <f t="shared" si="481"/>
        <v>4.1131498470948014</v>
      </c>
      <c r="P291" s="127">
        <f t="shared" si="481"/>
        <v>3.6146788990825689</v>
      </c>
      <c r="Q291" s="127">
        <f t="shared" si="481"/>
        <v>3.712538226299694</v>
      </c>
      <c r="R291" s="127">
        <f t="shared" si="481"/>
        <v>5.8929663608562688</v>
      </c>
      <c r="S291" s="127">
        <f t="shared" si="481"/>
        <v>5.9174311926605503</v>
      </c>
      <c r="T291" s="127">
        <f t="shared" si="481"/>
        <v>5.6758409785932722</v>
      </c>
      <c r="U291" s="127">
        <f t="shared" si="481"/>
        <v>6.3547400611620795</v>
      </c>
      <c r="V291" s="127"/>
      <c r="W291" s="127"/>
      <c r="X291" s="127"/>
      <c r="Y291" s="127"/>
      <c r="Z291" s="127"/>
      <c r="AA291" s="127"/>
      <c r="AB291" s="127"/>
      <c r="AC291" s="127"/>
      <c r="AD291" s="127"/>
      <c r="AE291" s="127"/>
      <c r="AF291" s="127"/>
      <c r="AG291" s="127"/>
      <c r="AH291" s="127"/>
      <c r="AI291" s="127"/>
      <c r="AJ291" s="127"/>
      <c r="AK291" s="4"/>
      <c r="AL291" s="4"/>
      <c r="AM291" s="4"/>
      <c r="AN291" s="4"/>
    </row>
    <row r="292" spans="2:40" x14ac:dyDescent="0.25">
      <c r="B292" s="127" t="s">
        <v>15</v>
      </c>
      <c r="C292" s="127">
        <f>J62/$C$57</f>
        <v>0.65151515151515149</v>
      </c>
      <c r="D292" s="127">
        <f t="shared" ref="D292:Z292" si="482">K62/$C$57</f>
        <v>0.62121212121212122</v>
      </c>
      <c r="E292" s="127">
        <f t="shared" si="482"/>
        <v>0.5</v>
      </c>
      <c r="F292" s="127">
        <f t="shared" si="482"/>
        <v>0.84848484848484851</v>
      </c>
      <c r="G292" s="127">
        <f t="shared" si="482"/>
        <v>0.72727272727272729</v>
      </c>
      <c r="H292" s="127">
        <f t="shared" si="482"/>
        <v>0.81818181818181823</v>
      </c>
      <c r="I292" s="127">
        <f t="shared" si="482"/>
        <v>1.3181818181818181</v>
      </c>
      <c r="J292" s="127">
        <f t="shared" si="482"/>
        <v>0.65151515151515149</v>
      </c>
      <c r="K292" s="127">
        <f t="shared" si="482"/>
        <v>1.7121212121212122</v>
      </c>
      <c r="L292" s="127">
        <f t="shared" si="482"/>
        <v>2.7424242424242422</v>
      </c>
      <c r="M292" s="127">
        <f t="shared" si="482"/>
        <v>3.9393939393939394</v>
      </c>
      <c r="N292" s="127">
        <f t="shared" si="482"/>
        <v>3.1666666666666665</v>
      </c>
      <c r="O292" s="127">
        <f t="shared" si="482"/>
        <v>2.7272727272727271</v>
      </c>
      <c r="P292" s="127">
        <f t="shared" si="482"/>
        <v>5.7727272727272725</v>
      </c>
      <c r="Q292" s="127">
        <f t="shared" si="482"/>
        <v>8.5303030303030312</v>
      </c>
      <c r="R292" s="127">
        <f t="shared" si="482"/>
        <v>8.6212121212121211</v>
      </c>
      <c r="S292" s="127">
        <f t="shared" si="482"/>
        <v>10.363636363636363</v>
      </c>
      <c r="T292" s="127">
        <f t="shared" si="482"/>
        <v>10.727272727272727</v>
      </c>
      <c r="U292" s="127">
        <f t="shared" si="482"/>
        <v>9.3787878787878789</v>
      </c>
      <c r="V292" s="127">
        <f t="shared" si="482"/>
        <v>6.6818181818181817</v>
      </c>
      <c r="W292" s="127">
        <f t="shared" si="482"/>
        <v>11.909090909090908</v>
      </c>
      <c r="X292" s="127">
        <f t="shared" si="482"/>
        <v>14.212121212121213</v>
      </c>
      <c r="Y292" s="127">
        <f t="shared" si="482"/>
        <v>13.348484848484848</v>
      </c>
      <c r="Z292" s="127"/>
      <c r="AA292" s="127"/>
      <c r="AB292" s="127"/>
      <c r="AC292" s="127"/>
      <c r="AD292" s="127"/>
      <c r="AE292" s="127"/>
      <c r="AF292" s="127"/>
      <c r="AG292" s="127"/>
      <c r="AH292" s="127"/>
      <c r="AI292" s="127"/>
      <c r="AJ292" s="127"/>
      <c r="AK292" s="4"/>
      <c r="AL292" s="4"/>
      <c r="AM292" s="4"/>
      <c r="AN292" s="4"/>
    </row>
    <row r="293" spans="2:40" x14ac:dyDescent="0.25">
      <c r="B293" s="127" t="s">
        <v>19</v>
      </c>
      <c r="C293" s="127">
        <f>I73/$C$68</f>
        <v>0</v>
      </c>
      <c r="D293" s="127">
        <f t="shared" ref="D293:AE293" si="483">J73/$C$68</f>
        <v>1.3695652173913044</v>
      </c>
      <c r="E293" s="127">
        <f t="shared" si="483"/>
        <v>2</v>
      </c>
      <c r="F293" s="127">
        <f t="shared" si="483"/>
        <v>0.45652173913043476</v>
      </c>
      <c r="G293" s="127">
        <f t="shared" si="483"/>
        <v>3.9565217391304346</v>
      </c>
      <c r="H293" s="127">
        <f t="shared" si="483"/>
        <v>2.3260869565217392</v>
      </c>
      <c r="I293" s="127">
        <f t="shared" si="483"/>
        <v>3.6739130434782608</v>
      </c>
      <c r="J293" s="127">
        <f t="shared" si="483"/>
        <v>5.1086956521739131</v>
      </c>
      <c r="K293" s="127">
        <f t="shared" si="483"/>
        <v>8.1739130434782616</v>
      </c>
      <c r="L293" s="127">
        <f t="shared" si="483"/>
        <v>8.5652173913043477</v>
      </c>
      <c r="M293" s="127">
        <f t="shared" si="483"/>
        <v>8.9130434782608692</v>
      </c>
      <c r="N293" s="127">
        <f t="shared" si="483"/>
        <v>17.652173913043477</v>
      </c>
      <c r="O293" s="127">
        <f t="shared" si="483"/>
        <v>14.260869565217391</v>
      </c>
      <c r="P293" s="127">
        <f t="shared" si="483"/>
        <v>16</v>
      </c>
      <c r="Q293" s="127">
        <f t="shared" si="483"/>
        <v>16.347826086956523</v>
      </c>
      <c r="R293" s="127">
        <f t="shared" si="483"/>
        <v>18.347826086956523</v>
      </c>
      <c r="S293" s="127">
        <f t="shared" si="483"/>
        <v>17.847826086956523</v>
      </c>
      <c r="T293" s="127">
        <f t="shared" si="483"/>
        <v>19.847826086956523</v>
      </c>
      <c r="U293" s="127">
        <f t="shared" si="483"/>
        <v>16.260869565217391</v>
      </c>
      <c r="V293" s="127">
        <f t="shared" si="483"/>
        <v>20.065217391304348</v>
      </c>
      <c r="W293" s="127">
        <f t="shared" si="483"/>
        <v>20.891304347826086</v>
      </c>
      <c r="X293" s="127">
        <f t="shared" si="483"/>
        <v>18.478260869565219</v>
      </c>
      <c r="Y293" s="127">
        <f t="shared" si="483"/>
        <v>16.282608695652176</v>
      </c>
      <c r="Z293" s="127">
        <f t="shared" si="483"/>
        <v>15.086956521739131</v>
      </c>
      <c r="AA293" s="127">
        <f t="shared" si="483"/>
        <v>12</v>
      </c>
      <c r="AB293" s="127">
        <f t="shared" si="483"/>
        <v>18.521739130434781</v>
      </c>
      <c r="AC293" s="127">
        <f t="shared" si="483"/>
        <v>16.239130434782609</v>
      </c>
      <c r="AD293" s="127">
        <f t="shared" si="483"/>
        <v>14.239130434782609</v>
      </c>
      <c r="AE293" s="127"/>
      <c r="AF293" s="127"/>
      <c r="AG293" s="127"/>
      <c r="AH293" s="127"/>
      <c r="AI293" s="127"/>
      <c r="AJ293" s="127"/>
      <c r="AK293" s="4"/>
      <c r="AL293" s="4"/>
      <c r="AM293" s="4"/>
      <c r="AN293" s="4"/>
    </row>
    <row r="325" spans="2:41" x14ac:dyDescent="0.25">
      <c r="B325" s="164" t="s">
        <v>146</v>
      </c>
      <c r="C325" s="164"/>
      <c r="D325" s="164"/>
    </row>
    <row r="329" spans="2:41" x14ac:dyDescent="0.25">
      <c r="B329" s="4"/>
      <c r="C329" s="4" t="s">
        <v>41</v>
      </c>
      <c r="D329" s="4" t="s">
        <v>42</v>
      </c>
      <c r="E329" s="4">
        <v>2</v>
      </c>
      <c r="F329" s="4">
        <f>E329+1</f>
        <v>3</v>
      </c>
      <c r="G329" s="4">
        <f t="shared" ref="G329" si="484">F329+1</f>
        <v>4</v>
      </c>
      <c r="H329" s="4">
        <f t="shared" ref="H329" si="485">G329+1</f>
        <v>5</v>
      </c>
      <c r="I329" s="4">
        <f t="shared" ref="I329" si="486">H329+1</f>
        <v>6</v>
      </c>
      <c r="J329" s="4">
        <f t="shared" ref="J329" si="487">I329+1</f>
        <v>7</v>
      </c>
      <c r="K329" s="4">
        <f t="shared" ref="K329" si="488">J329+1</f>
        <v>8</v>
      </c>
      <c r="L329" s="4">
        <f t="shared" ref="L329" si="489">K329+1</f>
        <v>9</v>
      </c>
      <c r="M329" s="4">
        <f t="shared" ref="M329" si="490">L329+1</f>
        <v>10</v>
      </c>
      <c r="N329" s="4">
        <f t="shared" ref="N329" si="491">M329+1</f>
        <v>11</v>
      </c>
      <c r="O329" s="4">
        <f t="shared" ref="O329" si="492">N329+1</f>
        <v>12</v>
      </c>
      <c r="P329" s="4">
        <f t="shared" ref="P329" si="493">O329+1</f>
        <v>13</v>
      </c>
      <c r="Q329" s="4">
        <f t="shared" ref="Q329" si="494">P329+1</f>
        <v>14</v>
      </c>
      <c r="R329" s="4">
        <f t="shared" ref="R329" si="495">Q329+1</f>
        <v>15</v>
      </c>
      <c r="S329" s="4">
        <f t="shared" ref="S329" si="496">R329+1</f>
        <v>16</v>
      </c>
      <c r="T329" s="4">
        <f t="shared" ref="T329" si="497">S329+1</f>
        <v>17</v>
      </c>
      <c r="U329" s="4">
        <f t="shared" ref="U329" si="498">T329+1</f>
        <v>18</v>
      </c>
      <c r="V329" s="4">
        <f t="shared" ref="V329" si="499">U329+1</f>
        <v>19</v>
      </c>
      <c r="W329" s="4">
        <f t="shared" ref="W329" si="500">V329+1</f>
        <v>20</v>
      </c>
      <c r="X329" s="4">
        <f t="shared" ref="X329" si="501">W329+1</f>
        <v>21</v>
      </c>
      <c r="Y329" s="4">
        <f t="shared" ref="Y329" si="502">X329+1</f>
        <v>22</v>
      </c>
      <c r="Z329" s="4">
        <f t="shared" ref="Z329" si="503">Y329+1</f>
        <v>23</v>
      </c>
      <c r="AA329" s="4">
        <f t="shared" ref="AA329" si="504">Z329+1</f>
        <v>24</v>
      </c>
      <c r="AB329" s="4">
        <f t="shared" ref="AB329" si="505">AA329+1</f>
        <v>25</v>
      </c>
      <c r="AC329" s="4">
        <f t="shared" ref="AC329" si="506">AB329+1</f>
        <v>26</v>
      </c>
      <c r="AD329" s="4">
        <f t="shared" ref="AD329" si="507">AC329+1</f>
        <v>27</v>
      </c>
      <c r="AE329" s="4">
        <f t="shared" ref="AE329" si="508">AD329+1</f>
        <v>28</v>
      </c>
      <c r="AF329" s="4">
        <f t="shared" ref="AF329" si="509">AE329+1</f>
        <v>29</v>
      </c>
      <c r="AG329" s="4">
        <f t="shared" ref="AG329" si="510">AF329+1</f>
        <v>30</v>
      </c>
      <c r="AH329" s="4">
        <f t="shared" ref="AH329" si="511">AG329+1</f>
        <v>31</v>
      </c>
      <c r="AI329" s="4">
        <f t="shared" ref="AI329" si="512">AH329+1</f>
        <v>32</v>
      </c>
      <c r="AJ329" s="4">
        <f t="shared" ref="AJ329" si="513">AI329+1</f>
        <v>33</v>
      </c>
      <c r="AK329" s="4">
        <f t="shared" ref="AK329" si="514">AJ329+1</f>
        <v>34</v>
      </c>
      <c r="AL329" s="4">
        <f t="shared" ref="AL329" si="515">AK329+1</f>
        <v>35</v>
      </c>
      <c r="AM329" s="4">
        <f t="shared" ref="AM329:AO329" si="516">AL329+1</f>
        <v>36</v>
      </c>
      <c r="AN329" s="4">
        <f t="shared" si="516"/>
        <v>37</v>
      </c>
      <c r="AO329" s="4">
        <f t="shared" si="516"/>
        <v>38</v>
      </c>
    </row>
    <row r="330" spans="2:41" x14ac:dyDescent="0.25">
      <c r="B330" s="127" t="s">
        <v>0</v>
      </c>
      <c r="C330" s="127">
        <f>K12/$C$7</f>
        <v>0.54545454545454541</v>
      </c>
      <c r="D330" s="127">
        <f>(K12+L12)/($C$7*2)</f>
        <v>0.43181818181818182</v>
      </c>
      <c r="E330" s="127">
        <f>(K12+L12+M12)/($C$7*3)</f>
        <v>0.42424242424242425</v>
      </c>
      <c r="F330" s="127">
        <f t="shared" ref="F330:AE330" si="517">(L12+M12+N12)/($C$7*3)</f>
        <v>0.69191919191919193</v>
      </c>
      <c r="G330" s="127">
        <f t="shared" si="517"/>
        <v>1.1313131313131313</v>
      </c>
      <c r="H330" s="127">
        <f t="shared" si="517"/>
        <v>1.3888888888888888</v>
      </c>
      <c r="I330" s="127">
        <f t="shared" si="517"/>
        <v>1.505050505050505</v>
      </c>
      <c r="J330" s="127">
        <f t="shared" si="517"/>
        <v>1.5252525252525253</v>
      </c>
      <c r="K330" s="127">
        <f t="shared" si="517"/>
        <v>2.0707070707070705</v>
      </c>
      <c r="L330" s="127">
        <f t="shared" si="517"/>
        <v>2.7171717171717171</v>
      </c>
      <c r="M330" s="127">
        <f t="shared" si="517"/>
        <v>3.3181818181818183</v>
      </c>
      <c r="N330" s="127">
        <f t="shared" si="517"/>
        <v>4.2222222222222223</v>
      </c>
      <c r="O330" s="127">
        <f t="shared" si="517"/>
        <v>4.5202020202020199</v>
      </c>
      <c r="P330" s="127">
        <f t="shared" si="517"/>
        <v>4.9646464646464645</v>
      </c>
      <c r="Q330" s="127">
        <f t="shared" si="517"/>
        <v>4.595959595959596</v>
      </c>
      <c r="R330" s="127">
        <f t="shared" si="517"/>
        <v>5.1969696969696972</v>
      </c>
      <c r="S330" s="127">
        <f t="shared" si="517"/>
        <v>6.1060606060606064</v>
      </c>
      <c r="T330" s="127">
        <f t="shared" si="517"/>
        <v>9.0757575757575761</v>
      </c>
      <c r="U330" s="127">
        <f t="shared" si="517"/>
        <v>11.934343434343434</v>
      </c>
      <c r="V330" s="127">
        <f t="shared" si="517"/>
        <v>15.070707070707071</v>
      </c>
      <c r="W330" s="127">
        <f t="shared" si="517"/>
        <v>15.944444444444445</v>
      </c>
      <c r="X330" s="127">
        <f t="shared" si="517"/>
        <v>13.590909090909092</v>
      </c>
      <c r="Y330" s="127">
        <f t="shared" si="517"/>
        <v>12.141414141414142</v>
      </c>
      <c r="Z330" s="127">
        <f t="shared" si="517"/>
        <v>13.979797979797979</v>
      </c>
      <c r="AA330" s="127">
        <f t="shared" si="517"/>
        <v>14.095959595959595</v>
      </c>
      <c r="AB330" s="127">
        <f t="shared" si="517"/>
        <v>16.661616161616163</v>
      </c>
      <c r="AC330" s="127">
        <f t="shared" si="517"/>
        <v>14.48989898989899</v>
      </c>
      <c r="AD330" s="127"/>
      <c r="AE330" s="127"/>
      <c r="AF330" s="127"/>
      <c r="AG330" s="127"/>
      <c r="AH330" s="127"/>
      <c r="AI330" s="127"/>
      <c r="AJ330" s="127"/>
      <c r="AK330" s="4"/>
      <c r="AL330" s="4"/>
      <c r="AM330" s="4"/>
      <c r="AN330" s="4"/>
    </row>
    <row r="331" spans="2:41" x14ac:dyDescent="0.25">
      <c r="B331" s="127" t="s">
        <v>10</v>
      </c>
      <c r="C331" s="127">
        <f>T51/$C$46</f>
        <v>0.34146341463414637</v>
      </c>
      <c r="D331" s="127">
        <f>(T51+U51)/($C$46*2)</f>
        <v>0.38414634146341464</v>
      </c>
      <c r="E331" s="127">
        <f>(T51+U51+V51)/($C$46*3)</f>
        <v>0.45528455284552843</v>
      </c>
      <c r="F331" s="127">
        <f t="shared" ref="F331:T331" si="518">(U51+V51+W51)/($C$46*3)</f>
        <v>0.56504065040650409</v>
      </c>
      <c r="G331" s="127">
        <f t="shared" si="518"/>
        <v>0.71544715447154472</v>
      </c>
      <c r="H331" s="127">
        <f t="shared" si="518"/>
        <v>0.77642276422764223</v>
      </c>
      <c r="I331" s="127">
        <f t="shared" si="518"/>
        <v>0.82113821138211385</v>
      </c>
      <c r="J331" s="127">
        <f t="shared" si="518"/>
        <v>1.0487804878048781</v>
      </c>
      <c r="K331" s="127">
        <f t="shared" si="518"/>
        <v>1.3943089430894309</v>
      </c>
      <c r="L331" s="127">
        <f t="shared" si="518"/>
        <v>1.6951219512195121</v>
      </c>
      <c r="M331" s="127">
        <f t="shared" si="518"/>
        <v>1.7642276422764227</v>
      </c>
      <c r="N331" s="127">
        <f t="shared" si="518"/>
        <v>1.7317073170731707</v>
      </c>
      <c r="O331" s="127">
        <f t="shared" si="518"/>
        <v>1.910569105691057</v>
      </c>
      <c r="P331" s="127">
        <f t="shared" si="518"/>
        <v>1.6951219512195121</v>
      </c>
      <c r="Q331" s="127">
        <f t="shared" si="518"/>
        <v>1.8252032520325203</v>
      </c>
      <c r="R331" s="127">
        <f t="shared" si="518"/>
        <v>2.1097560975609757</v>
      </c>
      <c r="S331" s="127">
        <f t="shared" si="518"/>
        <v>2.7357723577235773</v>
      </c>
      <c r="T331" s="127">
        <f t="shared" si="518"/>
        <v>3.1138211382113821</v>
      </c>
      <c r="U331" s="127"/>
      <c r="V331" s="127"/>
      <c r="W331" s="127"/>
      <c r="X331" s="127"/>
      <c r="Y331" s="127"/>
      <c r="Z331" s="127"/>
      <c r="AA331" s="127"/>
      <c r="AB331" s="127"/>
      <c r="AC331" s="127"/>
      <c r="AD331" s="127"/>
      <c r="AE331" s="127"/>
      <c r="AF331" s="127"/>
      <c r="AG331" s="127"/>
      <c r="AH331" s="127"/>
      <c r="AI331" s="127"/>
      <c r="AJ331" s="127"/>
      <c r="AK331" s="4"/>
      <c r="AL331" s="4"/>
      <c r="AM331" s="4"/>
      <c r="AN331" s="4"/>
    </row>
    <row r="332" spans="2:41" x14ac:dyDescent="0.25">
      <c r="B332" s="127" t="s">
        <v>4</v>
      </c>
      <c r="C332" s="127">
        <f>K23/$C$18</f>
        <v>0.46666666666666667</v>
      </c>
      <c r="D332" s="127">
        <f>(K23+L23)/($C$18*2)</f>
        <v>0.57499999999999996</v>
      </c>
      <c r="E332" s="127">
        <f>(L23+L23+M23)/($C$18*3)</f>
        <v>0.72777777777777775</v>
      </c>
      <c r="F332" s="127">
        <f t="shared" ref="F332:AN332" si="519">(M23+M23+N23)/($C$18*3)</f>
        <v>0.74444444444444446</v>
      </c>
      <c r="G332" s="127">
        <f t="shared" si="519"/>
        <v>1.1388888888888888</v>
      </c>
      <c r="H332" s="127">
        <f t="shared" si="519"/>
        <v>2.0166666666666666</v>
      </c>
      <c r="I332" s="127">
        <f t="shared" si="519"/>
        <v>2.0111111111111111</v>
      </c>
      <c r="J332" s="127">
        <f t="shared" si="519"/>
        <v>2.9555555555555557</v>
      </c>
      <c r="K332" s="127">
        <f t="shared" si="519"/>
        <v>3.2277777777777779</v>
      </c>
      <c r="L332" s="127">
        <f t="shared" si="519"/>
        <v>3.2666666666666666</v>
      </c>
      <c r="M332" s="127">
        <f t="shared" si="519"/>
        <v>3.5277777777777777</v>
      </c>
      <c r="N332" s="127">
        <f t="shared" si="519"/>
        <v>4.4333333333333336</v>
      </c>
      <c r="O332" s="127">
        <f t="shared" si="519"/>
        <v>6.0277777777777777</v>
      </c>
      <c r="P332" s="127">
        <f t="shared" si="519"/>
        <v>5.7944444444444443</v>
      </c>
      <c r="Q332" s="127">
        <f t="shared" si="519"/>
        <v>6.4722222222222223</v>
      </c>
      <c r="R332" s="127">
        <f t="shared" si="519"/>
        <v>7.65</v>
      </c>
      <c r="S332" s="127">
        <f t="shared" si="519"/>
        <v>8.2277777777777779</v>
      </c>
      <c r="T332" s="127">
        <f t="shared" si="519"/>
        <v>11.372222222222222</v>
      </c>
      <c r="U332" s="127">
        <f t="shared" si="519"/>
        <v>12.427777777777777</v>
      </c>
      <c r="V332" s="127">
        <f t="shared" si="519"/>
        <v>10.572222222222223</v>
      </c>
      <c r="W332" s="127">
        <f t="shared" si="519"/>
        <v>10.805555555555555</v>
      </c>
      <c r="X332" s="127">
        <f t="shared" si="519"/>
        <v>12.05</v>
      </c>
      <c r="Y332" s="127">
        <f t="shared" si="519"/>
        <v>11.266666666666667</v>
      </c>
      <c r="Z332" s="127">
        <f t="shared" si="519"/>
        <v>12.738888888888889</v>
      </c>
      <c r="AA332" s="127">
        <f t="shared" si="519"/>
        <v>15.705555555555556</v>
      </c>
      <c r="AB332" s="127">
        <f t="shared" si="519"/>
        <v>14.077777777777778</v>
      </c>
      <c r="AC332" s="127">
        <f t="shared" si="519"/>
        <v>12.911111111111111</v>
      </c>
      <c r="AD332" s="127">
        <f t="shared" si="519"/>
        <v>13.672222222222222</v>
      </c>
      <c r="AE332" s="127">
        <f t="shared" si="519"/>
        <v>13.338888888888889</v>
      </c>
      <c r="AF332" s="127">
        <f t="shared" si="519"/>
        <v>12.3</v>
      </c>
      <c r="AG332" s="127">
        <f t="shared" si="519"/>
        <v>12.7</v>
      </c>
      <c r="AH332" s="127">
        <f t="shared" si="519"/>
        <v>12.294444444444444</v>
      </c>
      <c r="AI332" s="127">
        <f t="shared" si="519"/>
        <v>10.483333333333333</v>
      </c>
      <c r="AJ332" s="127">
        <f t="shared" si="519"/>
        <v>9.3666666666666671</v>
      </c>
      <c r="AK332" s="127">
        <f t="shared" si="519"/>
        <v>10.422222222222222</v>
      </c>
      <c r="AL332" s="127">
        <f t="shared" si="519"/>
        <v>9.7222222222222214</v>
      </c>
      <c r="AM332" s="127">
        <f t="shared" si="519"/>
        <v>9.4111111111111114</v>
      </c>
      <c r="AN332" s="127">
        <f t="shared" si="519"/>
        <v>9.9444444444444446</v>
      </c>
    </row>
    <row r="333" spans="2:41" x14ac:dyDescent="0.25">
      <c r="B333" s="127" t="s">
        <v>6</v>
      </c>
      <c r="C333" s="127">
        <f>P40/$C$35</f>
        <v>0.32110091743119268</v>
      </c>
      <c r="D333" s="127">
        <f>(P40+Q40)/($C$35*2)</f>
        <v>0.40825688073394495</v>
      </c>
      <c r="E333" s="127">
        <f>(P40+Q40+R40)/($C$35*3)</f>
        <v>0.50152905198776754</v>
      </c>
      <c r="F333" s="127">
        <f t="shared" ref="F333:U333" si="520">(Q40+R40+S40)/($C$35*3)</f>
        <v>0.65239551478083591</v>
      </c>
      <c r="G333" s="127">
        <f t="shared" si="520"/>
        <v>0.92864424057084605</v>
      </c>
      <c r="H333" s="127">
        <f t="shared" si="520"/>
        <v>1.1549439347604484</v>
      </c>
      <c r="I333" s="127">
        <f t="shared" si="520"/>
        <v>1.3180428134556574</v>
      </c>
      <c r="J333" s="127">
        <f t="shared" si="520"/>
        <v>1.4199796126401631</v>
      </c>
      <c r="K333" s="127">
        <f t="shared" si="520"/>
        <v>1.8012232415902141</v>
      </c>
      <c r="L333" s="127">
        <f t="shared" si="520"/>
        <v>2.3374108053007134</v>
      </c>
      <c r="M333" s="127">
        <f t="shared" si="520"/>
        <v>2.890927624872579</v>
      </c>
      <c r="N333" s="127">
        <f t="shared" si="520"/>
        <v>3.2629969418960245</v>
      </c>
      <c r="O333" s="127">
        <f t="shared" si="520"/>
        <v>3.6768603465851171</v>
      </c>
      <c r="P333" s="127">
        <f t="shared" si="520"/>
        <v>3.7849133537206932</v>
      </c>
      <c r="Q333" s="127">
        <f t="shared" si="520"/>
        <v>3.8134556574923546</v>
      </c>
      <c r="R333" s="127">
        <f t="shared" si="520"/>
        <v>4.4067278287461775</v>
      </c>
      <c r="S333" s="127">
        <f t="shared" si="520"/>
        <v>5.1743119266055047</v>
      </c>
      <c r="T333" s="127">
        <f t="shared" si="520"/>
        <v>5.8287461773700304</v>
      </c>
      <c r="U333" s="127">
        <f t="shared" si="520"/>
        <v>5.982670744138634</v>
      </c>
      <c r="V333" s="127"/>
      <c r="W333" s="127"/>
      <c r="X333" s="127"/>
      <c r="Y333" s="127"/>
      <c r="Z333" s="127"/>
      <c r="AA333" s="127"/>
      <c r="AB333" s="127"/>
      <c r="AC333" s="127"/>
      <c r="AD333" s="127"/>
      <c r="AE333" s="127"/>
      <c r="AF333" s="127"/>
      <c r="AG333" s="127"/>
      <c r="AH333" s="127"/>
      <c r="AI333" s="127"/>
      <c r="AJ333" s="127"/>
      <c r="AK333" s="4"/>
      <c r="AL333" s="4"/>
      <c r="AM333" s="4"/>
      <c r="AN333" s="4"/>
    </row>
    <row r="334" spans="2:41" x14ac:dyDescent="0.25">
      <c r="B334" s="127" t="s">
        <v>15</v>
      </c>
      <c r="C334" s="127">
        <f>J62/$C$57</f>
        <v>0.65151515151515149</v>
      </c>
      <c r="D334" s="127">
        <f>(J62+K62)/($C$57*2)</f>
        <v>0.63636363636363635</v>
      </c>
      <c r="E334" s="127">
        <f>(J62+K62+L62)/($C$57*3)</f>
        <v>0.59090909090909094</v>
      </c>
      <c r="F334" s="127">
        <f t="shared" ref="F334:Z334" si="521">(K62+L62+M62)/($C$57*3)</f>
        <v>0.65656565656565657</v>
      </c>
      <c r="G334" s="127">
        <f t="shared" si="521"/>
        <v>0.69191919191919193</v>
      </c>
      <c r="H334" s="127">
        <f t="shared" si="521"/>
        <v>0.79797979797979801</v>
      </c>
      <c r="I334" s="127">
        <f t="shared" si="521"/>
        <v>0.95454545454545459</v>
      </c>
      <c r="J334" s="127">
        <f t="shared" si="521"/>
        <v>0.92929292929292928</v>
      </c>
      <c r="K334" s="127">
        <f t="shared" si="521"/>
        <v>1.2272727272727273</v>
      </c>
      <c r="L334" s="127">
        <f t="shared" si="521"/>
        <v>1.702020202020202</v>
      </c>
      <c r="M334" s="127">
        <f t="shared" si="521"/>
        <v>2.797979797979798</v>
      </c>
      <c r="N334" s="127">
        <f t="shared" si="521"/>
        <v>3.2828282828282829</v>
      </c>
      <c r="O334" s="127">
        <f t="shared" si="521"/>
        <v>3.2777777777777777</v>
      </c>
      <c r="P334" s="127">
        <f t="shared" si="521"/>
        <v>3.8888888888888888</v>
      </c>
      <c r="Q334" s="127">
        <f t="shared" si="521"/>
        <v>5.6767676767676765</v>
      </c>
      <c r="R334" s="127">
        <f t="shared" si="521"/>
        <v>7.641414141414141</v>
      </c>
      <c r="S334" s="127">
        <f t="shared" si="521"/>
        <v>9.1717171717171713</v>
      </c>
      <c r="T334" s="127">
        <f t="shared" si="521"/>
        <v>9.9040404040404049</v>
      </c>
      <c r="U334" s="127">
        <f t="shared" si="521"/>
        <v>10.156565656565656</v>
      </c>
      <c r="V334" s="127">
        <f t="shared" si="521"/>
        <v>8.9292929292929291</v>
      </c>
      <c r="W334" s="127">
        <f t="shared" si="521"/>
        <v>9.3232323232323235</v>
      </c>
      <c r="X334" s="127">
        <f t="shared" si="521"/>
        <v>10.934343434343434</v>
      </c>
      <c r="Y334" s="127">
        <f t="shared" si="521"/>
        <v>13.156565656565656</v>
      </c>
      <c r="Z334" s="127">
        <f t="shared" si="521"/>
        <v>14.136363636363637</v>
      </c>
      <c r="AA334" s="127"/>
      <c r="AB334" s="127"/>
      <c r="AC334" s="127"/>
      <c r="AD334" s="127"/>
      <c r="AE334" s="127"/>
      <c r="AF334" s="127"/>
      <c r="AG334" s="127"/>
      <c r="AH334" s="127"/>
      <c r="AI334" s="127"/>
      <c r="AJ334" s="127"/>
      <c r="AK334" s="4"/>
      <c r="AL334" s="4"/>
      <c r="AM334" s="4"/>
      <c r="AN334" s="4"/>
    </row>
    <row r="335" spans="2:41" x14ac:dyDescent="0.25">
      <c r="B335" s="127" t="s">
        <v>19</v>
      </c>
      <c r="C335" s="127">
        <f>I73/$C$68</f>
        <v>0</v>
      </c>
      <c r="D335" s="127">
        <f>(I73+J73)/($C$68*2)</f>
        <v>0.68478260869565222</v>
      </c>
      <c r="E335" s="127">
        <f>(I73+J73+K73)/($C$68*3)</f>
        <v>1.1231884057971016</v>
      </c>
      <c r="F335" s="127">
        <f t="shared" ref="F335:AG335" si="522">(J73+K73+L73)/($C$68*3)</f>
        <v>1.2753623188405796</v>
      </c>
      <c r="G335" s="127">
        <f t="shared" si="522"/>
        <v>2.13768115942029</v>
      </c>
      <c r="H335" s="127">
        <f t="shared" si="522"/>
        <v>2.2463768115942031</v>
      </c>
      <c r="I335" s="127">
        <f t="shared" si="522"/>
        <v>3.318840579710145</v>
      </c>
      <c r="J335" s="127">
        <f t="shared" si="522"/>
        <v>3.7028985507246377</v>
      </c>
      <c r="K335" s="127">
        <f t="shared" si="522"/>
        <v>5.6521739130434785</v>
      </c>
      <c r="L335" s="127">
        <f t="shared" si="522"/>
        <v>7.2826086956521738</v>
      </c>
      <c r="M335" s="127">
        <f t="shared" si="522"/>
        <v>8.5507246376811601</v>
      </c>
      <c r="N335" s="127">
        <f t="shared" si="522"/>
        <v>11.710144927536232</v>
      </c>
      <c r="O335" s="127">
        <f t="shared" si="522"/>
        <v>13.608695652173912</v>
      </c>
      <c r="P335" s="127">
        <f t="shared" si="522"/>
        <v>15.971014492753623</v>
      </c>
      <c r="Q335" s="127">
        <f t="shared" si="522"/>
        <v>15.536231884057971</v>
      </c>
      <c r="R335" s="127">
        <f t="shared" si="522"/>
        <v>16.89855072463768</v>
      </c>
      <c r="S335" s="127">
        <f t="shared" si="522"/>
        <v>17.514492753623188</v>
      </c>
      <c r="T335" s="127">
        <f t="shared" si="522"/>
        <v>18.681159420289855</v>
      </c>
      <c r="U335" s="127">
        <f t="shared" si="522"/>
        <v>17.985507246376812</v>
      </c>
      <c r="V335" s="127">
        <f t="shared" si="522"/>
        <v>18.724637681159422</v>
      </c>
      <c r="W335" s="127">
        <f t="shared" si="522"/>
        <v>19.072463768115941</v>
      </c>
      <c r="X335" s="127">
        <f t="shared" si="522"/>
        <v>19.811594202898551</v>
      </c>
      <c r="Y335" s="127">
        <f t="shared" si="522"/>
        <v>18.55072463768116</v>
      </c>
      <c r="Z335" s="127">
        <f t="shared" si="522"/>
        <v>16.615942028985508</v>
      </c>
      <c r="AA335" s="127">
        <f t="shared" si="522"/>
        <v>14.456521739130435</v>
      </c>
      <c r="AB335" s="127">
        <f t="shared" si="522"/>
        <v>15.202898550724637</v>
      </c>
      <c r="AC335" s="127">
        <f t="shared" si="522"/>
        <v>15.586956521739131</v>
      </c>
      <c r="AD335" s="127">
        <f t="shared" si="522"/>
        <v>16.333333333333332</v>
      </c>
      <c r="AE335" s="127">
        <f t="shared" si="522"/>
        <v>14.753623188405797</v>
      </c>
      <c r="AF335" s="127"/>
      <c r="AG335" s="127"/>
      <c r="AH335" s="127"/>
      <c r="AI335" s="127"/>
      <c r="AJ335" s="127"/>
      <c r="AK335" s="4"/>
      <c r="AL335" s="4"/>
      <c r="AM335" s="4"/>
      <c r="AN335" s="4"/>
    </row>
  </sheetData>
  <mergeCells count="47">
    <mergeCell ref="B325:D325"/>
    <mergeCell ref="AM64:BA64"/>
    <mergeCell ref="AF84:AY84"/>
    <mergeCell ref="A254:D254"/>
    <mergeCell ref="F254:H254"/>
    <mergeCell ref="B285:D285"/>
    <mergeCell ref="C84:AE84"/>
    <mergeCell ref="C85:AE85"/>
    <mergeCell ref="C86:AE86"/>
    <mergeCell ref="C87:AE87"/>
    <mergeCell ref="C88:AE88"/>
    <mergeCell ref="C89:AE89"/>
    <mergeCell ref="A220:D220"/>
    <mergeCell ref="A116:B116"/>
    <mergeCell ref="A124:C124"/>
    <mergeCell ref="A115:B115"/>
    <mergeCell ref="A123:C123"/>
    <mergeCell ref="A176:G176"/>
    <mergeCell ref="A179:B179"/>
    <mergeCell ref="AM14:AY14"/>
    <mergeCell ref="C91:O91"/>
    <mergeCell ref="A64:AL64"/>
    <mergeCell ref="A53:AL53"/>
    <mergeCell ref="E93:S93"/>
    <mergeCell ref="C90:P90"/>
    <mergeCell ref="C199:E199"/>
    <mergeCell ref="C200:E200"/>
    <mergeCell ref="G1:S1"/>
    <mergeCell ref="A3:AL3"/>
    <mergeCell ref="A14:AL14"/>
    <mergeCell ref="A31:AL31"/>
    <mergeCell ref="A42:AL42"/>
    <mergeCell ref="A75:AL75"/>
    <mergeCell ref="A106:B106"/>
    <mergeCell ref="A100:B100"/>
    <mergeCell ref="A109:B109"/>
    <mergeCell ref="A98:B98"/>
    <mergeCell ref="A198:B198"/>
    <mergeCell ref="C198:E198"/>
    <mergeCell ref="C140:E140"/>
    <mergeCell ref="C141:E141"/>
    <mergeCell ref="C142:E142"/>
    <mergeCell ref="A195:G195"/>
    <mergeCell ref="A140:B140"/>
    <mergeCell ref="C179:E179"/>
    <mergeCell ref="C180:E180"/>
    <mergeCell ref="C181:E181"/>
  </mergeCells>
  <hyperlinks>
    <hyperlink ref="C84" r:id="rId1" xr:uid="{6A759FAA-1F7E-4263-A026-A3B3496C8246}"/>
    <hyperlink ref="C85" r:id="rId2" xr:uid="{CD4D77F0-9B7F-4DC3-B17A-0B69B4072612}"/>
    <hyperlink ref="C86" r:id="rId3" xr:uid="{79FA3BED-540F-48F1-9C61-C6A1B2C51183}"/>
    <hyperlink ref="C87" r:id="rId4" xr:uid="{73B185E2-412F-44DE-AAC4-43B1B24B4087}"/>
    <hyperlink ref="C88" r:id="rId5" xr:uid="{F46AA968-7146-41D2-BE82-088D3ED739D6}"/>
    <hyperlink ref="C89" r:id="rId6" xr:uid="{F9989416-D394-489A-BA04-31AB732995D1}"/>
    <hyperlink ref="C91" r:id="rId7" xr:uid="{C80786D6-1E31-4A40-90F1-96C891CF7E53}"/>
    <hyperlink ref="C90" r:id="rId8" xr:uid="{FEC9F565-FA79-43BD-8D39-1E7E588DE49B}"/>
    <hyperlink ref="AF84" r:id="rId9" xr:uid="{13002782-1CC6-4116-9205-F5AEF4EE4FEB}"/>
  </hyperlinks>
  <pageMargins left="0.7" right="0.7" top="0.75" bottom="0.75" header="0.3" footer="0.3"/>
  <pageSetup paperSize="9" orientation="portrait" r:id="rId10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ACFB5-8937-4914-8FFD-F31A030B15DF}">
  <dimension ref="A2:DS138"/>
  <sheetViews>
    <sheetView topLeftCell="B133" zoomScaleNormal="100" workbookViewId="0">
      <selection activeCell="O10" sqref="O10"/>
    </sheetView>
  </sheetViews>
  <sheetFormatPr baseColWidth="10" defaultRowHeight="15" x14ac:dyDescent="0.25"/>
  <cols>
    <col min="1" max="1" width="18.85546875" customWidth="1"/>
    <col min="3" max="3" width="10.140625" customWidth="1"/>
    <col min="4" max="6" width="9.5703125" customWidth="1"/>
    <col min="7" max="7" width="10" customWidth="1"/>
    <col min="8" max="8" width="9.42578125" customWidth="1"/>
    <col min="9" max="9" width="9.28515625" style="66" customWidth="1"/>
    <col min="10" max="10" width="9.42578125" customWidth="1"/>
    <col min="11" max="11" width="9.28515625" customWidth="1"/>
    <col min="12" max="12" width="9.42578125" customWidth="1"/>
    <col min="13" max="13" width="9.140625" customWidth="1"/>
    <col min="14" max="14" width="9.28515625" customWidth="1"/>
    <col min="15" max="15" width="9.140625" customWidth="1"/>
    <col min="16" max="16" width="9.28515625" style="66" customWidth="1"/>
    <col min="17" max="17" width="9.140625" customWidth="1"/>
    <col min="18" max="18" width="9.5703125" customWidth="1"/>
    <col min="19" max="22" width="9.28515625" customWidth="1"/>
    <col min="23" max="23" width="9.7109375" style="66" customWidth="1"/>
    <col min="24" max="24" width="9.28515625" customWidth="1"/>
    <col min="25" max="26" width="9.42578125" customWidth="1"/>
    <col min="27" max="27" width="9.28515625" customWidth="1"/>
    <col min="28" max="28" width="9.140625" customWidth="1"/>
    <col min="29" max="29" width="9.42578125" customWidth="1"/>
    <col min="30" max="30" width="9.28515625" style="66" customWidth="1"/>
    <col min="31" max="31" width="9" customWidth="1"/>
    <col min="32" max="33" width="9.140625" customWidth="1"/>
    <col min="34" max="34" width="9.7109375" customWidth="1"/>
    <col min="35" max="35" width="9.140625" customWidth="1"/>
    <col min="36" max="36" width="9.28515625" style="18" customWidth="1"/>
    <col min="37" max="37" width="9.42578125" style="66" customWidth="1"/>
    <col min="38" max="38" width="9.28515625" customWidth="1"/>
    <col min="39" max="39" width="9.42578125" customWidth="1"/>
    <col min="40" max="40" width="9.85546875" customWidth="1"/>
    <col min="41" max="41" width="9.140625" customWidth="1"/>
    <col min="42" max="42" width="9" customWidth="1"/>
    <col min="43" max="43" width="9.140625" style="18" customWidth="1"/>
    <col min="44" max="44" width="9.140625" style="66" customWidth="1"/>
    <col min="45" max="45" width="10.28515625" customWidth="1"/>
    <col min="46" max="47" width="9.42578125" customWidth="1"/>
    <col min="48" max="48" width="9.5703125" customWidth="1"/>
    <col min="49" max="49" width="9.42578125" customWidth="1"/>
    <col min="50" max="50" width="10.140625" style="18" customWidth="1"/>
    <col min="51" max="51" width="9.42578125" style="66" customWidth="1"/>
    <col min="52" max="52" width="9.140625" customWidth="1"/>
    <col min="53" max="53" width="9.28515625" customWidth="1"/>
    <col min="54" max="55" width="9.140625" customWidth="1"/>
    <col min="56" max="56" width="9.85546875" customWidth="1"/>
    <col min="57" max="57" width="9.7109375" style="18" customWidth="1"/>
    <col min="58" max="58" width="9.7109375" style="66" customWidth="1"/>
    <col min="59" max="59" width="9.42578125" customWidth="1"/>
    <col min="60" max="60" width="9.85546875" customWidth="1"/>
    <col min="61" max="63" width="9.7109375" customWidth="1"/>
    <col min="64" max="64" width="9.7109375" style="18" customWidth="1"/>
    <col min="65" max="65" width="9.7109375" style="66" customWidth="1"/>
    <col min="66" max="71" width="9.7109375" customWidth="1"/>
    <col min="72" max="72" width="9.7109375" style="66" customWidth="1"/>
    <col min="73" max="78" width="9.7109375" customWidth="1"/>
    <col min="79" max="79" width="9.7109375" style="66" customWidth="1"/>
    <col min="80" max="85" width="9.7109375" customWidth="1"/>
    <col min="86" max="86" width="9.7109375" style="66" customWidth="1"/>
    <col min="87" max="92" width="9.7109375" customWidth="1"/>
    <col min="93" max="93" width="9.7109375" style="66" customWidth="1"/>
    <col min="94" max="99" width="9.7109375" customWidth="1"/>
    <col min="100" max="100" width="9.7109375" style="66" customWidth="1"/>
    <col min="101" max="107" width="9.7109375" customWidth="1"/>
    <col min="108" max="108" width="9.7109375" style="66" customWidth="1"/>
    <col min="109" max="114" width="9.7109375" customWidth="1"/>
    <col min="115" max="115" width="9.7109375" style="66" customWidth="1"/>
    <col min="116" max="123" width="9.7109375" customWidth="1"/>
  </cols>
  <sheetData>
    <row r="2" spans="1:123" ht="23.25" x14ac:dyDescent="0.35">
      <c r="F2" s="49"/>
      <c r="G2" s="153" t="s">
        <v>135</v>
      </c>
      <c r="H2" s="153"/>
      <c r="I2" s="153"/>
      <c r="J2" s="153"/>
      <c r="K2" s="153"/>
      <c r="L2" s="153"/>
      <c r="M2" s="153"/>
      <c r="T2" s="294" t="s">
        <v>124</v>
      </c>
      <c r="U2" s="294"/>
      <c r="V2" s="294"/>
      <c r="Y2" s="135" t="s">
        <v>127</v>
      </c>
      <c r="Z2" s="136"/>
      <c r="AA2" s="136"/>
      <c r="AB2" s="137"/>
      <c r="AF2" s="291" t="s">
        <v>183</v>
      </c>
      <c r="AG2" s="292"/>
      <c r="AH2" s="292"/>
      <c r="AI2" s="292"/>
      <c r="AJ2" s="292"/>
      <c r="AK2" s="292"/>
      <c r="AL2" s="292"/>
      <c r="AM2" s="292"/>
      <c r="AN2" s="292"/>
    </row>
    <row r="3" spans="1:123" x14ac:dyDescent="0.25">
      <c r="I3"/>
      <c r="T3" s="295"/>
      <c r="U3" s="295"/>
      <c r="V3" s="295"/>
      <c r="Y3" s="133"/>
      <c r="Z3" s="133"/>
      <c r="AA3" s="133"/>
      <c r="AB3" s="133"/>
      <c r="AF3" s="293"/>
      <c r="AG3" s="293"/>
      <c r="AH3" s="293"/>
      <c r="AI3" s="293"/>
      <c r="AJ3" s="293"/>
      <c r="AK3" s="293"/>
      <c r="AL3" s="293"/>
      <c r="AM3" s="293"/>
      <c r="AN3" s="293"/>
    </row>
    <row r="4" spans="1:123" x14ac:dyDescent="0.25">
      <c r="F4" s="214" t="s">
        <v>164</v>
      </c>
      <c r="G4" s="214"/>
      <c r="H4" s="214"/>
      <c r="I4" s="215"/>
    </row>
    <row r="5" spans="1:123" x14ac:dyDescent="0.25">
      <c r="A5" s="216" t="s">
        <v>56</v>
      </c>
      <c r="B5" s="216" t="s">
        <v>0</v>
      </c>
      <c r="D5" s="4"/>
      <c r="E5" s="4"/>
      <c r="F5" s="4" t="s">
        <v>187</v>
      </c>
      <c r="G5" s="4" t="s">
        <v>182</v>
      </c>
      <c r="H5" s="4" t="s">
        <v>104</v>
      </c>
      <c r="I5" s="220" t="s">
        <v>188</v>
      </c>
      <c r="J5" s="259" t="s">
        <v>65</v>
      </c>
      <c r="K5" s="259"/>
      <c r="L5" s="4" t="s">
        <v>69</v>
      </c>
      <c r="O5" s="219" t="s">
        <v>93</v>
      </c>
      <c r="P5" s="219"/>
      <c r="Q5" s="4"/>
      <c r="R5" s="4" t="s">
        <v>165</v>
      </c>
      <c r="T5" s="263" t="s">
        <v>125</v>
      </c>
      <c r="U5" s="263"/>
      <c r="V5" s="264">
        <v>140</v>
      </c>
      <c r="W5" s="66">
        <v>15</v>
      </c>
      <c r="Y5" s="286" t="s">
        <v>128</v>
      </c>
      <c r="Z5" s="286"/>
      <c r="AA5" s="217">
        <v>0.15</v>
      </c>
      <c r="AB5" s="7">
        <v>0.15</v>
      </c>
      <c r="AF5" s="4"/>
      <c r="AG5" s="4" t="s">
        <v>184</v>
      </c>
      <c r="AH5" s="156" t="s">
        <v>176</v>
      </c>
      <c r="AI5" s="4" t="s">
        <v>185</v>
      </c>
      <c r="AJ5" s="156" t="s">
        <v>176</v>
      </c>
      <c r="AK5" s="4" t="s">
        <v>186</v>
      </c>
      <c r="AL5" s="156" t="s">
        <v>176</v>
      </c>
      <c r="AM5" s="26" t="s">
        <v>177</v>
      </c>
      <c r="AN5" s="156" t="s">
        <v>176</v>
      </c>
      <c r="AO5" s="251"/>
    </row>
    <row r="6" spans="1:123" x14ac:dyDescent="0.25">
      <c r="A6" s="216" t="s">
        <v>57</v>
      </c>
      <c r="B6" s="216">
        <v>66000</v>
      </c>
      <c r="D6" s="4" t="s">
        <v>59</v>
      </c>
      <c r="E6" s="218">
        <v>5.0000000000000001E-3</v>
      </c>
      <c r="F6" s="42">
        <f>F7/4</f>
        <v>0.05</v>
      </c>
      <c r="G6" s="42">
        <f>F6*(1-H6)</f>
        <v>4.883333333333334E-2</v>
      </c>
      <c r="H6" s="42">
        <f>L10*(E6/E8)</f>
        <v>2.3333333333333331E-2</v>
      </c>
      <c r="I6" s="42">
        <f>F6-G6</f>
        <v>1.1666666666666631E-3</v>
      </c>
      <c r="J6" s="259" t="s">
        <v>66</v>
      </c>
      <c r="K6" s="259"/>
      <c r="L6" s="7">
        <v>0.5</v>
      </c>
      <c r="O6" s="4" t="s">
        <v>94</v>
      </c>
      <c r="P6" s="221">
        <v>1</v>
      </c>
      <c r="Q6" s="222">
        <f>F6*B9</f>
        <v>3.2499999999999994E-2</v>
      </c>
      <c r="R6" s="42">
        <f>Q6/(Q6+Q7+Q8)</f>
        <v>0.25691699604743079</v>
      </c>
      <c r="T6" s="263" t="s">
        <v>126</v>
      </c>
      <c r="U6" s="263"/>
      <c r="V6" s="265">
        <v>0.24</v>
      </c>
      <c r="W6" s="67">
        <v>0.2</v>
      </c>
      <c r="X6">
        <f>(1/(1+V6))^7</f>
        <v>0.22184426388475084</v>
      </c>
      <c r="Y6" s="286" t="s">
        <v>129</v>
      </c>
      <c r="Z6" s="286"/>
      <c r="AA6" s="217">
        <v>0</v>
      </c>
      <c r="AB6" s="4"/>
      <c r="AF6" s="4" t="s">
        <v>94</v>
      </c>
      <c r="AG6" s="42">
        <f>B9*P6</f>
        <v>0.64999999999999991</v>
      </c>
      <c r="AH6" s="268">
        <f>AG6/(AG6+AG7+AG8)</f>
        <v>0.76650943396226412</v>
      </c>
      <c r="AI6" s="42">
        <f>AG6*(1-F6)</f>
        <v>0.61749999999999994</v>
      </c>
      <c r="AJ6" s="268">
        <f>AI6/(AI6+AI7+AI8)</f>
        <v>0.80582017486624036</v>
      </c>
      <c r="AK6" s="42">
        <f>AG6*G6</f>
        <v>3.1741666666666668E-2</v>
      </c>
      <c r="AL6" s="268">
        <f>AK6/(AK6+AK7+AK8)</f>
        <v>0.50591047947934653</v>
      </c>
      <c r="AM6" s="42">
        <f>AG6*I6</f>
        <v>7.5833333333333091E-4</v>
      </c>
      <c r="AN6" s="268">
        <f>AM6/(AM6+AM7+AM8)</f>
        <v>3.9999999999999869E-2</v>
      </c>
    </row>
    <row r="7" spans="1:123" x14ac:dyDescent="0.25">
      <c r="A7" s="216" t="s">
        <v>58</v>
      </c>
      <c r="B7" s="217">
        <v>0.06</v>
      </c>
      <c r="D7" s="4" t="s">
        <v>61</v>
      </c>
      <c r="E7" s="217">
        <v>0.05</v>
      </c>
      <c r="F7" s="7">
        <f>MIN(1,L9)</f>
        <v>0.2</v>
      </c>
      <c r="G7" s="42">
        <f>F7*(1-H7)</f>
        <v>0.15333333333333332</v>
      </c>
      <c r="H7" s="7">
        <f>L10*(E7/E8)</f>
        <v>0.23333333333333334</v>
      </c>
      <c r="I7" s="42">
        <f>F7-G7</f>
        <v>4.666666666666669E-2</v>
      </c>
      <c r="J7" s="259" t="s">
        <v>67</v>
      </c>
      <c r="K7" s="259"/>
      <c r="L7" s="4" t="s">
        <v>68</v>
      </c>
      <c r="O7" s="4" t="s">
        <v>61</v>
      </c>
      <c r="P7" s="221">
        <v>0.6</v>
      </c>
      <c r="Q7" s="222">
        <f>F7*B8</f>
        <v>5.7999999999999996E-2</v>
      </c>
      <c r="R7" s="7">
        <f>Q7/(Q6+Q7+Q8)</f>
        <v>0.45849802371541498</v>
      </c>
      <c r="T7" s="263" t="s">
        <v>64</v>
      </c>
      <c r="U7" s="263"/>
      <c r="V7" s="266">
        <f>V5*L6*(1/(1+V6))^7</f>
        <v>15.529098471932558</v>
      </c>
      <c r="Y7" s="286" t="s">
        <v>130</v>
      </c>
      <c r="Z7" s="286"/>
      <c r="AA7" s="217">
        <v>1</v>
      </c>
      <c r="AB7" s="4"/>
      <c r="AF7" s="4" t="s">
        <v>61</v>
      </c>
      <c r="AG7" s="7">
        <f>B8*P7</f>
        <v>0.17399999999999999</v>
      </c>
      <c r="AH7" s="269">
        <f>AG7/(AG6+AG7+AG8)</f>
        <v>0.20518867924528303</v>
      </c>
      <c r="AI7" s="7">
        <f>AG7*(1-F7)</f>
        <v>0.13919999999999999</v>
      </c>
      <c r="AJ7" s="269">
        <f>AI7/(AI6+AI7+AI8)</f>
        <v>0.18165209447996866</v>
      </c>
      <c r="AK7" s="42">
        <f>AG7*G7</f>
        <v>2.6679999999999995E-2</v>
      </c>
      <c r="AL7" s="269">
        <f>AK7/(AK6+AK7+AK8)</f>
        <v>0.42523575508035588</v>
      </c>
      <c r="AM7" s="42">
        <f>AG7*I7</f>
        <v>8.120000000000004E-3</v>
      </c>
      <c r="AN7" s="269">
        <f>AM7/(AM6+AM7+AM8)</f>
        <v>0.4283076923076925</v>
      </c>
    </row>
    <row r="8" spans="1:123" x14ac:dyDescent="0.25">
      <c r="A8" s="216" t="s">
        <v>61</v>
      </c>
      <c r="B8" s="217">
        <v>0.28999999999999998</v>
      </c>
      <c r="D8" s="4" t="s">
        <v>103</v>
      </c>
      <c r="E8" s="217">
        <v>0.15</v>
      </c>
      <c r="F8" s="7">
        <f>MIN(1,3*F7)</f>
        <v>0.60000000000000009</v>
      </c>
      <c r="G8" s="42">
        <f>F8*(1-H8)</f>
        <v>0.18000000000000005</v>
      </c>
      <c r="H8" s="7">
        <f>L10</f>
        <v>0.7</v>
      </c>
      <c r="I8" s="42">
        <f>F8-G8</f>
        <v>0.42000000000000004</v>
      </c>
      <c r="J8" s="259" t="s">
        <v>70</v>
      </c>
      <c r="K8" s="259"/>
      <c r="L8" s="4" t="s">
        <v>69</v>
      </c>
      <c r="O8" s="4" t="s">
        <v>58</v>
      </c>
      <c r="P8" s="221">
        <v>0.4</v>
      </c>
      <c r="Q8" s="222">
        <f>F8*B7</f>
        <v>3.6000000000000004E-2</v>
      </c>
      <c r="R8" s="7">
        <f>Q8/(Q6+Q7+Q8)</f>
        <v>0.28458498023715417</v>
      </c>
      <c r="T8" s="263" t="s">
        <v>63</v>
      </c>
      <c r="U8" s="263"/>
      <c r="V8" s="266">
        <f>V5*(1-L6)*(1/(1+V6))^7</f>
        <v>15.529098471932558</v>
      </c>
      <c r="Y8" s="4"/>
      <c r="Z8" s="4"/>
      <c r="AA8" s="4"/>
      <c r="AB8" s="4"/>
      <c r="AF8" s="4" t="s">
        <v>58</v>
      </c>
      <c r="AG8" s="15">
        <f>B7*P8</f>
        <v>2.4E-2</v>
      </c>
      <c r="AH8" s="269">
        <f>AG8/(AG6+AG7+AG8)</f>
        <v>2.8301886792452834E-2</v>
      </c>
      <c r="AI8" s="15">
        <f>AG8*(1-F8)</f>
        <v>9.5999999999999974E-3</v>
      </c>
      <c r="AJ8" s="269">
        <f>AI8/(AI6+AI7+AI8)</f>
        <v>1.2527730653790941E-2</v>
      </c>
      <c r="AK8" s="42">
        <f>AG8*G8</f>
        <v>4.3200000000000009E-3</v>
      </c>
      <c r="AL8" s="269">
        <f>AK8/(AK6+AK7+AK8)</f>
        <v>6.8853765440297532E-2</v>
      </c>
      <c r="AM8" s="42">
        <f>AG8*I8</f>
        <v>1.008E-2</v>
      </c>
      <c r="AN8" s="269">
        <f>AM8/(AM6+AM7+AM8)</f>
        <v>0.53169230769230769</v>
      </c>
    </row>
    <row r="9" spans="1:123" x14ac:dyDescent="0.25">
      <c r="A9" s="216" t="s">
        <v>80</v>
      </c>
      <c r="B9" s="218">
        <f>100%-B7-B8</f>
        <v>0.64999999999999991</v>
      </c>
      <c r="D9" s="4" t="s">
        <v>181</v>
      </c>
      <c r="E9" s="4"/>
      <c r="F9" s="4"/>
      <c r="G9" s="42">
        <f>(1-F6)+G6+I6</f>
        <v>0.99999999999999989</v>
      </c>
      <c r="H9" s="42">
        <f>(1-F7)+G7+I7</f>
        <v>1</v>
      </c>
      <c r="I9" s="42">
        <f>(1-F8)+G8+I8</f>
        <v>1</v>
      </c>
      <c r="J9" s="260" t="s">
        <v>101</v>
      </c>
      <c r="K9" s="260"/>
      <c r="L9" s="217">
        <v>0.2</v>
      </c>
      <c r="M9" s="77">
        <v>0.25</v>
      </c>
      <c r="T9" s="263" t="s">
        <v>71</v>
      </c>
      <c r="U9" s="263"/>
      <c r="V9" s="267">
        <f>V8*(1-L9)*(1/(1+V6))^7</f>
        <v>2.75603313543975</v>
      </c>
      <c r="AH9" s="48">
        <f>AH6+AH7+AH8</f>
        <v>1</v>
      </c>
      <c r="AJ9" s="48">
        <f>AJ6+AJ7+AJ8</f>
        <v>1</v>
      </c>
      <c r="AL9" s="48">
        <f>AL6+AL7+AL8</f>
        <v>0.99999999999999989</v>
      </c>
      <c r="AN9" s="48">
        <f>AN6+AN7+AN8</f>
        <v>1</v>
      </c>
    </row>
    <row r="10" spans="1:123" ht="26.25" customHeight="1" x14ac:dyDescent="0.25">
      <c r="D10" s="17" t="s">
        <v>193</v>
      </c>
      <c r="E10" s="271">
        <v>1.3</v>
      </c>
      <c r="F10" s="273" t="s">
        <v>195</v>
      </c>
      <c r="G10" s="273"/>
      <c r="J10" s="259" t="s">
        <v>105</v>
      </c>
      <c r="K10" s="259"/>
      <c r="L10" s="217">
        <v>0.7</v>
      </c>
      <c r="M10" s="47"/>
      <c r="O10" s="299" t="s">
        <v>203</v>
      </c>
      <c r="P10" s="73">
        <v>1.1E-5</v>
      </c>
      <c r="Q10" s="84">
        <v>1.2E-5</v>
      </c>
      <c r="T10" s="263" t="s">
        <v>131</v>
      </c>
      <c r="U10" s="263"/>
      <c r="V10" s="267">
        <f>V8*L9*(1-L10)*(1/(1+V6))^7</f>
        <v>0.20670248515798129</v>
      </c>
    </row>
    <row r="11" spans="1:123" x14ac:dyDescent="0.25">
      <c r="A11" t="s">
        <v>62</v>
      </c>
      <c r="B11" s="50">
        <v>43907</v>
      </c>
      <c r="T11" s="263" t="s">
        <v>132</v>
      </c>
      <c r="U11" s="263"/>
      <c r="V11" s="267">
        <f>V8*L9*L10*(1/(1+V6))^7</f>
        <v>0.48230579870195622</v>
      </c>
    </row>
    <row r="12" spans="1:123" s="52" customFormat="1" x14ac:dyDescent="0.25">
      <c r="A12" s="52" t="s">
        <v>92</v>
      </c>
      <c r="C12" s="121">
        <v>1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22">
        <v>1</v>
      </c>
      <c r="J12" s="121">
        <v>1</v>
      </c>
      <c r="K12" s="121">
        <v>1</v>
      </c>
      <c r="L12" s="121">
        <v>1</v>
      </c>
      <c r="M12" s="122">
        <f>N12</f>
        <v>1</v>
      </c>
      <c r="N12" s="122">
        <f>O12</f>
        <v>1</v>
      </c>
      <c r="O12" s="122">
        <f>P12</f>
        <v>1</v>
      </c>
      <c r="P12" s="122">
        <f>Q12</f>
        <v>1</v>
      </c>
      <c r="Q12" s="123">
        <v>1</v>
      </c>
      <c r="R12" s="124">
        <v>0.28000000000000003</v>
      </c>
      <c r="S12" s="121">
        <f>R12</f>
        <v>0.28000000000000003</v>
      </c>
      <c r="T12" s="121">
        <f t="shared" ref="T12:BM12" si="0">S12</f>
        <v>0.28000000000000003</v>
      </c>
      <c r="U12" s="121">
        <f t="shared" si="0"/>
        <v>0.28000000000000003</v>
      </c>
      <c r="V12" s="121">
        <f t="shared" si="0"/>
        <v>0.28000000000000003</v>
      </c>
      <c r="W12" s="122">
        <f t="shared" si="0"/>
        <v>0.28000000000000003</v>
      </c>
      <c r="X12" s="125">
        <v>0.16</v>
      </c>
      <c r="Y12" s="121">
        <f t="shared" si="0"/>
        <v>0.16</v>
      </c>
      <c r="Z12" s="121">
        <f t="shared" si="0"/>
        <v>0.16</v>
      </c>
      <c r="AA12" s="121">
        <f t="shared" si="0"/>
        <v>0.16</v>
      </c>
      <c r="AB12" s="121">
        <f t="shared" si="0"/>
        <v>0.16</v>
      </c>
      <c r="AC12" s="121">
        <f t="shared" si="0"/>
        <v>0.16</v>
      </c>
      <c r="AD12" s="122">
        <f t="shared" si="0"/>
        <v>0.16</v>
      </c>
      <c r="AE12" s="125">
        <v>0.15</v>
      </c>
      <c r="AF12" s="121">
        <f t="shared" si="0"/>
        <v>0.15</v>
      </c>
      <c r="AG12" s="121">
        <f t="shared" si="0"/>
        <v>0.15</v>
      </c>
      <c r="AH12" s="121">
        <f t="shared" si="0"/>
        <v>0.15</v>
      </c>
      <c r="AI12" s="121">
        <f t="shared" si="0"/>
        <v>0.15</v>
      </c>
      <c r="AJ12" s="186">
        <f t="shared" si="0"/>
        <v>0.15</v>
      </c>
      <c r="AK12" s="122">
        <f>AJ12</f>
        <v>0.15</v>
      </c>
      <c r="AL12" s="244">
        <v>0.14000000000000001</v>
      </c>
      <c r="AM12" s="122">
        <f t="shared" ref="AL12:AX12" si="1">AL12</f>
        <v>0.14000000000000001</v>
      </c>
      <c r="AN12" s="122">
        <f t="shared" si="1"/>
        <v>0.14000000000000001</v>
      </c>
      <c r="AO12" s="122">
        <f t="shared" si="1"/>
        <v>0.14000000000000001</v>
      </c>
      <c r="AP12" s="122">
        <f t="shared" si="1"/>
        <v>0.14000000000000001</v>
      </c>
      <c r="AQ12" s="122">
        <f t="shared" si="1"/>
        <v>0.14000000000000001</v>
      </c>
      <c r="AR12" s="122">
        <f t="shared" si="1"/>
        <v>0.14000000000000001</v>
      </c>
      <c r="AS12" s="122">
        <f t="shared" si="1"/>
        <v>0.14000000000000001</v>
      </c>
      <c r="AT12" s="122">
        <f t="shared" si="1"/>
        <v>0.14000000000000001</v>
      </c>
      <c r="AU12" s="122">
        <f t="shared" si="1"/>
        <v>0.14000000000000001</v>
      </c>
      <c r="AV12" s="122">
        <f t="shared" si="1"/>
        <v>0.14000000000000001</v>
      </c>
      <c r="AW12" s="122">
        <f t="shared" si="1"/>
        <v>0.14000000000000001</v>
      </c>
      <c r="AX12" s="186">
        <f t="shared" si="1"/>
        <v>0.14000000000000001</v>
      </c>
      <c r="AY12" s="122">
        <f t="shared" si="0"/>
        <v>0.14000000000000001</v>
      </c>
      <c r="AZ12" s="121">
        <f t="shared" si="0"/>
        <v>0.14000000000000001</v>
      </c>
      <c r="BA12" s="121">
        <f t="shared" si="0"/>
        <v>0.14000000000000001</v>
      </c>
      <c r="BB12" s="121">
        <f t="shared" si="0"/>
        <v>0.14000000000000001</v>
      </c>
      <c r="BC12" s="121">
        <f t="shared" si="0"/>
        <v>0.14000000000000001</v>
      </c>
      <c r="BD12" s="121">
        <f t="shared" si="0"/>
        <v>0.14000000000000001</v>
      </c>
      <c r="BE12" s="186">
        <f t="shared" si="0"/>
        <v>0.14000000000000001</v>
      </c>
      <c r="BF12" s="122">
        <f t="shared" si="0"/>
        <v>0.14000000000000001</v>
      </c>
      <c r="BG12" s="121">
        <f t="shared" si="0"/>
        <v>0.14000000000000001</v>
      </c>
      <c r="BH12" s="121">
        <f t="shared" si="0"/>
        <v>0.14000000000000001</v>
      </c>
      <c r="BI12" s="121">
        <f t="shared" si="0"/>
        <v>0.14000000000000001</v>
      </c>
      <c r="BJ12" s="121">
        <f t="shared" si="0"/>
        <v>0.14000000000000001</v>
      </c>
      <c r="BK12" s="121">
        <f t="shared" si="0"/>
        <v>0.14000000000000001</v>
      </c>
      <c r="BL12" s="186">
        <f t="shared" si="0"/>
        <v>0.14000000000000001</v>
      </c>
      <c r="BM12" s="122">
        <f t="shared" si="0"/>
        <v>0.14000000000000001</v>
      </c>
      <c r="BN12" s="121">
        <f t="shared" ref="BN12:BN13" si="2">BM12</f>
        <v>0.14000000000000001</v>
      </c>
      <c r="BO12" s="121">
        <f t="shared" ref="BO12:BO13" si="3">BN12</f>
        <v>0.14000000000000001</v>
      </c>
      <c r="BP12" s="121">
        <f t="shared" ref="BP12:BP13" si="4">BO12</f>
        <v>0.14000000000000001</v>
      </c>
      <c r="BQ12" s="121">
        <f t="shared" ref="BQ12:BQ13" si="5">BP12</f>
        <v>0.14000000000000001</v>
      </c>
      <c r="BR12" s="121">
        <f t="shared" ref="BR12:BR13" si="6">BQ12</f>
        <v>0.14000000000000001</v>
      </c>
      <c r="BS12" s="121">
        <f t="shared" ref="BS12:BS13" si="7">BR12</f>
        <v>0.14000000000000001</v>
      </c>
      <c r="BT12" s="122">
        <f t="shared" ref="BT12:BT13" si="8">BS12</f>
        <v>0.14000000000000001</v>
      </c>
      <c r="BU12" s="121">
        <f t="shared" ref="BU12:BU13" si="9">BT12</f>
        <v>0.14000000000000001</v>
      </c>
      <c r="BV12" s="121">
        <f t="shared" ref="BV12:BV13" si="10">BU12</f>
        <v>0.14000000000000001</v>
      </c>
      <c r="BW12" s="121">
        <f t="shared" ref="BW12:BW13" si="11">BV12</f>
        <v>0.14000000000000001</v>
      </c>
      <c r="BX12" s="121">
        <f t="shared" ref="BX12:BX13" si="12">BW12</f>
        <v>0.14000000000000001</v>
      </c>
      <c r="BY12" s="121">
        <f t="shared" ref="BY12:BY13" si="13">BX12</f>
        <v>0.14000000000000001</v>
      </c>
      <c r="BZ12" s="121">
        <f t="shared" ref="BZ12:BZ13" si="14">BY12</f>
        <v>0.14000000000000001</v>
      </c>
      <c r="CA12" s="122">
        <f t="shared" ref="CA12:CA13" si="15">BZ12</f>
        <v>0.14000000000000001</v>
      </c>
      <c r="CB12" s="121">
        <f t="shared" ref="CB12:CB13" si="16">CA12</f>
        <v>0.14000000000000001</v>
      </c>
      <c r="CC12" s="121">
        <f t="shared" ref="CC12:CD13" si="17">CB12</f>
        <v>0.14000000000000001</v>
      </c>
      <c r="CD12" s="121">
        <f t="shared" si="17"/>
        <v>0.14000000000000001</v>
      </c>
      <c r="CE12" s="121">
        <f t="shared" ref="CE12:CE13" si="18">CD12</f>
        <v>0.14000000000000001</v>
      </c>
      <c r="CF12" s="121">
        <f t="shared" ref="CF12:CF13" si="19">CE12</f>
        <v>0.14000000000000001</v>
      </c>
      <c r="CG12" s="121">
        <f t="shared" ref="CG12:CG13" si="20">CF12</f>
        <v>0.14000000000000001</v>
      </c>
      <c r="CH12" s="122">
        <f t="shared" ref="CH12:CH13" si="21">CG12</f>
        <v>0.14000000000000001</v>
      </c>
      <c r="CI12" s="121">
        <f t="shared" ref="CI12:CI13" si="22">CH12</f>
        <v>0.14000000000000001</v>
      </c>
      <c r="CJ12" s="121">
        <f t="shared" ref="CJ12:CJ13" si="23">CI12</f>
        <v>0.14000000000000001</v>
      </c>
      <c r="CK12" s="121">
        <f t="shared" ref="CK12:CK13" si="24">CJ12</f>
        <v>0.14000000000000001</v>
      </c>
      <c r="CL12" s="121">
        <f t="shared" ref="CL12:CL13" si="25">CK12</f>
        <v>0.14000000000000001</v>
      </c>
      <c r="CM12" s="121">
        <f t="shared" ref="CM12:CM13" si="26">CL12</f>
        <v>0.14000000000000001</v>
      </c>
      <c r="CN12" s="121">
        <f t="shared" ref="CN12:CN13" si="27">CM12</f>
        <v>0.14000000000000001</v>
      </c>
      <c r="CO12" s="122">
        <f t="shared" ref="CO12:CO13" si="28">CN12</f>
        <v>0.14000000000000001</v>
      </c>
      <c r="CP12" s="121">
        <f t="shared" ref="CP12:CP13" si="29">CO12</f>
        <v>0.14000000000000001</v>
      </c>
      <c r="CQ12" s="121">
        <f t="shared" ref="CQ12:CQ13" si="30">CP12</f>
        <v>0.14000000000000001</v>
      </c>
      <c r="CR12" s="121">
        <f t="shared" ref="CR12:CR13" si="31">CQ12</f>
        <v>0.14000000000000001</v>
      </c>
      <c r="CS12" s="121">
        <f t="shared" ref="CS12:CS13" si="32">CR12</f>
        <v>0.14000000000000001</v>
      </c>
      <c r="CT12" s="121">
        <f t="shared" ref="CT12:CT13" si="33">CS12</f>
        <v>0.14000000000000001</v>
      </c>
      <c r="CU12" s="121">
        <f t="shared" ref="CU12:CU13" si="34">CT12</f>
        <v>0.14000000000000001</v>
      </c>
      <c r="CV12" s="122">
        <f t="shared" ref="CV12:CV13" si="35">CU12</f>
        <v>0.14000000000000001</v>
      </c>
      <c r="CW12" s="121">
        <f t="shared" ref="CW12:CW13" si="36">CV12</f>
        <v>0.14000000000000001</v>
      </c>
      <c r="CX12" s="121">
        <f t="shared" ref="CX12:CX13" si="37">CW12</f>
        <v>0.14000000000000001</v>
      </c>
      <c r="CY12" s="121">
        <f t="shared" ref="CY12:CY13" si="38">CX12</f>
        <v>0.14000000000000001</v>
      </c>
      <c r="CZ12" s="121">
        <f t="shared" ref="CZ12:CZ13" si="39">CY12</f>
        <v>0.14000000000000001</v>
      </c>
      <c r="DA12" s="121">
        <f t="shared" ref="DA12:DA13" si="40">CZ12</f>
        <v>0.14000000000000001</v>
      </c>
      <c r="DB12" s="121">
        <f t="shared" ref="DB12:DB13" si="41">DA12</f>
        <v>0.14000000000000001</v>
      </c>
      <c r="DC12" s="121">
        <f t="shared" ref="DC12:DC13" si="42">DB12</f>
        <v>0.14000000000000001</v>
      </c>
      <c r="DD12" s="122">
        <f t="shared" ref="DD12:DD13" si="43">DC12</f>
        <v>0.14000000000000001</v>
      </c>
      <c r="DE12" s="121">
        <f t="shared" ref="DE12:DE13" si="44">DD12</f>
        <v>0.14000000000000001</v>
      </c>
      <c r="DF12" s="121">
        <f t="shared" ref="DF12:DF13" si="45">DE12</f>
        <v>0.14000000000000001</v>
      </c>
      <c r="DG12" s="121">
        <f t="shared" ref="DG12:DG13" si="46">DF12</f>
        <v>0.14000000000000001</v>
      </c>
      <c r="DH12" s="121">
        <f t="shared" ref="DH12:DH13" si="47">DG12</f>
        <v>0.14000000000000001</v>
      </c>
      <c r="DI12" s="121">
        <f t="shared" ref="DI12:DI13" si="48">DH12</f>
        <v>0.14000000000000001</v>
      </c>
      <c r="DJ12" s="121">
        <f t="shared" ref="DJ12:DJ13" si="49">DI12</f>
        <v>0.14000000000000001</v>
      </c>
      <c r="DK12" s="122">
        <f t="shared" ref="DK12:DK13" si="50">DJ12</f>
        <v>0.14000000000000001</v>
      </c>
      <c r="DL12" s="121">
        <f t="shared" ref="DL12:DL13" si="51">DK12</f>
        <v>0.14000000000000001</v>
      </c>
      <c r="DM12" s="121">
        <f t="shared" ref="DM12:DM13" si="52">DL12</f>
        <v>0.14000000000000001</v>
      </c>
      <c r="DN12" s="121">
        <f t="shared" ref="DN12:DN13" si="53">DM12</f>
        <v>0.14000000000000001</v>
      </c>
      <c r="DO12" s="121">
        <f t="shared" ref="DO12:DO13" si="54">DN12</f>
        <v>0.14000000000000001</v>
      </c>
      <c r="DP12" s="121">
        <f t="shared" ref="DP12:DP13" si="55">DO12</f>
        <v>0.14000000000000001</v>
      </c>
      <c r="DQ12" s="121">
        <f t="shared" ref="DQ12:DQ13" si="56">DP12</f>
        <v>0.14000000000000001</v>
      </c>
      <c r="DR12" s="121">
        <f t="shared" ref="DR12:DR13" si="57">DQ12</f>
        <v>0.14000000000000001</v>
      </c>
      <c r="DS12" s="121">
        <f t="shared" ref="DS12:DS13" si="58">DR12</f>
        <v>0.14000000000000001</v>
      </c>
    </row>
    <row r="13" spans="1:123" s="52" customFormat="1" x14ac:dyDescent="0.25">
      <c r="A13" s="52" t="s">
        <v>133</v>
      </c>
      <c r="C13" s="125">
        <v>1</v>
      </c>
      <c r="D13" s="121">
        <f>C13</f>
        <v>1</v>
      </c>
      <c r="E13" s="121">
        <f t="shared" ref="E13:BM13" si="59">D13</f>
        <v>1</v>
      </c>
      <c r="F13" s="121">
        <f t="shared" si="59"/>
        <v>1</v>
      </c>
      <c r="G13" s="121">
        <f t="shared" si="59"/>
        <v>1</v>
      </c>
      <c r="H13" s="121">
        <f t="shared" si="59"/>
        <v>1</v>
      </c>
      <c r="I13" s="121">
        <f t="shared" si="59"/>
        <v>1</v>
      </c>
      <c r="J13" s="121">
        <f t="shared" si="59"/>
        <v>1</v>
      </c>
      <c r="K13" s="121">
        <f t="shared" si="59"/>
        <v>1</v>
      </c>
      <c r="L13" s="121">
        <f t="shared" si="59"/>
        <v>1</v>
      </c>
      <c r="M13" s="121">
        <f t="shared" si="59"/>
        <v>1</v>
      </c>
      <c r="N13" s="121">
        <f t="shared" si="59"/>
        <v>1</v>
      </c>
      <c r="O13" s="121">
        <f t="shared" si="59"/>
        <v>1</v>
      </c>
      <c r="P13" s="179">
        <v>1</v>
      </c>
      <c r="Q13" s="121">
        <f>P13</f>
        <v>1</v>
      </c>
      <c r="R13" s="121">
        <f>P13</f>
        <v>1</v>
      </c>
      <c r="S13" s="121">
        <f t="shared" si="59"/>
        <v>1</v>
      </c>
      <c r="T13" s="121">
        <f t="shared" si="59"/>
        <v>1</v>
      </c>
      <c r="U13" s="121">
        <f t="shared" si="59"/>
        <v>1</v>
      </c>
      <c r="V13" s="121">
        <f t="shared" si="59"/>
        <v>1</v>
      </c>
      <c r="W13" s="121">
        <f t="shared" si="59"/>
        <v>1</v>
      </c>
      <c r="X13" s="125">
        <v>1.5</v>
      </c>
      <c r="Y13" s="121">
        <f t="shared" si="59"/>
        <v>1.5</v>
      </c>
      <c r="Z13" s="121">
        <f t="shared" si="59"/>
        <v>1.5</v>
      </c>
      <c r="AA13" s="121">
        <f t="shared" si="59"/>
        <v>1.5</v>
      </c>
      <c r="AB13" s="121">
        <f t="shared" si="59"/>
        <v>1.5</v>
      </c>
      <c r="AC13" s="121">
        <f t="shared" si="59"/>
        <v>1.5</v>
      </c>
      <c r="AD13" s="121">
        <f t="shared" si="59"/>
        <v>1.5</v>
      </c>
      <c r="AE13" s="125">
        <v>1.8</v>
      </c>
      <c r="AF13" s="121">
        <f t="shared" si="59"/>
        <v>1.8</v>
      </c>
      <c r="AG13" s="121">
        <f t="shared" si="59"/>
        <v>1.8</v>
      </c>
      <c r="AH13" s="121">
        <f t="shared" si="59"/>
        <v>1.8</v>
      </c>
      <c r="AI13" s="121">
        <f t="shared" si="59"/>
        <v>1.8</v>
      </c>
      <c r="AJ13" s="186">
        <f t="shared" si="59"/>
        <v>1.8</v>
      </c>
      <c r="AK13" s="179">
        <v>1</v>
      </c>
      <c r="AL13" s="121">
        <v>1.5</v>
      </c>
      <c r="AM13" s="121">
        <f t="shared" si="59"/>
        <v>1.5</v>
      </c>
      <c r="AN13" s="121">
        <f t="shared" si="59"/>
        <v>1.5</v>
      </c>
      <c r="AO13" s="121">
        <f t="shared" si="59"/>
        <v>1.5</v>
      </c>
      <c r="AP13" s="121">
        <f t="shared" si="59"/>
        <v>1.5</v>
      </c>
      <c r="AQ13" s="186">
        <f t="shared" si="59"/>
        <v>1.5</v>
      </c>
      <c r="AR13" s="244">
        <v>1</v>
      </c>
      <c r="AS13" s="121">
        <f t="shared" si="59"/>
        <v>1</v>
      </c>
      <c r="AT13" s="121">
        <f t="shared" si="59"/>
        <v>1</v>
      </c>
      <c r="AU13" s="121">
        <f t="shared" si="59"/>
        <v>1</v>
      </c>
      <c r="AV13" s="121">
        <f t="shared" si="59"/>
        <v>1</v>
      </c>
      <c r="AW13" s="121">
        <f t="shared" si="59"/>
        <v>1</v>
      </c>
      <c r="AX13" s="186">
        <f t="shared" si="59"/>
        <v>1</v>
      </c>
      <c r="AY13" s="122">
        <f t="shared" si="59"/>
        <v>1</v>
      </c>
      <c r="AZ13" s="121">
        <f t="shared" si="59"/>
        <v>1</v>
      </c>
      <c r="BA13" s="121">
        <f t="shared" si="59"/>
        <v>1</v>
      </c>
      <c r="BB13" s="121">
        <f t="shared" si="59"/>
        <v>1</v>
      </c>
      <c r="BC13" s="121">
        <f t="shared" si="59"/>
        <v>1</v>
      </c>
      <c r="BD13" s="121">
        <f t="shared" si="59"/>
        <v>1</v>
      </c>
      <c r="BE13" s="186">
        <f t="shared" si="59"/>
        <v>1</v>
      </c>
      <c r="BF13" s="122">
        <f t="shared" si="59"/>
        <v>1</v>
      </c>
      <c r="BG13" s="121">
        <f t="shared" si="59"/>
        <v>1</v>
      </c>
      <c r="BH13" s="121">
        <f t="shared" si="59"/>
        <v>1</v>
      </c>
      <c r="BI13" s="121">
        <f t="shared" si="59"/>
        <v>1</v>
      </c>
      <c r="BJ13" s="121">
        <f t="shared" si="59"/>
        <v>1</v>
      </c>
      <c r="BK13" s="121">
        <f t="shared" si="59"/>
        <v>1</v>
      </c>
      <c r="BL13" s="186">
        <f t="shared" si="59"/>
        <v>1</v>
      </c>
      <c r="BM13" s="122">
        <f t="shared" si="59"/>
        <v>1</v>
      </c>
      <c r="BN13" s="121">
        <f t="shared" si="2"/>
        <v>1</v>
      </c>
      <c r="BO13" s="121">
        <f t="shared" si="3"/>
        <v>1</v>
      </c>
      <c r="BP13" s="121">
        <f t="shared" si="4"/>
        <v>1</v>
      </c>
      <c r="BQ13" s="121">
        <f t="shared" si="5"/>
        <v>1</v>
      </c>
      <c r="BR13" s="121">
        <f t="shared" si="6"/>
        <v>1</v>
      </c>
      <c r="BS13" s="121">
        <f t="shared" si="7"/>
        <v>1</v>
      </c>
      <c r="BT13" s="122">
        <f t="shared" si="8"/>
        <v>1</v>
      </c>
      <c r="BU13" s="121">
        <f t="shared" si="9"/>
        <v>1</v>
      </c>
      <c r="BV13" s="121">
        <f t="shared" si="10"/>
        <v>1</v>
      </c>
      <c r="BW13" s="121">
        <f t="shared" si="11"/>
        <v>1</v>
      </c>
      <c r="BX13" s="121">
        <f t="shared" si="12"/>
        <v>1</v>
      </c>
      <c r="BY13" s="121">
        <f t="shared" si="13"/>
        <v>1</v>
      </c>
      <c r="BZ13" s="121">
        <f t="shared" si="14"/>
        <v>1</v>
      </c>
      <c r="CA13" s="122">
        <f t="shared" si="15"/>
        <v>1</v>
      </c>
      <c r="CB13" s="121">
        <f t="shared" si="16"/>
        <v>1</v>
      </c>
      <c r="CC13" s="121">
        <f t="shared" si="17"/>
        <v>1</v>
      </c>
      <c r="CD13" s="121">
        <f t="shared" si="17"/>
        <v>1</v>
      </c>
      <c r="CE13" s="121">
        <f t="shared" si="18"/>
        <v>1</v>
      </c>
      <c r="CF13" s="121">
        <f t="shared" si="19"/>
        <v>1</v>
      </c>
      <c r="CG13" s="121">
        <f t="shared" si="20"/>
        <v>1</v>
      </c>
      <c r="CH13" s="122">
        <f t="shared" si="21"/>
        <v>1</v>
      </c>
      <c r="CI13" s="121">
        <f t="shared" si="22"/>
        <v>1</v>
      </c>
      <c r="CJ13" s="121">
        <f t="shared" si="23"/>
        <v>1</v>
      </c>
      <c r="CK13" s="121">
        <f t="shared" si="24"/>
        <v>1</v>
      </c>
      <c r="CL13" s="121">
        <f t="shared" si="25"/>
        <v>1</v>
      </c>
      <c r="CM13" s="121">
        <f t="shared" si="26"/>
        <v>1</v>
      </c>
      <c r="CN13" s="121">
        <f t="shared" si="27"/>
        <v>1</v>
      </c>
      <c r="CO13" s="122">
        <f t="shared" si="28"/>
        <v>1</v>
      </c>
      <c r="CP13" s="121">
        <f t="shared" si="29"/>
        <v>1</v>
      </c>
      <c r="CQ13" s="121">
        <f t="shared" si="30"/>
        <v>1</v>
      </c>
      <c r="CR13" s="121">
        <f t="shared" si="31"/>
        <v>1</v>
      </c>
      <c r="CS13" s="121">
        <f t="shared" si="32"/>
        <v>1</v>
      </c>
      <c r="CT13" s="121">
        <f t="shared" si="33"/>
        <v>1</v>
      </c>
      <c r="CU13" s="121">
        <f t="shared" si="34"/>
        <v>1</v>
      </c>
      <c r="CV13" s="122">
        <f t="shared" si="35"/>
        <v>1</v>
      </c>
      <c r="CW13" s="121">
        <f t="shared" si="36"/>
        <v>1</v>
      </c>
      <c r="CX13" s="121">
        <f t="shared" si="37"/>
        <v>1</v>
      </c>
      <c r="CY13" s="121">
        <f t="shared" si="38"/>
        <v>1</v>
      </c>
      <c r="CZ13" s="121">
        <f t="shared" si="39"/>
        <v>1</v>
      </c>
      <c r="DA13" s="121">
        <f t="shared" si="40"/>
        <v>1</v>
      </c>
      <c r="DB13" s="121">
        <f t="shared" si="41"/>
        <v>1</v>
      </c>
      <c r="DC13" s="121">
        <f t="shared" si="42"/>
        <v>1</v>
      </c>
      <c r="DD13" s="122">
        <f t="shared" si="43"/>
        <v>1</v>
      </c>
      <c r="DE13" s="121">
        <f t="shared" si="44"/>
        <v>1</v>
      </c>
      <c r="DF13" s="121">
        <f t="shared" si="45"/>
        <v>1</v>
      </c>
      <c r="DG13" s="121">
        <f t="shared" si="46"/>
        <v>1</v>
      </c>
      <c r="DH13" s="121">
        <f t="shared" si="47"/>
        <v>1</v>
      </c>
      <c r="DI13" s="121">
        <f t="shared" si="48"/>
        <v>1</v>
      </c>
      <c r="DJ13" s="121">
        <f t="shared" si="49"/>
        <v>1</v>
      </c>
      <c r="DK13" s="122">
        <f t="shared" si="50"/>
        <v>1</v>
      </c>
      <c r="DL13" s="121">
        <f t="shared" si="51"/>
        <v>1</v>
      </c>
      <c r="DM13" s="121">
        <f t="shared" si="52"/>
        <v>1</v>
      </c>
      <c r="DN13" s="121">
        <f t="shared" si="53"/>
        <v>1</v>
      </c>
      <c r="DO13" s="121">
        <f t="shared" si="54"/>
        <v>1</v>
      </c>
      <c r="DP13" s="121">
        <f t="shared" si="55"/>
        <v>1</v>
      </c>
      <c r="DQ13" s="121">
        <f t="shared" si="56"/>
        <v>1</v>
      </c>
      <c r="DR13" s="121">
        <f t="shared" si="57"/>
        <v>1</v>
      </c>
      <c r="DS13" s="121">
        <f t="shared" si="58"/>
        <v>1</v>
      </c>
    </row>
    <row r="14" spans="1:123" x14ac:dyDescent="0.25">
      <c r="C14" s="174">
        <v>0.01</v>
      </c>
      <c r="D14" s="174"/>
      <c r="E14" s="174"/>
      <c r="F14" s="174"/>
      <c r="G14" s="174"/>
      <c r="H14" s="174"/>
      <c r="I14" s="174"/>
      <c r="J14" s="174"/>
      <c r="K14" s="174"/>
      <c r="L14" s="174"/>
      <c r="M14" s="174"/>
      <c r="N14" s="174"/>
      <c r="O14" s="174"/>
      <c r="P14" s="174"/>
      <c r="Q14" s="174"/>
      <c r="R14" s="174"/>
      <c r="S14" s="174"/>
      <c r="T14" s="174"/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3" t="s">
        <v>148</v>
      </c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  <c r="BJ14" s="173"/>
      <c r="BK14" s="242" t="s">
        <v>173</v>
      </c>
      <c r="BL14" s="242"/>
      <c r="BM14" s="242"/>
      <c r="BN14" s="242"/>
      <c r="BO14" s="242"/>
      <c r="BP14" s="242"/>
      <c r="BQ14" s="242"/>
      <c r="BR14" s="242"/>
      <c r="BS14" s="242"/>
      <c r="BT14" s="242"/>
      <c r="BU14" s="242"/>
      <c r="BV14" s="242"/>
      <c r="BW14" s="242"/>
      <c r="BX14" s="242"/>
      <c r="BY14" s="242"/>
      <c r="BZ14" s="242"/>
      <c r="CA14" s="242"/>
      <c r="CB14" s="242"/>
      <c r="CC14" s="242"/>
      <c r="CD14" s="242"/>
      <c r="CE14" s="242"/>
      <c r="CF14" s="242"/>
      <c r="CG14" s="242"/>
      <c r="CH14" s="242"/>
      <c r="CI14" s="242"/>
      <c r="CJ14" s="242"/>
      <c r="CK14" s="242"/>
      <c r="CL14" s="242"/>
      <c r="CM14" s="242"/>
      <c r="CN14" s="242"/>
      <c r="CO14" s="242"/>
      <c r="CP14" s="241" t="s">
        <v>172</v>
      </c>
      <c r="CQ14" s="241"/>
      <c r="CR14" s="241"/>
      <c r="CS14" s="241"/>
      <c r="CT14" s="241"/>
      <c r="CU14" s="241"/>
      <c r="CV14" s="241"/>
      <c r="CW14" s="241"/>
      <c r="CX14" s="241"/>
      <c r="CY14" s="241"/>
      <c r="CZ14" s="241"/>
      <c r="DA14" s="241"/>
      <c r="DB14" s="241"/>
      <c r="DC14" s="241"/>
      <c r="DD14" s="241"/>
      <c r="DE14" s="241"/>
      <c r="DF14" s="241"/>
      <c r="DG14" s="241"/>
      <c r="DH14" s="241"/>
      <c r="DI14" s="241"/>
      <c r="DJ14" s="241"/>
      <c r="DK14" s="241"/>
      <c r="DL14" s="241"/>
      <c r="DM14" s="241"/>
      <c r="DN14" s="241"/>
      <c r="DO14" s="241"/>
      <c r="DP14" s="241"/>
      <c r="DQ14" s="241"/>
      <c r="DR14" s="241"/>
      <c r="DS14" s="241"/>
    </row>
    <row r="15" spans="1:123" s="258" customFormat="1" x14ac:dyDescent="0.25">
      <c r="A15" s="258" t="s">
        <v>134</v>
      </c>
      <c r="B15" s="258" t="s">
        <v>180</v>
      </c>
      <c r="C15" s="270">
        <f>C60+C53+C45*AA5</f>
        <v>0.30325943051811194</v>
      </c>
      <c r="D15" s="225">
        <f>C15+D68+D52*$AA$5</f>
        <v>0.37746637601636618</v>
      </c>
      <c r="E15" s="225">
        <f>D15+E68+E52*$AA$5</f>
        <v>0.46948298843420144</v>
      </c>
      <c r="F15" s="225">
        <f>E15+F68+F52*$AA$5</f>
        <v>0.58358358783231723</v>
      </c>
      <c r="G15" s="225">
        <f>F15+G68+G52*$AA$5</f>
        <v>0.72506833108598068</v>
      </c>
      <c r="H15" s="225">
        <f>G15+H68+H52*$AA$5</f>
        <v>0.90050941272052332</v>
      </c>
      <c r="I15" s="225">
        <f>H15+I68+I52*$AA$5</f>
        <v>1.1180563539473563</v>
      </c>
      <c r="J15" s="225">
        <f>I15+J68+J52*$AA$5</f>
        <v>1.3146908152893919</v>
      </c>
      <c r="K15" s="225">
        <f>J15+K68+K52*$AA$5</f>
        <v>1.5584028530283756</v>
      </c>
      <c r="L15" s="225">
        <f>K15+L68+L52*$AA$5</f>
        <v>1.8604910854995746</v>
      </c>
      <c r="M15" s="225">
        <f>L15+M68+M52*$AA$5</f>
        <v>2.2349657994387209</v>
      </c>
      <c r="N15" s="225">
        <f>M15+N68+N52*$AA$5</f>
        <v>2.6991997503981215</v>
      </c>
      <c r="O15" s="225">
        <f>N15+O68+O52*$AA$5</f>
        <v>3.274735155262638</v>
      </c>
      <c r="P15" s="225">
        <f>O15+P68+P52*$AA$5</f>
        <v>3.9882843629694982</v>
      </c>
      <c r="Q15" s="225">
        <f t="shared" ref="Q15:CB15" si="60">P15+Q68+Q52*$AA$5</f>
        <v>4.8728096355891193</v>
      </c>
      <c r="R15" s="225">
        <f t="shared" si="60"/>
        <v>5.9693452287005639</v>
      </c>
      <c r="S15" s="225">
        <f t="shared" si="60"/>
        <v>7.3287736192218702</v>
      </c>
      <c r="T15" s="225">
        <f t="shared" si="60"/>
        <v>9.0141890785314036</v>
      </c>
      <c r="U15" s="225">
        <f t="shared" si="60"/>
        <v>11.103828503138338</v>
      </c>
      <c r="V15" s="225">
        <f t="shared" si="60"/>
        <v>13.694705644714054</v>
      </c>
      <c r="W15" s="225">
        <f t="shared" si="60"/>
        <v>16.907117555331055</v>
      </c>
      <c r="X15" s="225">
        <f t="shared" si="60"/>
        <v>19.009678543477463</v>
      </c>
      <c r="Y15" s="225">
        <f t="shared" si="60"/>
        <v>21.499464138518864</v>
      </c>
      <c r="Z15" s="225">
        <f t="shared" si="60"/>
        <v>24.468313223581557</v>
      </c>
      <c r="AA15" s="225">
        <f t="shared" si="60"/>
        <v>28.029968188229137</v>
      </c>
      <c r="AB15" s="225">
        <f t="shared" si="60"/>
        <v>32.325260084151772</v>
      </c>
      <c r="AC15" s="225">
        <f t="shared" si="60"/>
        <v>37.528500370095188</v>
      </c>
      <c r="AD15" s="225">
        <f t="shared" si="60"/>
        <v>43.855348742885617</v>
      </c>
      <c r="AE15" s="225">
        <f t="shared" si="60"/>
        <v>51.585474037284065</v>
      </c>
      <c r="AF15" s="225">
        <f t="shared" si="60"/>
        <v>54.143005528905043</v>
      </c>
      <c r="AG15" s="225">
        <f t="shared" si="60"/>
        <v>56.95472100161809</v>
      </c>
      <c r="AH15" s="225">
        <f t="shared" si="60"/>
        <v>60.063904752719225</v>
      </c>
      <c r="AI15" s="225">
        <f t="shared" si="60"/>
        <v>63.523963307936498</v>
      </c>
      <c r="AJ15" s="225">
        <f t="shared" si="60"/>
        <v>67.400793982412949</v>
      </c>
      <c r="AK15" s="225">
        <f t="shared" si="60"/>
        <v>71.77569129265612</v>
      </c>
      <c r="AL15" s="225">
        <f t="shared" si="60"/>
        <v>74.682035855163775</v>
      </c>
      <c r="AM15" s="225">
        <f t="shared" si="60"/>
        <v>78.120933293392966</v>
      </c>
      <c r="AN15" s="225">
        <f t="shared" si="60"/>
        <v>81.601037657470414</v>
      </c>
      <c r="AO15" s="225">
        <f t="shared" si="60"/>
        <v>85.107793413825945</v>
      </c>
      <c r="AP15" s="225">
        <f t="shared" si="60"/>
        <v>88.621775272767493</v>
      </c>
      <c r="AQ15" s="225">
        <f t="shared" si="60"/>
        <v>92.117517045835868</v>
      </c>
      <c r="AR15" s="225">
        <f t="shared" si="60"/>
        <v>95.562062049265577</v>
      </c>
      <c r="AS15" s="225">
        <f t="shared" si="60"/>
        <v>98.728937664354419</v>
      </c>
      <c r="AT15" s="225">
        <f t="shared" si="60"/>
        <v>101.64634155762691</v>
      </c>
      <c r="AU15" s="225">
        <f t="shared" si="60"/>
        <v>104.63328763526225</v>
      </c>
      <c r="AV15" s="225">
        <f t="shared" si="60"/>
        <v>107.66852099861201</v>
      </c>
      <c r="AW15" s="225">
        <f t="shared" si="60"/>
        <v>110.72498260236971</v>
      </c>
      <c r="AX15" s="225">
        <f t="shared" si="60"/>
        <v>113.76420553404317</v>
      </c>
      <c r="AY15" s="225">
        <f t="shared" si="60"/>
        <v>116.73740764893299</v>
      </c>
      <c r="AZ15" s="225">
        <f t="shared" si="60"/>
        <v>119.40394133708615</v>
      </c>
      <c r="BA15" s="225">
        <f t="shared" si="60"/>
        <v>121.96886051137001</v>
      </c>
      <c r="BB15" s="225">
        <f t="shared" si="60"/>
        <v>124.52533782728736</v>
      </c>
      <c r="BC15" s="225">
        <f t="shared" si="60"/>
        <v>127.07027833387711</v>
      </c>
      <c r="BD15" s="225">
        <f t="shared" si="60"/>
        <v>129.59803407906512</v>
      </c>
      <c r="BE15" s="225">
        <f t="shared" si="60"/>
        <v>132.09980713142284</v>
      </c>
      <c r="BF15" s="225">
        <f t="shared" si="60"/>
        <v>134.56290402979502</v>
      </c>
      <c r="BG15" s="225">
        <f t="shared" si="60"/>
        <v>136.96980718705743</v>
      </c>
      <c r="BH15" s="225">
        <f t="shared" si="60"/>
        <v>139.34711780200735</v>
      </c>
      <c r="BI15" s="225">
        <f t="shared" si="60"/>
        <v>141.6828651476618</v>
      </c>
      <c r="BJ15" s="225">
        <f t="shared" si="60"/>
        <v>143.97191321074777</v>
      </c>
      <c r="BK15" s="225">
        <f t="shared" si="60"/>
        <v>146.21036911222208</v>
      </c>
      <c r="BL15" s="225">
        <f t="shared" si="60"/>
        <v>148.39581328819668</v>
      </c>
      <c r="BM15" s="225">
        <f t="shared" si="60"/>
        <v>150.52742063211565</v>
      </c>
      <c r="BN15" s="225">
        <f t="shared" si="60"/>
        <v>152.60644515697575</v>
      </c>
      <c r="BO15" s="225">
        <f t="shared" si="60"/>
        <v>154.65134597593956</v>
      </c>
      <c r="BP15" s="225">
        <f t="shared" si="60"/>
        <v>156.6713163429086</v>
      </c>
      <c r="BQ15" s="225">
        <f t="shared" si="60"/>
        <v>158.66149890651883</v>
      </c>
      <c r="BR15" s="225">
        <f t="shared" si="60"/>
        <v>160.61749618576582</v>
      </c>
      <c r="BS15" s="225">
        <f t="shared" si="60"/>
        <v>162.53577051501631</v>
      </c>
      <c r="BT15" s="225">
        <f t="shared" si="60"/>
        <v>164.41413608989987</v>
      </c>
      <c r="BU15" s="225">
        <f t="shared" si="60"/>
        <v>166.25235071199918</v>
      </c>
      <c r="BV15" s="225">
        <f t="shared" si="60"/>
        <v>168.05762147654912</v>
      </c>
      <c r="BW15" s="225">
        <f t="shared" si="60"/>
        <v>169.83191067100503</v>
      </c>
      <c r="BX15" s="225">
        <f t="shared" si="60"/>
        <v>171.57548654330373</v>
      </c>
      <c r="BY15" s="225">
        <f t="shared" si="60"/>
        <v>173.28858685966586</v>
      </c>
      <c r="BZ15" s="225">
        <f t="shared" si="60"/>
        <v>174.97147135136748</v>
      </c>
      <c r="CA15" s="225">
        <f t="shared" si="60"/>
        <v>176.62451120097785</v>
      </c>
      <c r="CB15" s="225">
        <f t="shared" si="60"/>
        <v>178.24833381262832</v>
      </c>
      <c r="CC15" s="225">
        <f t="shared" ref="CC15:DS15" si="61">CB15+CC68+CC52*$AA$5</f>
        <v>179.84401556312605</v>
      </c>
      <c r="CD15" s="225">
        <f t="shared" si="61"/>
        <v>181.41150973171014</v>
      </c>
      <c r="CE15" s="225">
        <f t="shared" si="61"/>
        <v>182.9508695850995</v>
      </c>
      <c r="CF15" s="225">
        <f t="shared" si="61"/>
        <v>184.46253755627473</v>
      </c>
      <c r="CG15" s="225">
        <f t="shared" si="61"/>
        <v>185.94728647805672</v>
      </c>
      <c r="CH15" s="225">
        <f t="shared" si="61"/>
        <v>187.40613994346</v>
      </c>
      <c r="CI15" s="225">
        <f t="shared" si="61"/>
        <v>188.84027382698105</v>
      </c>
      <c r="CJ15" s="225">
        <f t="shared" si="61"/>
        <v>190.25088761250714</v>
      </c>
      <c r="CK15" s="225">
        <f t="shared" si="61"/>
        <v>191.63840187013636</v>
      </c>
      <c r="CL15" s="225">
        <f t="shared" si="61"/>
        <v>193.00287647123807</v>
      </c>
      <c r="CM15" s="225">
        <f t="shared" si="61"/>
        <v>194.34450419037526</v>
      </c>
      <c r="CN15" s="225">
        <f t="shared" si="61"/>
        <v>195.66362709111596</v>
      </c>
      <c r="CO15" s="225">
        <f t="shared" si="61"/>
        <v>196.96073452033679</v>
      </c>
      <c r="CP15" s="225">
        <f t="shared" si="61"/>
        <v>198.23643679678949</v>
      </c>
      <c r="CQ15" s="225">
        <f t="shared" si="61"/>
        <v>199.49140778358367</v>
      </c>
      <c r="CR15" s="225">
        <f t="shared" si="61"/>
        <v>200.72614341272143</v>
      </c>
      <c r="CS15" s="225">
        <f t="shared" si="61"/>
        <v>201.94111231072316</v>
      </c>
      <c r="CT15" s="225">
        <f t="shared" si="61"/>
        <v>203.13677892399619</v>
      </c>
      <c r="CU15" s="225">
        <f t="shared" si="61"/>
        <v>204.31359643301923</v>
      </c>
      <c r="CV15" s="225">
        <f t="shared" si="61"/>
        <v>205.47200193408773</v>
      </c>
      <c r="CW15" s="225">
        <f t="shared" si="61"/>
        <v>206.61241237858641</v>
      </c>
      <c r="CX15" s="225">
        <f t="shared" si="61"/>
        <v>207.73521870666315</v>
      </c>
      <c r="CY15" s="225">
        <f t="shared" si="61"/>
        <v>208.84077580798024</v>
      </c>
      <c r="CZ15" s="225">
        <f t="shared" si="61"/>
        <v>209.92945762803356</v>
      </c>
      <c r="DA15" s="225">
        <f t="shared" si="61"/>
        <v>211.00166768681123</v>
      </c>
      <c r="DB15" s="225">
        <f t="shared" si="61"/>
        <v>212.05782162279215</v>
      </c>
      <c r="DC15" s="225">
        <f t="shared" si="61"/>
        <v>213.09833016165703</v>
      </c>
      <c r="DD15" s="245">
        <f t="shared" si="61"/>
        <v>214.12358410634468</v>
      </c>
      <c r="DE15" s="225">
        <f t="shared" si="61"/>
        <v>215.13394303348971</v>
      </c>
      <c r="DF15" s="225">
        <f t="shared" si="61"/>
        <v>216.1297298378353</v>
      </c>
      <c r="DG15" s="225">
        <f t="shared" si="61"/>
        <v>217.11125877349139</v>
      </c>
      <c r="DH15" s="225">
        <f t="shared" si="61"/>
        <v>218.0788486995653</v>
      </c>
      <c r="DI15" s="225">
        <f t="shared" si="61"/>
        <v>219.03282147758293</v>
      </c>
      <c r="DJ15" s="225">
        <f t="shared" si="61"/>
        <v>219.97349895755431</v>
      </c>
      <c r="DK15" s="245">
        <f t="shared" si="61"/>
        <v>220.90119901767707</v>
      </c>
      <c r="DL15" s="225">
        <f t="shared" si="61"/>
        <v>221.81623148069153</v>
      </c>
      <c r="DM15" s="225">
        <f t="shared" si="61"/>
        <v>222.71889516741189</v>
      </c>
      <c r="DN15" s="225">
        <f t="shared" si="61"/>
        <v>223.60948221356108</v>
      </c>
      <c r="DO15" s="225">
        <f t="shared" si="61"/>
        <v>224.48827745108227</v>
      </c>
      <c r="DP15" s="225">
        <f t="shared" si="61"/>
        <v>225.35555751668446</v>
      </c>
      <c r="DQ15" s="225">
        <f t="shared" si="61"/>
        <v>226.21159082419126</v>
      </c>
      <c r="DR15" s="225">
        <f t="shared" si="61"/>
        <v>227.05663821738264</v>
      </c>
      <c r="DS15" s="225">
        <f t="shared" si="61"/>
        <v>227.89095412707007</v>
      </c>
    </row>
    <row r="16" spans="1:123" s="258" customFormat="1" x14ac:dyDescent="0.25">
      <c r="A16" s="258" t="s">
        <v>190</v>
      </c>
      <c r="D16" s="225"/>
      <c r="E16" s="225"/>
      <c r="F16" s="225"/>
      <c r="G16" s="225"/>
      <c r="H16" s="225"/>
      <c r="I16" s="225">
        <v>0.4</v>
      </c>
      <c r="J16" s="225">
        <f>I16+J68</f>
        <v>0.4796584577236182</v>
      </c>
      <c r="K16" s="225">
        <f t="shared" ref="K16:BV16" si="62">J16+K68</f>
        <v>0.57843494530090478</v>
      </c>
      <c r="L16" s="225">
        <f t="shared" si="62"/>
        <v>0.70091778989674014</v>
      </c>
      <c r="M16" s="225">
        <f t="shared" si="62"/>
        <v>0.85279651719557603</v>
      </c>
      <c r="N16" s="225">
        <f t="shared" si="62"/>
        <v>1.0411261390461324</v>
      </c>
      <c r="O16" s="225">
        <f t="shared" si="62"/>
        <v>1.2746548701408225</v>
      </c>
      <c r="P16" s="225">
        <f t="shared" si="62"/>
        <v>1.5642304966982381</v>
      </c>
      <c r="Q16" s="225">
        <f t="shared" si="62"/>
        <v>1.9233042736294332</v>
      </c>
      <c r="R16" s="225">
        <f t="shared" si="62"/>
        <v>2.3685557570241151</v>
      </c>
      <c r="S16" s="225">
        <f t="shared" si="62"/>
        <v>2.9206675964335211</v>
      </c>
      <c r="T16" s="225">
        <f t="shared" si="62"/>
        <v>3.6052862773011842</v>
      </c>
      <c r="U16" s="225">
        <f t="shared" si="62"/>
        <v>4.4542134415770862</v>
      </c>
      <c r="V16" s="225">
        <f t="shared" si="62"/>
        <v>5.506883125279205</v>
      </c>
      <c r="W16" s="225">
        <f t="shared" si="62"/>
        <v>6.8121935330698324</v>
      </c>
      <c r="X16" s="225">
        <f t="shared" si="62"/>
        <v>7.5610261356192661</v>
      </c>
      <c r="Y16" s="225">
        <f t="shared" si="62"/>
        <v>8.4505047396081086</v>
      </c>
      <c r="Z16" s="225">
        <f t="shared" si="62"/>
        <v>9.5143047329244919</v>
      </c>
      <c r="AA16" s="225">
        <f t="shared" si="62"/>
        <v>10.794142523349777</v>
      </c>
      <c r="AB16" s="225">
        <f t="shared" si="62"/>
        <v>12.341684022026195</v>
      </c>
      <c r="AC16" s="225">
        <f t="shared" si="62"/>
        <v>14.220899881536994</v>
      </c>
      <c r="AD16" s="225">
        <f t="shared" si="62"/>
        <v>16.510968719840598</v>
      </c>
      <c r="AE16" s="225">
        <f t="shared" si="62"/>
        <v>19.309850678299078</v>
      </c>
      <c r="AF16" s="225">
        <f t="shared" si="62"/>
        <v>20.174997991393898</v>
      </c>
      <c r="AG16" s="225">
        <f t="shared" si="62"/>
        <v>21.135549809995148</v>
      </c>
      <c r="AH16" s="225">
        <f t="shared" si="62"/>
        <v>22.208106619980846</v>
      </c>
      <c r="AI16" s="225">
        <f t="shared" si="62"/>
        <v>23.413211205198586</v>
      </c>
      <c r="AJ16" s="225">
        <f t="shared" si="62"/>
        <v>24.776273295774502</v>
      </c>
      <c r="AK16" s="225">
        <f t="shared" si="62"/>
        <v>26.328705237958985</v>
      </c>
      <c r="AL16" s="225">
        <f t="shared" si="62"/>
        <v>27.346195794336118</v>
      </c>
      <c r="AM16" s="225">
        <f t="shared" si="62"/>
        <v>28.563104963019097</v>
      </c>
      <c r="AN16" s="225">
        <f t="shared" si="62"/>
        <v>29.788312711026311</v>
      </c>
      <c r="AO16" s="225">
        <f t="shared" si="62"/>
        <v>31.016339884311925</v>
      </c>
      <c r="AP16" s="225">
        <f t="shared" si="62"/>
        <v>32.239864935888725</v>
      </c>
      <c r="AQ16" s="225">
        <f t="shared" si="62"/>
        <v>33.449285636585415</v>
      </c>
      <c r="AR16" s="225">
        <f t="shared" si="62"/>
        <v>34.632176756988855</v>
      </c>
      <c r="AS16" s="225">
        <f t="shared" si="62"/>
        <v>35.701341623936358</v>
      </c>
      <c r="AT16" s="225">
        <f t="shared" si="62"/>
        <v>36.656715600564013</v>
      </c>
      <c r="AU16" s="225">
        <f t="shared" si="62"/>
        <v>37.642097660549879</v>
      </c>
      <c r="AV16" s="225">
        <f t="shared" si="62"/>
        <v>38.648935056261564</v>
      </c>
      <c r="AW16" s="225">
        <f t="shared" si="62"/>
        <v>39.666387398669706</v>
      </c>
      <c r="AX16" s="225">
        <f t="shared" si="62"/>
        <v>40.680741944610659</v>
      </c>
      <c r="AY16" s="225">
        <f t="shared" si="62"/>
        <v>41.674691194582316</v>
      </c>
      <c r="AZ16" s="225">
        <f t="shared" si="62"/>
        <v>42.562990741594724</v>
      </c>
      <c r="BA16" s="225">
        <f t="shared" si="62"/>
        <v>43.428302161513983</v>
      </c>
      <c r="BB16" s="225">
        <f t="shared" si="62"/>
        <v>44.287627236934853</v>
      </c>
      <c r="BC16" s="225">
        <f t="shared" si="62"/>
        <v>45.140454645990296</v>
      </c>
      <c r="BD16" s="225">
        <f t="shared" si="62"/>
        <v>45.985457848604298</v>
      </c>
      <c r="BE16" s="225">
        <f t="shared" si="62"/>
        <v>46.820308938816517</v>
      </c>
      <c r="BF16" s="225">
        <f t="shared" si="62"/>
        <v>47.641445521605377</v>
      </c>
      <c r="BG16" s="225">
        <f t="shared" si="62"/>
        <v>48.443779715321689</v>
      </c>
      <c r="BH16" s="225">
        <f t="shared" si="62"/>
        <v>49.233550138179694</v>
      </c>
      <c r="BI16" s="225">
        <f t="shared" si="62"/>
        <v>50.008310556335886</v>
      </c>
      <c r="BJ16" s="225">
        <f t="shared" si="62"/>
        <v>50.765965393628953</v>
      </c>
      <c r="BK16" s="225">
        <f t="shared" si="62"/>
        <v>51.504948704844132</v>
      </c>
      <c r="BL16" s="225">
        <f t="shared" si="62"/>
        <v>52.224323382150381</v>
      </c>
      <c r="BM16" s="225">
        <f t="shared" si="62"/>
        <v>52.923863154394844</v>
      </c>
      <c r="BN16" s="225">
        <f t="shared" si="62"/>
        <v>53.604240522784323</v>
      </c>
      <c r="BO16" s="225">
        <f t="shared" si="62"/>
        <v>54.272911102037831</v>
      </c>
      <c r="BP16" s="225">
        <f t="shared" si="62"/>
        <v>54.933307694803084</v>
      </c>
      <c r="BQ16" s="225">
        <f t="shared" si="62"/>
        <v>55.583765838694823</v>
      </c>
      <c r="BR16" s="225">
        <f t="shared" si="62"/>
        <v>56.22273639643501</v>
      </c>
      <c r="BS16" s="225">
        <f t="shared" si="62"/>
        <v>56.848929222639576</v>
      </c>
      <c r="BT16" s="225">
        <f t="shared" si="62"/>
        <v>57.461489544690814</v>
      </c>
      <c r="BU16" s="225">
        <f t="shared" si="62"/>
        <v>58.060209143318112</v>
      </c>
      <c r="BV16" s="225">
        <f t="shared" si="62"/>
        <v>58.647029478689689</v>
      </c>
      <c r="BW16" s="225">
        <f t="shared" ref="BW16:DS16" si="63">BV16+BW68</f>
        <v>59.22236595114213</v>
      </c>
      <c r="BX16" s="225">
        <f t="shared" si="63"/>
        <v>59.786448757237444</v>
      </c>
      <c r="BY16" s="225">
        <f t="shared" si="63"/>
        <v>60.339496277161807</v>
      </c>
      <c r="BZ16" s="225">
        <f t="shared" si="63"/>
        <v>60.881723190904324</v>
      </c>
      <c r="CA16" s="225">
        <f t="shared" si="63"/>
        <v>61.413360298269879</v>
      </c>
      <c r="CB16" s="225">
        <f t="shared" si="63"/>
        <v>61.934693290871579</v>
      </c>
      <c r="CC16" s="225">
        <f t="shared" si="63"/>
        <v>62.44611539670754</v>
      </c>
      <c r="CD16" s="225">
        <f t="shared" si="63"/>
        <v>62.947639636820277</v>
      </c>
      <c r="CE16" s="225">
        <f t="shared" si="63"/>
        <v>63.439237410832995</v>
      </c>
      <c r="CF16" s="225">
        <f t="shared" si="63"/>
        <v>63.921033401509398</v>
      </c>
      <c r="CG16" s="225">
        <f t="shared" si="63"/>
        <v>64.39328421663221</v>
      </c>
      <c r="CH16" s="225">
        <f t="shared" si="63"/>
        <v>64.856348223307563</v>
      </c>
      <c r="CI16" s="225">
        <f t="shared" si="63"/>
        <v>65.310646557950761</v>
      </c>
      <c r="CJ16" s="225">
        <f t="shared" si="63"/>
        <v>65.756611903902609</v>
      </c>
      <c r="CK16" s="225">
        <f t="shared" si="63"/>
        <v>66.194398428872503</v>
      </c>
      <c r="CL16" s="225">
        <f t="shared" si="63"/>
        <v>66.624039774020147</v>
      </c>
      <c r="CM16" s="225">
        <f t="shared" si="63"/>
        <v>67.045605403963208</v>
      </c>
      <c r="CN16" s="225">
        <f t="shared" si="63"/>
        <v>67.459208944800878</v>
      </c>
      <c r="CO16" s="225">
        <f t="shared" si="63"/>
        <v>67.865010383505151</v>
      </c>
      <c r="CP16" s="225">
        <f t="shared" si="63"/>
        <v>68.263209987897795</v>
      </c>
      <c r="CQ16" s="225">
        <f t="shared" si="63"/>
        <v>68.654031432976026</v>
      </c>
      <c r="CR16" s="225">
        <f t="shared" si="63"/>
        <v>69.037653565040699</v>
      </c>
      <c r="CS16" s="225">
        <f t="shared" si="63"/>
        <v>69.414253430194137</v>
      </c>
      <c r="CT16" s="225">
        <f t="shared" si="63"/>
        <v>69.784005826722776</v>
      </c>
      <c r="CU16" s="225">
        <f t="shared" si="63"/>
        <v>70.147079308487122</v>
      </c>
      <c r="CV16" s="225">
        <f t="shared" si="63"/>
        <v>70.503633505720273</v>
      </c>
      <c r="CW16" s="225">
        <f t="shared" si="63"/>
        <v>70.853817361451732</v>
      </c>
      <c r="CX16" s="225">
        <f t="shared" si="63"/>
        <v>71.197767511957466</v>
      </c>
      <c r="CY16" s="225">
        <f t="shared" si="63"/>
        <v>71.535606151795463</v>
      </c>
      <c r="CZ16" s="225">
        <f t="shared" si="63"/>
        <v>71.867461252629965</v>
      </c>
      <c r="DA16" s="225">
        <f t="shared" si="63"/>
        <v>72.193472777459576</v>
      </c>
      <c r="DB16" s="225">
        <f t="shared" si="63"/>
        <v>72.513786503750211</v>
      </c>
      <c r="DC16" s="225">
        <f t="shared" si="63"/>
        <v>72.828547790947724</v>
      </c>
      <c r="DD16" s="225">
        <f t="shared" si="63"/>
        <v>73.137895920479224</v>
      </c>
      <c r="DE16" s="225">
        <f t="shared" si="63"/>
        <v>73.441959701713785</v>
      </c>
      <c r="DF16" s="225">
        <f t="shared" si="63"/>
        <v>73.740855195476072</v>
      </c>
      <c r="DG16" s="225">
        <f t="shared" si="63"/>
        <v>74.034694860627638</v>
      </c>
      <c r="DH16" s="225">
        <f t="shared" si="63"/>
        <v>74.323591647652805</v>
      </c>
      <c r="DI16" s="225">
        <f t="shared" si="63"/>
        <v>74.607658894184027</v>
      </c>
      <c r="DJ16" s="225">
        <f t="shared" si="63"/>
        <v>74.887009715593322</v>
      </c>
      <c r="DK16" s="225">
        <f t="shared" si="63"/>
        <v>75.161756006282502</v>
      </c>
      <c r="DL16" s="225">
        <f t="shared" si="63"/>
        <v>75.432007294134564</v>
      </c>
      <c r="DM16" s="225">
        <f t="shared" si="63"/>
        <v>75.697869849393555</v>
      </c>
      <c r="DN16" s="225">
        <f t="shared" si="63"/>
        <v>75.959447761752671</v>
      </c>
      <c r="DO16" s="225">
        <f t="shared" si="63"/>
        <v>76.216842482802804</v>
      </c>
      <c r="DP16" s="225">
        <f t="shared" si="63"/>
        <v>76.470152385443129</v>
      </c>
      <c r="DQ16" s="225">
        <f t="shared" si="63"/>
        <v>76.719472704760577</v>
      </c>
      <c r="DR16" s="225">
        <f t="shared" si="63"/>
        <v>76.964895789496197</v>
      </c>
      <c r="DS16" s="225">
        <f t="shared" si="63"/>
        <v>77.206511585415925</v>
      </c>
    </row>
    <row r="17" spans="1:123" s="258" customFormat="1" x14ac:dyDescent="0.25">
      <c r="C17" s="290" t="s">
        <v>200</v>
      </c>
      <c r="D17" s="290"/>
      <c r="E17" s="290"/>
      <c r="F17" s="290"/>
      <c r="G17" s="290"/>
      <c r="H17" s="290"/>
      <c r="I17" s="290"/>
      <c r="J17" s="225"/>
      <c r="K17" s="225"/>
      <c r="L17" s="225"/>
      <c r="M17" s="225"/>
      <c r="N17" s="225"/>
      <c r="O17" s="225"/>
      <c r="P17" s="225"/>
      <c r="Q17" s="225"/>
      <c r="R17" s="225"/>
      <c r="S17" s="225"/>
      <c r="T17" s="225"/>
      <c r="U17" s="225"/>
      <c r="V17" s="225"/>
      <c r="W17" s="225"/>
      <c r="X17" s="225"/>
      <c r="Y17" s="225"/>
      <c r="Z17" s="225"/>
      <c r="AA17" s="225"/>
      <c r="AB17" s="225"/>
      <c r="AC17" s="225"/>
      <c r="AD17" s="225"/>
      <c r="AE17" s="225"/>
      <c r="AF17" s="225"/>
      <c r="AG17" s="225"/>
      <c r="AH17" s="225"/>
      <c r="AI17" s="225"/>
      <c r="AJ17" s="225"/>
      <c r="AK17" s="225"/>
      <c r="AL17" s="225"/>
      <c r="AM17" s="225"/>
      <c r="AN17" s="225"/>
      <c r="AO17" s="225"/>
      <c r="AP17" s="225"/>
      <c r="AQ17" s="225"/>
      <c r="AR17" s="225"/>
      <c r="AS17" s="225"/>
      <c r="AT17" s="225"/>
      <c r="AU17" s="225"/>
      <c r="AV17" s="225"/>
      <c r="AW17" s="225"/>
      <c r="AX17" s="225"/>
      <c r="AY17" s="225"/>
      <c r="AZ17" s="225"/>
      <c r="BA17" s="225"/>
      <c r="BB17" s="225"/>
      <c r="BC17" s="225"/>
      <c r="BD17" s="225"/>
      <c r="BE17" s="225"/>
      <c r="BF17" s="225"/>
      <c r="BG17" s="225"/>
      <c r="BH17" s="225"/>
      <c r="BI17" s="225"/>
      <c r="BJ17" s="225"/>
      <c r="BK17" s="225"/>
      <c r="BL17" s="225"/>
      <c r="BM17" s="225"/>
      <c r="BN17" s="225"/>
      <c r="BO17" s="225"/>
      <c r="BP17" s="225"/>
      <c r="BQ17" s="225"/>
      <c r="BR17" s="225"/>
      <c r="BS17" s="225"/>
      <c r="BT17" s="225"/>
      <c r="BU17" s="225"/>
      <c r="BV17" s="225"/>
      <c r="BW17" s="225"/>
      <c r="BX17" s="225"/>
      <c r="BY17" s="225"/>
      <c r="BZ17" s="225"/>
      <c r="CA17" s="225"/>
      <c r="CB17" s="225"/>
      <c r="CC17" s="225"/>
      <c r="CD17" s="225"/>
      <c r="CE17" s="225"/>
      <c r="CF17" s="225"/>
      <c r="CG17" s="225"/>
      <c r="CH17" s="225"/>
      <c r="CI17" s="225"/>
      <c r="CJ17" s="225"/>
      <c r="CK17" s="225"/>
      <c r="CL17" s="225"/>
      <c r="CM17" s="225"/>
      <c r="CN17" s="225"/>
      <c r="CO17" s="225"/>
      <c r="CP17" s="225"/>
      <c r="CQ17" s="225"/>
      <c r="CR17" s="225"/>
      <c r="CS17" s="225"/>
      <c r="CT17" s="225"/>
      <c r="CU17" s="225"/>
      <c r="CV17" s="225"/>
      <c r="CW17" s="225"/>
      <c r="CX17" s="225"/>
      <c r="CY17" s="225"/>
      <c r="CZ17" s="225"/>
      <c r="DA17" s="225"/>
      <c r="DB17" s="225"/>
      <c r="DC17" s="225"/>
      <c r="DD17" s="225"/>
      <c r="DE17" s="225"/>
      <c r="DF17" s="225"/>
      <c r="DG17" s="225"/>
      <c r="DH17" s="225"/>
      <c r="DI17" s="225"/>
      <c r="DJ17" s="225"/>
      <c r="DK17" s="225"/>
      <c r="DL17" s="225"/>
      <c r="DM17" s="225"/>
      <c r="DN17" s="225"/>
      <c r="DO17" s="225"/>
      <c r="DP17" s="225"/>
      <c r="DQ17" s="225"/>
      <c r="DR17" s="225"/>
      <c r="DS17" s="225"/>
    </row>
    <row r="18" spans="1:123" x14ac:dyDescent="0.25">
      <c r="B18" t="s">
        <v>60</v>
      </c>
      <c r="C18" s="243">
        <v>43892</v>
      </c>
      <c r="D18" s="51">
        <f>C18+1</f>
        <v>43893</v>
      </c>
      <c r="E18" s="51">
        <f>D18+1</f>
        <v>43894</v>
      </c>
      <c r="F18" s="51">
        <f t="shared" ref="F18:BM18" si="64">E18+1</f>
        <v>43895</v>
      </c>
      <c r="G18" s="51">
        <f t="shared" si="64"/>
        <v>43896</v>
      </c>
      <c r="H18" s="51">
        <f t="shared" si="64"/>
        <v>43897</v>
      </c>
      <c r="I18" s="68">
        <f t="shared" si="64"/>
        <v>43898</v>
      </c>
      <c r="J18" s="51">
        <f t="shared" si="64"/>
        <v>43899</v>
      </c>
      <c r="K18" s="51">
        <f t="shared" si="64"/>
        <v>43900</v>
      </c>
      <c r="L18" s="51">
        <f t="shared" si="64"/>
        <v>43901</v>
      </c>
      <c r="M18" s="51">
        <f t="shared" si="64"/>
        <v>43902</v>
      </c>
      <c r="N18" s="51">
        <f t="shared" si="64"/>
        <v>43903</v>
      </c>
      <c r="O18" s="51">
        <f t="shared" si="64"/>
        <v>43904</v>
      </c>
      <c r="P18" s="68">
        <f t="shared" si="64"/>
        <v>43905</v>
      </c>
      <c r="Q18" s="51">
        <f t="shared" si="64"/>
        <v>43906</v>
      </c>
      <c r="R18" s="51">
        <f t="shared" si="64"/>
        <v>43907</v>
      </c>
      <c r="S18" s="51">
        <f t="shared" si="64"/>
        <v>43908</v>
      </c>
      <c r="T18" s="51">
        <f t="shared" si="64"/>
        <v>43909</v>
      </c>
      <c r="U18" s="51">
        <f t="shared" si="64"/>
        <v>43910</v>
      </c>
      <c r="V18" s="51">
        <f t="shared" si="64"/>
        <v>43911</v>
      </c>
      <c r="W18" s="68">
        <f t="shared" si="64"/>
        <v>43912</v>
      </c>
      <c r="X18" s="51">
        <f t="shared" si="64"/>
        <v>43913</v>
      </c>
      <c r="Y18" s="51">
        <f t="shared" si="64"/>
        <v>43914</v>
      </c>
      <c r="Z18" s="51">
        <f t="shared" si="64"/>
        <v>43915</v>
      </c>
      <c r="AA18" s="51">
        <f t="shared" si="64"/>
        <v>43916</v>
      </c>
      <c r="AB18" s="51">
        <f t="shared" si="64"/>
        <v>43917</v>
      </c>
      <c r="AC18" s="51">
        <f t="shared" si="64"/>
        <v>43918</v>
      </c>
      <c r="AD18" s="68">
        <f t="shared" si="64"/>
        <v>43919</v>
      </c>
      <c r="AE18" s="51">
        <f t="shared" si="64"/>
        <v>43920</v>
      </c>
      <c r="AF18" s="51">
        <f t="shared" si="64"/>
        <v>43921</v>
      </c>
      <c r="AG18" s="51">
        <f t="shared" si="64"/>
        <v>43922</v>
      </c>
      <c r="AH18" s="51">
        <f t="shared" si="64"/>
        <v>43923</v>
      </c>
      <c r="AI18" s="51">
        <f t="shared" si="64"/>
        <v>43924</v>
      </c>
      <c r="AJ18" s="188">
        <f t="shared" si="64"/>
        <v>43925</v>
      </c>
      <c r="AK18" s="68">
        <f t="shared" si="64"/>
        <v>43926</v>
      </c>
      <c r="AL18" s="51">
        <f t="shared" si="64"/>
        <v>43927</v>
      </c>
      <c r="AM18" s="51">
        <f t="shared" si="64"/>
        <v>43928</v>
      </c>
      <c r="AN18" s="51">
        <f t="shared" si="64"/>
        <v>43929</v>
      </c>
      <c r="AO18" s="51">
        <f t="shared" si="64"/>
        <v>43930</v>
      </c>
      <c r="AP18" s="51">
        <f t="shared" si="64"/>
        <v>43931</v>
      </c>
      <c r="AQ18" s="188">
        <f t="shared" si="64"/>
        <v>43932</v>
      </c>
      <c r="AR18" s="68">
        <f t="shared" si="64"/>
        <v>43933</v>
      </c>
      <c r="AS18" s="51">
        <f t="shared" si="64"/>
        <v>43934</v>
      </c>
      <c r="AT18" s="51">
        <f t="shared" si="64"/>
        <v>43935</v>
      </c>
      <c r="AU18" s="51">
        <f t="shared" si="64"/>
        <v>43936</v>
      </c>
      <c r="AV18" s="51">
        <f t="shared" si="64"/>
        <v>43937</v>
      </c>
      <c r="AW18" s="51">
        <f t="shared" si="64"/>
        <v>43938</v>
      </c>
      <c r="AX18" s="188">
        <f t="shared" si="64"/>
        <v>43939</v>
      </c>
      <c r="AY18" s="68">
        <f t="shared" si="64"/>
        <v>43940</v>
      </c>
      <c r="AZ18" s="51">
        <f t="shared" si="64"/>
        <v>43941</v>
      </c>
      <c r="BA18" s="51">
        <f t="shared" si="64"/>
        <v>43942</v>
      </c>
      <c r="BB18" s="51">
        <f t="shared" si="64"/>
        <v>43943</v>
      </c>
      <c r="BC18" s="51">
        <f t="shared" si="64"/>
        <v>43944</v>
      </c>
      <c r="BD18" s="51">
        <f t="shared" si="64"/>
        <v>43945</v>
      </c>
      <c r="BE18" s="188">
        <f t="shared" si="64"/>
        <v>43946</v>
      </c>
      <c r="BF18" s="68">
        <f t="shared" si="64"/>
        <v>43947</v>
      </c>
      <c r="BG18" s="51">
        <f t="shared" si="64"/>
        <v>43948</v>
      </c>
      <c r="BH18" s="51">
        <f t="shared" si="64"/>
        <v>43949</v>
      </c>
      <c r="BI18" s="51">
        <f t="shared" si="64"/>
        <v>43950</v>
      </c>
      <c r="BJ18" s="51">
        <f t="shared" si="64"/>
        <v>43951</v>
      </c>
      <c r="BK18" s="51">
        <f t="shared" si="64"/>
        <v>43952</v>
      </c>
      <c r="BL18" s="188">
        <f t="shared" si="64"/>
        <v>43953</v>
      </c>
      <c r="BM18" s="68">
        <f t="shared" si="64"/>
        <v>43954</v>
      </c>
      <c r="BN18" s="51">
        <f t="shared" ref="BN18" si="65">BM18+1</f>
        <v>43955</v>
      </c>
      <c r="BO18" s="51">
        <f t="shared" ref="BO18" si="66">BN18+1</f>
        <v>43956</v>
      </c>
      <c r="BP18" s="51">
        <f t="shared" ref="BP18" si="67">BO18+1</f>
        <v>43957</v>
      </c>
      <c r="BQ18" s="51">
        <f t="shared" ref="BQ18" si="68">BP18+1</f>
        <v>43958</v>
      </c>
      <c r="BR18" s="51">
        <f t="shared" ref="BR18" si="69">BQ18+1</f>
        <v>43959</v>
      </c>
      <c r="BS18" s="51">
        <f t="shared" ref="BS18" si="70">BR18+1</f>
        <v>43960</v>
      </c>
      <c r="BT18" s="68">
        <f t="shared" ref="BT18" si="71">BS18+1</f>
        <v>43961</v>
      </c>
      <c r="BU18" s="51">
        <f t="shared" ref="BU18" si="72">BT18+1</f>
        <v>43962</v>
      </c>
      <c r="BV18" s="51">
        <f t="shared" ref="BV18" si="73">BU18+1</f>
        <v>43963</v>
      </c>
      <c r="BW18" s="51">
        <f t="shared" ref="BW18" si="74">BV18+1</f>
        <v>43964</v>
      </c>
      <c r="BX18" s="51">
        <f t="shared" ref="BX18" si="75">BW18+1</f>
        <v>43965</v>
      </c>
      <c r="BY18" s="51">
        <f t="shared" ref="BY18" si="76">BX18+1</f>
        <v>43966</v>
      </c>
      <c r="BZ18" s="51">
        <f t="shared" ref="BZ18" si="77">BY18+1</f>
        <v>43967</v>
      </c>
      <c r="CA18" s="68">
        <f t="shared" ref="CA18" si="78">BZ18+1</f>
        <v>43968</v>
      </c>
      <c r="CB18" s="51">
        <f t="shared" ref="CB18" si="79">CA18+1</f>
        <v>43969</v>
      </c>
      <c r="CC18" s="51">
        <f t="shared" ref="CC18:CD18" si="80">CB18+1</f>
        <v>43970</v>
      </c>
      <c r="CD18" s="51">
        <f t="shared" si="80"/>
        <v>43971</v>
      </c>
      <c r="CE18" s="51">
        <f t="shared" ref="CE18" si="81">CD18+1</f>
        <v>43972</v>
      </c>
      <c r="CF18" s="51">
        <f t="shared" ref="CF18" si="82">CE18+1</f>
        <v>43973</v>
      </c>
      <c r="CG18" s="51">
        <f t="shared" ref="CG18" si="83">CF18+1</f>
        <v>43974</v>
      </c>
      <c r="CH18" s="68">
        <f t="shared" ref="CH18" si="84">CG18+1</f>
        <v>43975</v>
      </c>
      <c r="CI18" s="51">
        <f t="shared" ref="CI18" si="85">CH18+1</f>
        <v>43976</v>
      </c>
      <c r="CJ18" s="51">
        <f t="shared" ref="CJ18" si="86">CI18+1</f>
        <v>43977</v>
      </c>
      <c r="CK18" s="51">
        <f t="shared" ref="CK18" si="87">CJ18+1</f>
        <v>43978</v>
      </c>
      <c r="CL18" s="51">
        <f t="shared" ref="CL18" si="88">CK18+1</f>
        <v>43979</v>
      </c>
      <c r="CM18" s="51">
        <f t="shared" ref="CM18" si="89">CL18+1</f>
        <v>43980</v>
      </c>
      <c r="CN18" s="51">
        <f t="shared" ref="CN18" si="90">CM18+1</f>
        <v>43981</v>
      </c>
      <c r="CO18" s="68">
        <f t="shared" ref="CO18" si="91">CN18+1</f>
        <v>43982</v>
      </c>
      <c r="CP18" s="51">
        <f t="shared" ref="CP18" si="92">CO18+1</f>
        <v>43983</v>
      </c>
      <c r="CQ18" s="51">
        <f t="shared" ref="CQ18" si="93">CP18+1</f>
        <v>43984</v>
      </c>
      <c r="CR18" s="51">
        <f t="shared" ref="CR18" si="94">CQ18+1</f>
        <v>43985</v>
      </c>
      <c r="CS18" s="51">
        <f t="shared" ref="CS18" si="95">CR18+1</f>
        <v>43986</v>
      </c>
      <c r="CT18" s="51">
        <f t="shared" ref="CT18" si="96">CS18+1</f>
        <v>43987</v>
      </c>
      <c r="CU18" s="51">
        <f t="shared" ref="CU18" si="97">CT18+1</f>
        <v>43988</v>
      </c>
      <c r="CV18" s="68">
        <f t="shared" ref="CV18" si="98">CU18+1</f>
        <v>43989</v>
      </c>
      <c r="CW18" s="51">
        <f t="shared" ref="CW18" si="99">CV18+1</f>
        <v>43990</v>
      </c>
      <c r="CX18" s="51">
        <f t="shared" ref="CX18" si="100">CW18+1</f>
        <v>43991</v>
      </c>
      <c r="CY18" s="51">
        <f t="shared" ref="CY18" si="101">CX18+1</f>
        <v>43992</v>
      </c>
      <c r="CZ18" s="51">
        <f t="shared" ref="CZ18" si="102">CY18+1</f>
        <v>43993</v>
      </c>
      <c r="DA18" s="51">
        <f t="shared" ref="DA18" si="103">CZ18+1</f>
        <v>43994</v>
      </c>
      <c r="DB18" s="51">
        <f t="shared" ref="DB18" si="104">DA18+1</f>
        <v>43995</v>
      </c>
      <c r="DC18" s="51">
        <f t="shared" ref="DC18" si="105">DB18+1</f>
        <v>43996</v>
      </c>
      <c r="DD18" s="68">
        <f t="shared" ref="DD18" si="106">DC18+1</f>
        <v>43997</v>
      </c>
      <c r="DE18" s="51">
        <f t="shared" ref="DE18" si="107">DD18+1</f>
        <v>43998</v>
      </c>
      <c r="DF18" s="51">
        <f t="shared" ref="DF18" si="108">DE18+1</f>
        <v>43999</v>
      </c>
      <c r="DG18" s="51">
        <f t="shared" ref="DG18" si="109">DF18+1</f>
        <v>44000</v>
      </c>
      <c r="DH18" s="51">
        <f t="shared" ref="DH18" si="110">DG18+1</f>
        <v>44001</v>
      </c>
      <c r="DI18" s="51">
        <f t="shared" ref="DI18" si="111">DH18+1</f>
        <v>44002</v>
      </c>
      <c r="DJ18" s="51">
        <f t="shared" ref="DJ18" si="112">DI18+1</f>
        <v>44003</v>
      </c>
      <c r="DK18" s="68">
        <f t="shared" ref="DK18" si="113">DJ18+1</f>
        <v>44004</v>
      </c>
      <c r="DL18" s="51">
        <f t="shared" ref="DL18" si="114">DK18+1</f>
        <v>44005</v>
      </c>
      <c r="DM18" s="51">
        <f t="shared" ref="DM18" si="115">DL18+1</f>
        <v>44006</v>
      </c>
      <c r="DN18" s="51">
        <f t="shared" ref="DN18" si="116">DM18+1</f>
        <v>44007</v>
      </c>
      <c r="DO18" s="51">
        <f t="shared" ref="DO18" si="117">DN18+1</f>
        <v>44008</v>
      </c>
      <c r="DP18" s="51">
        <f t="shared" ref="DP18" si="118">DO18+1</f>
        <v>44009</v>
      </c>
      <c r="DQ18" s="51">
        <f t="shared" ref="DQ18" si="119">DP18+1</f>
        <v>44010</v>
      </c>
      <c r="DR18" s="51">
        <f t="shared" ref="DR18" si="120">DQ18+1</f>
        <v>44011</v>
      </c>
      <c r="DS18" s="51">
        <f t="shared" ref="DS18" si="121">DR18+1</f>
        <v>44012</v>
      </c>
    </row>
    <row r="19" spans="1:123" s="76" customFormat="1" x14ac:dyDescent="0.25">
      <c r="A19" s="101" t="s">
        <v>81</v>
      </c>
      <c r="C19" s="93">
        <f t="shared" ref="C19:K19" si="122">C20+C22+C24</f>
        <v>38.512164210392719</v>
      </c>
      <c r="D19" s="93">
        <f t="shared" si="122"/>
        <v>47.755083620886978</v>
      </c>
      <c r="E19" s="93">
        <f t="shared" si="122"/>
        <v>59.216303689899853</v>
      </c>
      <c r="F19" s="93">
        <f t="shared" si="122"/>
        <v>73.42821657547583</v>
      </c>
      <c r="G19" s="93">
        <f t="shared" si="122"/>
        <v>91.050988553590003</v>
      </c>
      <c r="H19" s="93">
        <f t="shared" si="122"/>
        <v>112.9032258064516</v>
      </c>
      <c r="I19" s="93">
        <f t="shared" si="122"/>
        <v>139.99999999999997</v>
      </c>
      <c r="J19" s="76">
        <f t="shared" si="122"/>
        <v>150.92917168763918</v>
      </c>
      <c r="K19" s="76">
        <f t="shared" si="122"/>
        <v>163.53590349718661</v>
      </c>
      <c r="L19" s="76">
        <f t="shared" ref="L19:P19" si="123">L20+L22+L24</f>
        <v>178.22017121766419</v>
      </c>
      <c r="M19" s="76">
        <f t="shared" si="123"/>
        <v>195.47658402366889</v>
      </c>
      <c r="N19" s="76">
        <f t="shared" si="123"/>
        <v>215.91638864002729</v>
      </c>
      <c r="O19" s="76">
        <f t="shared" si="123"/>
        <v>240.29438077314157</v>
      </c>
      <c r="P19" s="103">
        <f t="shared" si="123"/>
        <v>269.54170325893102</v>
      </c>
      <c r="Q19" s="76">
        <f t="shared" ref="Q19" si="124">Q20+Q22+Q24</f>
        <v>320.02250140427105</v>
      </c>
      <c r="R19" s="76">
        <f t="shared" ref="R19" si="125">R20+R22+R24</f>
        <v>319.45905379804742</v>
      </c>
      <c r="S19" s="76">
        <f t="shared" ref="S19" si="126">S20+S22+S24</f>
        <v>316.96071168379297</v>
      </c>
      <c r="T19" s="76">
        <f t="shared" ref="T19" si="127">T20+T22+T24</f>
        <v>311.92014959107757</v>
      </c>
      <c r="U19" s="76">
        <f t="shared" ref="U19" si="128">U20+U22+U24</f>
        <v>303.58524329932675</v>
      </c>
      <c r="V19" s="76">
        <f t="shared" ref="V19" si="129">V20+V22+V24</f>
        <v>291.02483120194557</v>
      </c>
      <c r="W19" s="103">
        <f t="shared" ref="W19" si="130">W20+W22+W24</f>
        <v>273.08654472518072</v>
      </c>
      <c r="X19" s="76">
        <f t="shared" ref="X19" si="131">X20+X22+X24</f>
        <v>229.43538115696862</v>
      </c>
      <c r="Y19" s="76">
        <f t="shared" ref="Y19" si="132">Y20+Y22+Y24</f>
        <v>238.14938884556048</v>
      </c>
      <c r="Z19" s="76">
        <f t="shared" ref="Z19" si="133">Z20+Z22+Z24</f>
        <v>244.87274466434326</v>
      </c>
      <c r="AA19" s="76">
        <f t="shared" ref="AA19" si="134">AA20+AA22+AA24</f>
        <v>249.08813237506729</v>
      </c>
      <c r="AB19" s="76">
        <f t="shared" ref="AB19" si="135">AB20+AB22+AB24</f>
        <v>250.14293496164564</v>
      </c>
      <c r="AC19" s="76">
        <f t="shared" ref="AC19" si="136">AC20+AC22+AC24</f>
        <v>247.21740321639274</v>
      </c>
      <c r="AD19" s="103">
        <f t="shared" ref="AD19" si="137">AD20+AD22+AD24</f>
        <v>239.28548135587783</v>
      </c>
      <c r="AE19" s="76">
        <f t="shared" ref="AE19" si="138">AE20+AE22+AE24</f>
        <v>242.10728500544087</v>
      </c>
      <c r="AF19" s="76">
        <f t="shared" ref="AF19" si="139">AF20+AF22+AF24</f>
        <v>238.16987291312316</v>
      </c>
      <c r="AG19" s="76">
        <f t="shared" ref="AG19" si="140">AG20+AG22+AG24</f>
        <v>234.54360188381301</v>
      </c>
      <c r="AH19" s="76">
        <f t="shared" ref="AH19" si="141">AH20+AH22+AH24</f>
        <v>231.10081285823466</v>
      </c>
      <c r="AI19" s="76">
        <f t="shared" ref="AI19" si="142">AI20+AI22+AI24</f>
        <v>227.68841935381963</v>
      </c>
      <c r="AJ19" s="189">
        <f t="shared" ref="AJ19" si="143">AJ20+AJ22+AJ24</f>
        <v>224.12093692543908</v>
      </c>
      <c r="AK19" s="103">
        <f t="shared" ref="AK19" si="144">AK20+AK22+AK24</f>
        <v>220.17189276120178</v>
      </c>
      <c r="AL19" s="76">
        <f t="shared" ref="AL19" si="145">AL20+AL22+AL24</f>
        <v>215.74588900002388</v>
      </c>
      <c r="AM19" s="76">
        <f t="shared" ref="AM19" si="146">AM20+AM22+AM24</f>
        <v>212.2008781909839</v>
      </c>
      <c r="AN19" s="76">
        <f t="shared" ref="AN19" si="147">AN20+AN22+AN24</f>
        <v>207.92655226053157</v>
      </c>
      <c r="AO19" s="76">
        <f t="shared" ref="AO19" si="148">AO20+AO22+AO24</f>
        <v>203.11297772959264</v>
      </c>
      <c r="AP19" s="76">
        <f t="shared" ref="AP19" si="149">AP20+AP22+AP24</f>
        <v>197.98637974776884</v>
      </c>
      <c r="AQ19" s="189">
        <f t="shared" ref="AQ19" si="150">AQ20+AQ22+AQ24</f>
        <v>192.81872288088533</v>
      </c>
      <c r="AR19" s="103">
        <f t="shared" ref="AR19" si="151">AR20+AR22+AR24</f>
        <v>187.93948193156123</v>
      </c>
      <c r="AS19" s="76">
        <f t="shared" ref="AS19" si="152">AS20+AS22+AS24</f>
        <v>185.43644659350952</v>
      </c>
      <c r="AT19" s="76">
        <f t="shared" ref="AT19" si="153">AT20+AT22+AT24</f>
        <v>183.76734113268841</v>
      </c>
      <c r="AU19" s="76">
        <f t="shared" ref="AU19" si="154">AU20+AU22+AU24</f>
        <v>181.75775755208835</v>
      </c>
      <c r="AV19" s="76">
        <f t="shared" ref="AV19" si="155">AV20+AV22+AV24</f>
        <v>179.39749996064936</v>
      </c>
      <c r="AW19" s="76">
        <f t="shared" ref="AW19" si="156">AW20+AW22+AW24</f>
        <v>176.71209827348162</v>
      </c>
      <c r="AX19" s="189">
        <f t="shared" ref="AX19" si="157">AX20+AX22+AX24</f>
        <v>173.77067320677597</v>
      </c>
      <c r="AY19" s="207">
        <f t="shared" ref="AY19" si="158">AY20+AY22+AY24</f>
        <v>170.69401085703498</v>
      </c>
      <c r="AZ19" s="76">
        <f t="shared" ref="AZ19" si="159">AZ20+AZ22+AZ24</f>
        <v>167.66808886046479</v>
      </c>
      <c r="BA19" s="76">
        <f t="shared" ref="BA19" si="160">BA20+BA22+BA24</f>
        <v>164.57391846027036</v>
      </c>
      <c r="BB19" s="76">
        <f t="shared" ref="BB19" si="161">BB20+BB22+BB24</f>
        <v>161.62778936184318</v>
      </c>
      <c r="BC19" s="76">
        <f t="shared" ref="BC19" si="162">BC20+BC22+BC24</f>
        <v>158.82881821778298</v>
      </c>
      <c r="BD19" s="76">
        <f t="shared" ref="BD19" si="163">BD20+BD22+BD24</f>
        <v>156.1701790214677</v>
      </c>
      <c r="BE19" s="189">
        <f t="shared" ref="BE19" si="164">BE20+BE22+BE24</f>
        <v>153.64086373415412</v>
      </c>
      <c r="BF19" s="103">
        <f t="shared" ref="BF19" si="165">BF20+BF22+BF24</f>
        <v>151.22955640830602</v>
      </c>
      <c r="BG19" s="76">
        <f t="shared" ref="BG19" si="166">BG20+BG22+BG24</f>
        <v>148.92579462864794</v>
      </c>
      <c r="BH19" s="76">
        <f t="shared" ref="BH19" si="167">BH20+BH22+BH24</f>
        <v>146.63952625853148</v>
      </c>
      <c r="BI19" s="76">
        <f t="shared" ref="BI19:BJ19" si="168">BI20+BI22+BI24</f>
        <v>144.30731703216361</v>
      </c>
      <c r="BJ19" s="76">
        <f t="shared" si="168"/>
        <v>141.97659873273921</v>
      </c>
      <c r="BK19" s="76">
        <f t="shared" ref="BK19:BL19" si="169">BK20+BK22+BK24</f>
        <v>139.68969798649132</v>
      </c>
      <c r="BL19" s="189">
        <f t="shared" si="169"/>
        <v>137.4806960952601</v>
      </c>
      <c r="BM19" s="103">
        <f t="shared" ref="BM19:BS19" si="170">BM20+BM22+BM24</f>
        <v>135.37178637145959</v>
      </c>
      <c r="BN19" s="76">
        <f t="shared" si="170"/>
        <v>133.3692149807886</v>
      </c>
      <c r="BO19" s="76">
        <f t="shared" si="170"/>
        <v>131.40881296304772</v>
      </c>
      <c r="BP19" s="76">
        <f t="shared" si="170"/>
        <v>129.46849000383432</v>
      </c>
      <c r="BQ19" s="76">
        <f t="shared" si="170"/>
        <v>127.54812643591865</v>
      </c>
      <c r="BR19" s="76">
        <f t="shared" si="170"/>
        <v>125.65138318017185</v>
      </c>
      <c r="BS19" s="76">
        <f t="shared" si="170"/>
        <v>123.78455112579789</v>
      </c>
      <c r="BT19" s="103">
        <f t="shared" ref="BT19:CC19" si="171">BT20+BT22+BT24</f>
        <v>121.95485547550837</v>
      </c>
      <c r="BU19" s="76">
        <f t="shared" si="171"/>
        <v>120.16807816357429</v>
      </c>
      <c r="BV19" s="76">
        <f t="shared" si="171"/>
        <v>118.42542817341483</v>
      </c>
      <c r="BW19" s="76">
        <f t="shared" si="171"/>
        <v>116.73154933025243</v>
      </c>
      <c r="BX19" s="76">
        <f t="shared" si="171"/>
        <v>115.0858724784979</v>
      </c>
      <c r="BY19" s="76">
        <f t="shared" si="171"/>
        <v>113.48569504841592</v>
      </c>
      <c r="BZ19" s="76">
        <f t="shared" si="171"/>
        <v>111.92685664763997</v>
      </c>
      <c r="CA19" s="103">
        <f t="shared" si="171"/>
        <v>110.40441930744566</v>
      </c>
      <c r="CB19" s="76">
        <f t="shared" si="171"/>
        <v>108.91327041007563</v>
      </c>
      <c r="CC19" s="76">
        <f t="shared" si="171"/>
        <v>107.44869848270997</v>
      </c>
      <c r="CD19" s="76">
        <f t="shared" ref="CD19:DP19" si="172">CD20+CD22+CD24</f>
        <v>106.01143612113734</v>
      </c>
      <c r="CE19" s="76">
        <f t="shared" si="172"/>
        <v>104.60534880849535</v>
      </c>
      <c r="CF19" s="76">
        <f t="shared" si="172"/>
        <v>103.23290170216754</v>
      </c>
      <c r="CG19" s="76">
        <f t="shared" si="172"/>
        <v>101.89498068985155</v>
      </c>
      <c r="CH19" s="103">
        <f t="shared" si="172"/>
        <v>100.59090647684954</v>
      </c>
      <c r="CI19" s="76">
        <f t="shared" si="172"/>
        <v>99.318681283926779</v>
      </c>
      <c r="CJ19" s="76">
        <f t="shared" si="172"/>
        <v>98.075505630293662</v>
      </c>
      <c r="CK19" s="76">
        <f t="shared" si="172"/>
        <v>96.860121201468317</v>
      </c>
      <c r="CL19" s="76">
        <f t="shared" si="172"/>
        <v>95.671797518952587</v>
      </c>
      <c r="CM19" s="76">
        <f t="shared" si="172"/>
        <v>94.510098550477409</v>
      </c>
      <c r="CN19" s="76">
        <f t="shared" si="172"/>
        <v>93.374769399550743</v>
      </c>
      <c r="CO19" s="103">
        <f t="shared" si="172"/>
        <v>92.265613161874711</v>
      </c>
      <c r="CP19" s="76">
        <f t="shared" si="172"/>
        <v>91.182387926464102</v>
      </c>
      <c r="CQ19" s="76">
        <f t="shared" si="172"/>
        <v>90.124764325013587</v>
      </c>
      <c r="CR19" s="76">
        <f t="shared" si="172"/>
        <v>89.092386961488543</v>
      </c>
      <c r="CS19" s="76">
        <f t="shared" si="172"/>
        <v>88.084635348255659</v>
      </c>
      <c r="CT19" s="76">
        <f t="shared" si="172"/>
        <v>87.100681605756165</v>
      </c>
      <c r="CU19" s="76">
        <f t="shared" si="172"/>
        <v>86.139634978525336</v>
      </c>
      <c r="CV19" s="103">
        <f t="shared" si="172"/>
        <v>85.200666952060786</v>
      </c>
      <c r="CW19" s="76">
        <f t="shared" si="172"/>
        <v>84.283107483442834</v>
      </c>
      <c r="CX19" s="76">
        <f t="shared" si="172"/>
        <v>83.386505750257342</v>
      </c>
      <c r="CY19" s="76">
        <f t="shared" si="172"/>
        <v>82.51064856806839</v>
      </c>
      <c r="CZ19" s="76">
        <f t="shared" si="172"/>
        <v>81.655333528643908</v>
      </c>
      <c r="DA19" s="76">
        <f t="shared" si="172"/>
        <v>80.820234741764338</v>
      </c>
      <c r="DB19" s="76">
        <f t="shared" si="172"/>
        <v>80.004915650647774</v>
      </c>
      <c r="DC19" s="76">
        <f t="shared" si="172"/>
        <v>79.208862431398998</v>
      </c>
      <c r="DD19" s="103">
        <f t="shared" si="172"/>
        <v>78.431531422493237</v>
      </c>
      <c r="DE19" s="76">
        <f t="shared" si="172"/>
        <v>77.672400834575868</v>
      </c>
      <c r="DF19" s="76">
        <f t="shared" si="172"/>
        <v>76.931013602572762</v>
      </c>
      <c r="DG19" s="76">
        <f t="shared" si="172"/>
        <v>76.206948954721071</v>
      </c>
      <c r="DH19" s="76">
        <f t="shared" si="172"/>
        <v>75.499818868593707</v>
      </c>
      <c r="DI19" s="76">
        <f t="shared" si="172"/>
        <v>74.809260244529625</v>
      </c>
      <c r="DJ19" s="76">
        <f t="shared" si="172"/>
        <v>74.134924855575449</v>
      </c>
      <c r="DK19" s="103">
        <f t="shared" si="172"/>
        <v>73.47646968514718</v>
      </c>
      <c r="DL19" s="76">
        <f t="shared" si="172"/>
        <v>72.833549336039312</v>
      </c>
      <c r="DM19" s="76">
        <f t="shared" si="172"/>
        <v>72.205810601175415</v>
      </c>
      <c r="DN19" s="76">
        <f t="shared" si="172"/>
        <v>71.592887362479217</v>
      </c>
      <c r="DO19" s="76">
        <f t="shared" si="172"/>
        <v>70.994410488478451</v>
      </c>
      <c r="DP19" s="76">
        <f t="shared" si="172"/>
        <v>70.41002152797968</v>
      </c>
      <c r="DQ19" s="76">
        <f t="shared" ref="DQ19:DS19" si="173">DQ20+DQ22+DQ24</f>
        <v>69.839381134913666</v>
      </c>
      <c r="DR19" s="76">
        <f t="shared" si="173"/>
        <v>69.282171701677626</v>
      </c>
      <c r="DS19" s="76">
        <f t="shared" si="173"/>
        <v>68.738094431391502</v>
      </c>
    </row>
    <row r="20" spans="1:123" s="53" customFormat="1" x14ac:dyDescent="0.25">
      <c r="A20" s="53" t="s">
        <v>82</v>
      </c>
      <c r="C20" s="109">
        <f t="shared" ref="C20:G24" si="174">D20/(1+$V$6)</f>
        <v>29.519937189569891</v>
      </c>
      <c r="D20" s="109">
        <f t="shared" si="174"/>
        <v>36.604722115066664</v>
      </c>
      <c r="E20" s="109">
        <f t="shared" si="174"/>
        <v>45.389855422682665</v>
      </c>
      <c r="F20" s="109">
        <f t="shared" si="174"/>
        <v>56.283420724126508</v>
      </c>
      <c r="G20" s="109">
        <f t="shared" si="174"/>
        <v>69.791441697916866</v>
      </c>
      <c r="H20" s="109">
        <f>I20/(1+$V$6)</f>
        <v>86.541387705416909</v>
      </c>
      <c r="I20" s="82">
        <f>V5*AH6</f>
        <v>107.31132075471697</v>
      </c>
      <c r="J20" s="83">
        <f>I20-C21+J21</f>
        <v>117.50507709555259</v>
      </c>
      <c r="K20" s="83">
        <f t="shared" ref="K20:BM20" si="175">J20-D21+K21</f>
        <v>129.33200494102718</v>
      </c>
      <c r="L20" s="83">
        <f t="shared" si="175"/>
        <v>143.18153347502928</v>
      </c>
      <c r="M20" s="83">
        <f t="shared" si="175"/>
        <v>159.5352489984233</v>
      </c>
      <c r="N20" s="83">
        <f t="shared" si="175"/>
        <v>178.9883333056288</v>
      </c>
      <c r="O20" s="83">
        <f t="shared" si="175"/>
        <v>202.27578861404024</v>
      </c>
      <c r="P20" s="105">
        <f t="shared" si="175"/>
        <v>230.30440755609368</v>
      </c>
      <c r="Q20" s="83">
        <f t="shared" si="175"/>
        <v>274.03900039864152</v>
      </c>
      <c r="R20" s="83">
        <f t="shared" si="175"/>
        <v>273.57778379848122</v>
      </c>
      <c r="S20" s="83">
        <f t="shared" si="175"/>
        <v>271.4608816232585</v>
      </c>
      <c r="T20" s="83">
        <f t="shared" si="175"/>
        <v>267.16952392378801</v>
      </c>
      <c r="U20" s="83">
        <f t="shared" si="175"/>
        <v>260.06142179509447</v>
      </c>
      <c r="V20" s="83">
        <f t="shared" si="175"/>
        <v>249.34164932823214</v>
      </c>
      <c r="W20" s="105">
        <f t="shared" si="175"/>
        <v>234.0268298201639</v>
      </c>
      <c r="X20" s="83">
        <f t="shared" si="175"/>
        <v>196.39422143937193</v>
      </c>
      <c r="Y20" s="83">
        <f t="shared" si="175"/>
        <v>204.08137390805376</v>
      </c>
      <c r="Z20" s="83">
        <f t="shared" si="175"/>
        <v>210.0794993534891</v>
      </c>
      <c r="AA20" s="83">
        <f t="shared" si="175"/>
        <v>213.94525622069466</v>
      </c>
      <c r="AB20" s="83">
        <f t="shared" si="175"/>
        <v>215.11948664475162</v>
      </c>
      <c r="AC20" s="83">
        <f t="shared" si="175"/>
        <v>212.89998850490642</v>
      </c>
      <c r="AD20" s="105">
        <f t="shared" si="175"/>
        <v>206.40801320949237</v>
      </c>
      <c r="AE20" s="83">
        <f t="shared" si="175"/>
        <v>209.38811318654561</v>
      </c>
      <c r="AF20" s="83">
        <f t="shared" si="175"/>
        <v>206.80192626285228</v>
      </c>
      <c r="AG20" s="83">
        <f t="shared" si="175"/>
        <v>204.41219829020469</v>
      </c>
      <c r="AH20" s="83">
        <f t="shared" si="175"/>
        <v>202.09034738709786</v>
      </c>
      <c r="AI20" s="83">
        <f t="shared" si="175"/>
        <v>199.68077738308682</v>
      </c>
      <c r="AJ20" s="190">
        <f t="shared" si="175"/>
        <v>196.99367471414794</v>
      </c>
      <c r="AK20" s="105">
        <f t="shared" si="175"/>
        <v>193.79612825653973</v>
      </c>
      <c r="AL20" s="83">
        <f t="shared" si="175"/>
        <v>189.95645232647558</v>
      </c>
      <c r="AM20" s="83">
        <f t="shared" si="175"/>
        <v>186.43044042183939</v>
      </c>
      <c r="AN20" s="83">
        <f t="shared" si="175"/>
        <v>182.32456591212994</v>
      </c>
      <c r="AO20" s="83">
        <f t="shared" si="175"/>
        <v>177.80128012460199</v>
      </c>
      <c r="AP20" s="83">
        <f t="shared" si="175"/>
        <v>173.05440388901476</v>
      </c>
      <c r="AQ20" s="190">
        <f t="shared" si="175"/>
        <v>168.31736764777975</v>
      </c>
      <c r="AR20" s="105">
        <f t="shared" si="175"/>
        <v>163.87333778560324</v>
      </c>
      <c r="AS20" s="83">
        <f t="shared" si="175"/>
        <v>161.57836917749984</v>
      </c>
      <c r="AT20" s="83">
        <f t="shared" si="175"/>
        <v>160.20151317013597</v>
      </c>
      <c r="AU20" s="83">
        <f t="shared" si="175"/>
        <v>158.48348543001021</v>
      </c>
      <c r="AV20" s="83">
        <f t="shared" si="175"/>
        <v>156.4255707669536</v>
      </c>
      <c r="AW20" s="83">
        <f t="shared" si="175"/>
        <v>154.06110569045831</v>
      </c>
      <c r="AX20" s="190">
        <f t="shared" si="175"/>
        <v>151.46262847672199</v>
      </c>
      <c r="AY20" s="105">
        <f t="shared" si="175"/>
        <v>148.74904408520567</v>
      </c>
      <c r="AZ20" s="83">
        <f t="shared" si="175"/>
        <v>146.09801075029091</v>
      </c>
      <c r="BA20" s="83">
        <f t="shared" si="175"/>
        <v>143.35708358988612</v>
      </c>
      <c r="BB20" s="83">
        <f t="shared" si="175"/>
        <v>140.74114421685096</v>
      </c>
      <c r="BC20" s="83">
        <f t="shared" si="175"/>
        <v>138.24518076168565</v>
      </c>
      <c r="BD20" s="83">
        <f t="shared" si="175"/>
        <v>135.8604845062585</v>
      </c>
      <c r="BE20" s="190">
        <f t="shared" si="175"/>
        <v>133.57641118134106</v>
      </c>
      <c r="BF20" s="105">
        <f t="shared" si="175"/>
        <v>131.38427736568158</v>
      </c>
      <c r="BG20" s="83">
        <f t="shared" si="175"/>
        <v>129.27857992194947</v>
      </c>
      <c r="BH20" s="83">
        <f t="shared" si="175"/>
        <v>127.19597817848846</v>
      </c>
      <c r="BI20" s="83">
        <f t="shared" si="175"/>
        <v>125.08400110480305</v>
      </c>
      <c r="BJ20" s="83">
        <f t="shared" si="175"/>
        <v>122.98438402976819</v>
      </c>
      <c r="BK20" s="83">
        <f t="shared" si="175"/>
        <v>120.93369685212404</v>
      </c>
      <c r="BL20" s="190">
        <f t="shared" si="175"/>
        <v>118.96067717342451</v>
      </c>
      <c r="BM20" s="105">
        <f t="shared" si="175"/>
        <v>117.0831304935291</v>
      </c>
      <c r="BN20" s="83">
        <f t="shared" ref="BN20" si="176">BM20-BG21+BN21</f>
        <v>115.30446036646501</v>
      </c>
      <c r="BO20" s="83">
        <f t="shared" ref="BO20" si="177">BN20-BH21+BO21</f>
        <v>113.55993341362907</v>
      </c>
      <c r="BP20" s="83">
        <f t="shared" ref="BP20" si="178">BO20-BI21+BP21</f>
        <v>111.82636869405616</v>
      </c>
      <c r="BQ20" s="83">
        <f t="shared" ref="BQ20" si="179">BP20-BJ21+BQ21</f>
        <v>110.10581539086448</v>
      </c>
      <c r="BR20" s="83">
        <f t="shared" ref="BR20" si="180">BQ20-BK21+BR21</f>
        <v>108.40353820829448</v>
      </c>
      <c r="BS20" s="83">
        <f t="shared" ref="BS20" si="181">BR20-BL21+BS21</f>
        <v>106.72686407426265</v>
      </c>
      <c r="BT20" s="105">
        <f t="shared" ref="BT20" si="182">BS20-BM21+BT21</f>
        <v>105.08354009185335</v>
      </c>
      <c r="BU20" s="83">
        <f t="shared" ref="BU20" si="183">BT20-BN21+BU21</f>
        <v>103.47949649046963</v>
      </c>
      <c r="BV20" s="83">
        <f t="shared" ref="BV20" si="184">BU20-BO21+BV21</f>
        <v>101.91591728499348</v>
      </c>
      <c r="BW20" s="83">
        <f t="shared" ref="BW20" si="185">BV20-BP21+BW21</f>
        <v>100.39719857123973</v>
      </c>
      <c r="BX20" s="83">
        <f t="shared" ref="BX20" si="186">BW20-BQ21+BX21</f>
        <v>98.922072831167014</v>
      </c>
      <c r="BY20" s="83">
        <f t="shared" ref="BY20" si="187">BX20-BR21+BY21</f>
        <v>97.487675570483333</v>
      </c>
      <c r="BZ20" s="83">
        <f t="shared" ref="BZ20" si="188">BY20-BS21+BZ21</f>
        <v>96.090117612428045</v>
      </c>
      <c r="CA20" s="105">
        <f t="shared" ref="CA20" si="189">BZ20-BT21+CA21</f>
        <v>94.725040099999433</v>
      </c>
      <c r="CB20" s="83">
        <f t="shared" ref="CB20" si="190">CA20-BU21+CB21</f>
        <v>93.388070778189586</v>
      </c>
      <c r="CC20" s="83">
        <f t="shared" ref="CC20:CD20" si="191">CB20-BV21+CC21</f>
        <v>92.075234747743536</v>
      </c>
      <c r="CD20" s="83">
        <f t="shared" si="191"/>
        <v>90.787229495856877</v>
      </c>
      <c r="CE20" s="83">
        <f t="shared" ref="CE20" si="192">CD20-BX21+CE21</f>
        <v>89.527568070636903</v>
      </c>
      <c r="CF20" s="83">
        <f t="shared" ref="CF20" si="193">CE20-BY21+CF21</f>
        <v>88.298377217710993</v>
      </c>
      <c r="CG20" s="83">
        <f t="shared" ref="CG20" si="194">CF20-BZ21+CG21</f>
        <v>87.100284707301498</v>
      </c>
      <c r="CH20" s="105">
        <f t="shared" ref="CH20" si="195">CG20-CA21+CH21</f>
        <v>85.932478480847408</v>
      </c>
      <c r="CI20" s="83">
        <f t="shared" ref="CI20" si="196">CH20-CB21+CI21</f>
        <v>84.792970972238749</v>
      </c>
      <c r="CJ20" s="83">
        <f t="shared" ref="CJ20" si="197">CI20-CC21+CJ21</f>
        <v>83.679099300215839</v>
      </c>
      <c r="CK20" s="83">
        <f t="shared" ref="CK20" si="198">CJ20-CD21+CK21</f>
        <v>82.589809048456814</v>
      </c>
      <c r="CL20" s="83">
        <f t="shared" ref="CL20" si="199">CK20-CE21+CL21</f>
        <v>81.52461895945379</v>
      </c>
      <c r="CM20" s="83">
        <f t="shared" ref="CM20" si="200">CL20-CF21+CM21</f>
        <v>80.483288927747083</v>
      </c>
      <c r="CN20" s="83">
        <f t="shared" ref="CN20" si="201">CM20-CG21+CN21</f>
        <v>79.465699650160175</v>
      </c>
      <c r="CO20" s="105">
        <f t="shared" ref="CO20" si="202">CN20-CH21+CO21</f>
        <v>78.471731986855616</v>
      </c>
      <c r="CP20" s="83">
        <f t="shared" ref="CP20" si="203">CO20-CI21+CP21</f>
        <v>77.50117378988557</v>
      </c>
      <c r="CQ20" s="83">
        <f t="shared" ref="CQ20" si="204">CP20-CJ21+CQ21</f>
        <v>76.553690973112055</v>
      </c>
      <c r="CR20" s="83">
        <f t="shared" ref="CR20" si="205">CQ20-CK21+CR21</f>
        <v>75.628902706555294</v>
      </c>
      <c r="CS20" s="83">
        <f t="shared" ref="CS20" si="206">CR20-CL21+CS21</f>
        <v>74.726185749063617</v>
      </c>
      <c r="CT20" s="83">
        <f t="shared" ref="CT20" si="207">CS20-CM21+CT21</f>
        <v>73.844761697121683</v>
      </c>
      <c r="CU20" s="83">
        <f t="shared" ref="CU20" si="208">CT20-CN21+CU21</f>
        <v>72.983821757644762</v>
      </c>
      <c r="CV20" s="105">
        <f t="shared" ref="CV20" si="209">CU20-CO21+CV21</f>
        <v>72.142631576303273</v>
      </c>
      <c r="CW20" s="83">
        <f t="shared" ref="CW20" si="210">CV20-CP21+CW21</f>
        <v>71.320608927385479</v>
      </c>
      <c r="CX20" s="83">
        <f t="shared" ref="CX20" si="211">CW20-CQ21+CX21</f>
        <v>70.517370063042264</v>
      </c>
      <c r="CY20" s="83">
        <f t="shared" ref="CY20" si="212">CX20-CR21+CY21</f>
        <v>69.732740220904233</v>
      </c>
      <c r="CZ20" s="83">
        <f t="shared" ref="CZ20" si="213">CY20-CS21+CZ21</f>
        <v>68.96654546570268</v>
      </c>
      <c r="DA20" s="83">
        <f t="shared" ref="DA20" si="214">CZ20-CT21+DA21</f>
        <v>68.218487825795805</v>
      </c>
      <c r="DB20" s="83">
        <f t="shared" ref="DB20" si="215">DA20-CU21+DB21</f>
        <v>67.488163691692662</v>
      </c>
      <c r="DC20" s="83">
        <f t="shared" ref="DC20" si="216">DB20-CV21+DC21</f>
        <v>66.775099804398423</v>
      </c>
      <c r="DD20" s="105">
        <f t="shared" ref="DD20" si="217">DC20-CW21+DD21</f>
        <v>66.078800423274132</v>
      </c>
      <c r="DE20" s="83">
        <f t="shared" ref="DE20" si="218">DD20-CX21+DE21</f>
        <v>65.398796517658582</v>
      </c>
      <c r="DF20" s="83">
        <f t="shared" ref="DF20" si="219">DE20-CY21+DF21</f>
        <v>64.734684972397815</v>
      </c>
      <c r="DG20" s="83">
        <f t="shared" ref="DG20" si="220">DF20-CZ21+DG21</f>
        <v>64.086097082162283</v>
      </c>
      <c r="DH20" s="83">
        <f t="shared" ref="DH20" si="221">DG20-DA21+DH21</f>
        <v>63.452691863542924</v>
      </c>
      <c r="DI20" s="83">
        <f t="shared" ref="DI20" si="222">DH20-DB21+DI21</f>
        <v>62.834147402116159</v>
      </c>
      <c r="DJ20" s="83">
        <f t="shared" ref="DJ20" si="223">DI20-DC21+DJ21</f>
        <v>62.230151448128439</v>
      </c>
      <c r="DK20" s="105">
        <f t="shared" ref="DK20" si="224">DJ20-DD21+DK21</f>
        <v>61.640393409075728</v>
      </c>
      <c r="DL20" s="83">
        <f t="shared" ref="DL20" si="225">DK20-DE21+DL21</f>
        <v>61.064558931990945</v>
      </c>
      <c r="DM20" s="83">
        <f t="shared" ref="DM20" si="226">DL20-DF21+DM21</f>
        <v>60.502326717626531</v>
      </c>
      <c r="DN20" s="83">
        <f t="shared" ref="DN20" si="227">DM20-DG21+DN21</f>
        <v>59.953365362374292</v>
      </c>
      <c r="DO20" s="83">
        <f t="shared" ref="DO20" si="228">DN20-DH21+DO21</f>
        <v>59.417342931743988</v>
      </c>
      <c r="DP20" s="83">
        <f t="shared" ref="DP20" si="229">DO20-DI21+DP21</f>
        <v>58.893938831430134</v>
      </c>
      <c r="DQ20" s="83">
        <f t="shared" ref="DQ20" si="230">DP20-DJ21+DQ21</f>
        <v>58.382850671765681</v>
      </c>
      <c r="DR20" s="83">
        <f t="shared" ref="DR20" si="231">DQ20-DK21+DR21</f>
        <v>57.883795857398468</v>
      </c>
      <c r="DS20" s="83">
        <f t="shared" ref="DS20" si="232">DR20-DL21+DS21</f>
        <v>57.39650828118576</v>
      </c>
    </row>
    <row r="21" spans="1:123" s="87" customFormat="1" x14ac:dyDescent="0.25">
      <c r="A21" s="87" t="s">
        <v>121</v>
      </c>
      <c r="C21" s="88">
        <f t="shared" ref="C21:C25" si="233">D21/(1+$V$6)</f>
        <v>5.7135362302393338</v>
      </c>
      <c r="D21" s="89">
        <f t="shared" ref="D21:H21" si="234">D20-C20</f>
        <v>7.0847849254967734</v>
      </c>
      <c r="E21" s="89">
        <f t="shared" si="234"/>
        <v>8.7851333076160003</v>
      </c>
      <c r="F21" s="89">
        <f t="shared" si="234"/>
        <v>10.893565301443843</v>
      </c>
      <c r="G21" s="89">
        <f t="shared" si="234"/>
        <v>13.508020973790359</v>
      </c>
      <c r="H21" s="89">
        <f t="shared" si="234"/>
        <v>16.749946007500043</v>
      </c>
      <c r="I21" s="89">
        <f>I20-H20</f>
        <v>20.769933049300064</v>
      </c>
      <c r="J21" s="90">
        <f>I27*MIN(1,I26*$P$10*$P$6)</f>
        <v>15.907292571074949</v>
      </c>
      <c r="K21" s="90">
        <f t="shared" ref="K21:R21" si="235">J27*MIN(1,J26*$P$10*$P$6*K12)</f>
        <v>18.911712770971356</v>
      </c>
      <c r="L21" s="90">
        <f t="shared" si="235"/>
        <v>22.634661841618108</v>
      </c>
      <c r="M21" s="90">
        <f t="shared" si="235"/>
        <v>27.247280824837837</v>
      </c>
      <c r="N21" s="90">
        <f t="shared" si="235"/>
        <v>32.961105280995874</v>
      </c>
      <c r="O21" s="90">
        <f t="shared" si="235"/>
        <v>40.03740131591146</v>
      </c>
      <c r="P21" s="106">
        <f t="shared" si="235"/>
        <v>48.79855199135352</v>
      </c>
      <c r="Q21" s="90">
        <f t="shared" si="235"/>
        <v>59.641885413622759</v>
      </c>
      <c r="R21" s="90">
        <f t="shared" si="235"/>
        <v>18.450496170811064</v>
      </c>
      <c r="S21" s="90">
        <f t="shared" ref="S21:BM21" si="236">R27*MIN(1,R26*$P$10*$P$6*S12)</f>
        <v>20.517759666395374</v>
      </c>
      <c r="T21" s="90">
        <f t="shared" si="236"/>
        <v>22.95592312536737</v>
      </c>
      <c r="U21" s="90">
        <f t="shared" si="236"/>
        <v>25.85300315230236</v>
      </c>
      <c r="V21" s="90">
        <f t="shared" si="236"/>
        <v>29.317628849049129</v>
      </c>
      <c r="W21" s="106">
        <f t="shared" si="236"/>
        <v>33.48373248328528</v>
      </c>
      <c r="X21" s="90">
        <f t="shared" si="236"/>
        <v>22.009277032830795</v>
      </c>
      <c r="Y21" s="90">
        <f t="shared" si="236"/>
        <v>26.137648639492898</v>
      </c>
      <c r="Z21" s="90">
        <f t="shared" si="236"/>
        <v>26.515885111830695</v>
      </c>
      <c r="AA21" s="90">
        <f t="shared" si="236"/>
        <v>26.821679992572939</v>
      </c>
      <c r="AB21" s="90">
        <f t="shared" si="236"/>
        <v>27.027233576359325</v>
      </c>
      <c r="AC21" s="90">
        <f t="shared" si="236"/>
        <v>27.098130709203918</v>
      </c>
      <c r="AD21" s="106">
        <f t="shared" si="236"/>
        <v>26.991757187871222</v>
      </c>
      <c r="AE21" s="90">
        <f t="shared" si="236"/>
        <v>24.989377009884048</v>
      </c>
      <c r="AF21" s="90">
        <f t="shared" si="236"/>
        <v>23.551461715799576</v>
      </c>
      <c r="AG21" s="90">
        <f t="shared" si="236"/>
        <v>24.1261571391831</v>
      </c>
      <c r="AH21" s="90">
        <f t="shared" si="236"/>
        <v>24.499829089466111</v>
      </c>
      <c r="AI21" s="90">
        <f t="shared" si="236"/>
        <v>24.617663572348285</v>
      </c>
      <c r="AJ21" s="191">
        <f t="shared" si="236"/>
        <v>24.411028040265045</v>
      </c>
      <c r="AK21" s="106">
        <f t="shared" si="236"/>
        <v>23.794210730263025</v>
      </c>
      <c r="AL21" s="90">
        <f t="shared" si="236"/>
        <v>21.149701079819906</v>
      </c>
      <c r="AM21" s="90">
        <f t="shared" si="236"/>
        <v>20.025449811163391</v>
      </c>
      <c r="AN21" s="90">
        <f t="shared" si="236"/>
        <v>20.020282629473655</v>
      </c>
      <c r="AO21" s="90">
        <f t="shared" si="236"/>
        <v>19.97654330193815</v>
      </c>
      <c r="AP21" s="90">
        <f t="shared" si="236"/>
        <v>19.870787336761062</v>
      </c>
      <c r="AQ21" s="191">
        <f t="shared" si="236"/>
        <v>19.673991799030034</v>
      </c>
      <c r="AR21" s="106">
        <f t="shared" si="236"/>
        <v>19.350180868086515</v>
      </c>
      <c r="AS21" s="90">
        <f t="shared" si="236"/>
        <v>18.854732471716503</v>
      </c>
      <c r="AT21" s="90">
        <f t="shared" si="236"/>
        <v>18.64859380379951</v>
      </c>
      <c r="AU21" s="90">
        <f t="shared" si="236"/>
        <v>18.302254889347886</v>
      </c>
      <c r="AV21" s="90">
        <f t="shared" si="236"/>
        <v>17.918628638881525</v>
      </c>
      <c r="AW21" s="90">
        <f t="shared" si="236"/>
        <v>17.506322260265776</v>
      </c>
      <c r="AX21" s="191">
        <f t="shared" si="236"/>
        <v>17.075514585293721</v>
      </c>
      <c r="AY21" s="106">
        <f t="shared" si="236"/>
        <v>16.636596476570201</v>
      </c>
      <c r="AZ21" s="90">
        <f t="shared" si="236"/>
        <v>16.203699136801767</v>
      </c>
      <c r="BA21" s="90">
        <f t="shared" si="236"/>
        <v>15.90766664339472</v>
      </c>
      <c r="BB21" s="90">
        <f t="shared" si="236"/>
        <v>15.686315516312733</v>
      </c>
      <c r="BC21" s="90">
        <f t="shared" si="236"/>
        <v>15.422665183716227</v>
      </c>
      <c r="BD21" s="90">
        <f t="shared" si="236"/>
        <v>15.121626004838637</v>
      </c>
      <c r="BE21" s="191">
        <f t="shared" si="236"/>
        <v>14.791441260376264</v>
      </c>
      <c r="BF21" s="106">
        <f t="shared" si="236"/>
        <v>14.444462660910743</v>
      </c>
      <c r="BG21" s="90">
        <f t="shared" si="236"/>
        <v>14.098001693069634</v>
      </c>
      <c r="BH21" s="90">
        <f t="shared" si="236"/>
        <v>13.825064899933702</v>
      </c>
      <c r="BI21" s="90">
        <f t="shared" si="236"/>
        <v>13.574338442627322</v>
      </c>
      <c r="BJ21" s="90">
        <f t="shared" si="236"/>
        <v>13.323048108681377</v>
      </c>
      <c r="BK21" s="90">
        <f t="shared" si="236"/>
        <v>13.070938827194484</v>
      </c>
      <c r="BL21" s="191">
        <f t="shared" si="236"/>
        <v>12.818421581676725</v>
      </c>
      <c r="BM21" s="106">
        <f t="shared" si="236"/>
        <v>12.566915981015324</v>
      </c>
      <c r="BN21" s="90">
        <f t="shared" ref="BN21" si="237">BM27*MIN(1,BM26*$P$10*$P$6*BN12)</f>
        <v>12.319331566005539</v>
      </c>
      <c r="BO21" s="90">
        <f t="shared" ref="BO21" si="238">BN27*MIN(1,BN26*$P$10*$P$6*BO12)</f>
        <v>12.08053794709776</v>
      </c>
      <c r="BP21" s="90">
        <f t="shared" ref="BP21" si="239">BO27*MIN(1,BO26*$P$10*$P$6*BP12)</f>
        <v>11.840773723054404</v>
      </c>
      <c r="BQ21" s="90">
        <f t="shared" ref="BQ21" si="240">BP27*MIN(1,BP26*$P$10*$P$6*BQ12)</f>
        <v>11.602494805489696</v>
      </c>
      <c r="BR21" s="90">
        <f t="shared" ref="BR21" si="241">BQ27*MIN(1,BQ26*$P$10*$P$6*BR12)</f>
        <v>11.368661644624479</v>
      </c>
      <c r="BS21" s="90">
        <f t="shared" ref="BS21" si="242">BR27*MIN(1,BR26*$P$10*$P$6*BS12)</f>
        <v>11.141747447644901</v>
      </c>
      <c r="BT21" s="106">
        <f t="shared" ref="BT21" si="243">BS27*MIN(1,BS26*$P$10*$P$6*BT12)</f>
        <v>10.923591998606025</v>
      </c>
      <c r="BU21" s="90">
        <f t="shared" ref="BU21" si="244">BT27*MIN(1,BT26*$P$10*$P$6*BU12)</f>
        <v>10.715287964621819</v>
      </c>
      <c r="BV21" s="90">
        <f t="shared" ref="BV21" si="245">BU27*MIN(1,BU26*$P$10*$P$6*BV12)</f>
        <v>10.516958741621625</v>
      </c>
      <c r="BW21" s="90">
        <f t="shared" ref="BW21" si="246">BV27*MIN(1,BV26*$P$10*$P$6*BW12)</f>
        <v>10.322055009300643</v>
      </c>
      <c r="BX21" s="90">
        <f t="shared" ref="BX21" si="247">BW27*MIN(1,BW26*$P$10*$P$6*BX12)</f>
        <v>10.127369065416978</v>
      </c>
      <c r="BY21" s="90">
        <f t="shared" ref="BY21" si="248">BX27*MIN(1,BX26*$P$10*$P$6*BY12)</f>
        <v>9.9342643839407963</v>
      </c>
      <c r="BZ21" s="90">
        <f t="shared" ref="BZ21" si="249">BY27*MIN(1,BY26*$P$10*$P$6*BZ12)</f>
        <v>9.7441894895896208</v>
      </c>
      <c r="CA21" s="106">
        <f t="shared" ref="CA21" si="250">BZ27*MIN(1,BZ26*$P$10*$P$6*CA12)</f>
        <v>9.5585144861774118</v>
      </c>
      <c r="CB21" s="90">
        <f t="shared" ref="CB21" si="251">CA27*MIN(1,CA26*$P$10*$P$6*CB12)</f>
        <v>9.3783186428119816</v>
      </c>
      <c r="CC21" s="90">
        <f t="shared" ref="CC21:CD21" si="252">CB27*MIN(1,CB26*$P$10*$P$6*CC12)</f>
        <v>9.2041227111755681</v>
      </c>
      <c r="CD21" s="90">
        <f t="shared" si="252"/>
        <v>9.0340497574139835</v>
      </c>
      <c r="CE21" s="90">
        <f t="shared" ref="CE21" si="253">CD27*MIN(1,CD26*$P$10*$P$6*CE12)</f>
        <v>8.8677076401970094</v>
      </c>
      <c r="CF21" s="90">
        <f t="shared" ref="CF21" si="254">CE27*MIN(1,CE26*$P$10*$P$6*CF12)</f>
        <v>8.7050735310148877</v>
      </c>
      <c r="CG21" s="90">
        <f t="shared" ref="CG21" si="255">CF27*MIN(1,CF26*$P$10*$P$6*CG12)</f>
        <v>8.5460969791801258</v>
      </c>
      <c r="CH21" s="106">
        <f t="shared" ref="CH21" si="256">CG27*MIN(1,CG26*$P$10*$P$6*CH12)</f>
        <v>8.3907082597233202</v>
      </c>
      <c r="CI21" s="90">
        <f t="shared" ref="CI21" si="257">CH27*MIN(1,CH26*$P$10*$P$6*CI12)</f>
        <v>8.2388111342033188</v>
      </c>
      <c r="CJ21" s="90">
        <f t="shared" ref="CJ21" si="258">CI27*MIN(1,CI26*$P$10*$P$6*CJ12)</f>
        <v>8.0902510391526619</v>
      </c>
      <c r="CK21" s="90">
        <f t="shared" ref="CK21" si="259">CJ27*MIN(1,CJ26*$P$10*$P$6*CK12)</f>
        <v>7.9447595056549591</v>
      </c>
      <c r="CL21" s="90">
        <f t="shared" ref="CL21" si="260">CK27*MIN(1,CK26*$P$10*$P$6*CL12)</f>
        <v>7.8025175511939899</v>
      </c>
      <c r="CM21" s="90">
        <f t="shared" ref="CM21" si="261">CL27*MIN(1,CL26*$P$10*$P$6*CM12)</f>
        <v>7.6637434993081843</v>
      </c>
      <c r="CN21" s="90">
        <f t="shared" ref="CN21" si="262">CM27*MIN(1,CM26*$P$10*$P$6*CN12)</f>
        <v>7.5285077015932185</v>
      </c>
      <c r="CO21" s="106">
        <f t="shared" ref="CO21" si="263">CN27*MIN(1,CN26*$P$10*$P$6*CO12)</f>
        <v>7.3967405964187645</v>
      </c>
      <c r="CP21" s="90">
        <f t="shared" ref="CP21" si="264">CO27*MIN(1,CO26*$P$10*$P$6*CP12)</f>
        <v>7.2682529372332665</v>
      </c>
      <c r="CQ21" s="90">
        <f t="shared" ref="CQ21" si="265">CP27*MIN(1,CP26*$P$10*$P$6*CQ12)</f>
        <v>7.1427682223791411</v>
      </c>
      <c r="CR21" s="90">
        <f t="shared" ref="CR21" si="266">CQ27*MIN(1,CQ26*$P$10*$P$6*CR12)</f>
        <v>7.0199712390982016</v>
      </c>
      <c r="CS21" s="90">
        <f t="shared" ref="CS21" si="267">CR27*MIN(1,CR26*$P$10*$P$6*CS12)</f>
        <v>6.8998005937023033</v>
      </c>
      <c r="CT21" s="90">
        <f t="shared" ref="CT21" si="268">CS27*MIN(1,CS26*$P$10*$P$6*CT12)</f>
        <v>6.7823194473662465</v>
      </c>
      <c r="CU21" s="90">
        <f t="shared" ref="CU21" si="269">CT27*MIN(1,CT26*$P$10*$P$6*CU12)</f>
        <v>6.667567762116291</v>
      </c>
      <c r="CV21" s="106">
        <f t="shared" ref="CV21" si="270">CU27*MIN(1,CU26*$P$10*$P$6*CV12)</f>
        <v>6.5555504150772759</v>
      </c>
      <c r="CW21" s="90">
        <f t="shared" ref="CW21" si="271">CV27*MIN(1,CV26*$P$10*$P$6*CW12)</f>
        <v>6.4462302883154816</v>
      </c>
      <c r="CX21" s="90">
        <f t="shared" ref="CX21" si="272">CW27*MIN(1,CW26*$P$10*$P$6*CX12)</f>
        <v>6.3395293580359313</v>
      </c>
      <c r="CY21" s="90">
        <f t="shared" ref="CY21" si="273">CX27*MIN(1,CX26*$P$10*$P$6*CY12)</f>
        <v>6.2353413969601741</v>
      </c>
      <c r="CZ21" s="90">
        <f t="shared" ref="CZ21" si="274">CY27*MIN(1,CY26*$P$10*$P$6*CZ12)</f>
        <v>6.1336058385007455</v>
      </c>
      <c r="DA21" s="90">
        <f t="shared" ref="DA21" si="275">CZ27*MIN(1,CZ26*$P$10*$P$6*DA12)</f>
        <v>6.0342618074593704</v>
      </c>
      <c r="DB21" s="90">
        <f t="shared" ref="DB21" si="276">DA27*MIN(1,DA26*$P$10*$P$6*DB12)</f>
        <v>5.9372436280131486</v>
      </c>
      <c r="DC21" s="90">
        <f t="shared" ref="DC21" si="277">DB27*MIN(1,DB26*$P$10*$P$6*DC12)</f>
        <v>5.8424865277830431</v>
      </c>
      <c r="DD21" s="106">
        <f t="shared" ref="DD21" si="278">DC27*MIN(1,DC26*$P$10*$P$6*DD12)</f>
        <v>5.7499309071911888</v>
      </c>
      <c r="DE21" s="90">
        <f t="shared" ref="DE21" si="279">DD27*MIN(1,DD26*$P$10*$P$6*DE12)</f>
        <v>5.6595254524203806</v>
      </c>
      <c r="DF21" s="90">
        <f t="shared" ref="DF21" si="280">DE27*MIN(1,DE26*$P$10*$P$6*DF12)</f>
        <v>5.5712298516994121</v>
      </c>
      <c r="DG21" s="90">
        <f t="shared" ref="DG21" si="281">DF27*MIN(1,DF26*$P$10*$P$6*DG12)</f>
        <v>5.4850179482652051</v>
      </c>
      <c r="DH21" s="90">
        <f t="shared" ref="DH21" si="282">DG27*MIN(1,DG26*$P$10*$P$6*DH12)</f>
        <v>5.4008565888400177</v>
      </c>
      <c r="DI21" s="90">
        <f t="shared" ref="DI21" si="283">DH27*MIN(1,DH26*$P$10*$P$6*DI12)</f>
        <v>5.3186991665863808</v>
      </c>
      <c r="DJ21" s="90">
        <f t="shared" ref="DJ21" si="284">DI27*MIN(1,DI26*$P$10*$P$6*DJ12)</f>
        <v>5.2384905737953247</v>
      </c>
      <c r="DK21" s="106">
        <f t="shared" ref="DK21" si="285">DJ27*MIN(1,DJ26*$P$10*$P$6*DK12)</f>
        <v>5.1601728681384724</v>
      </c>
      <c r="DL21" s="90">
        <f t="shared" ref="DL21" si="286">DK27*MIN(1,DK26*$P$10*$P$6*DL12)</f>
        <v>5.0836909753355979</v>
      </c>
      <c r="DM21" s="90">
        <f t="shared" ref="DM21" si="287">DL27*MIN(1,DL26*$P$10*$P$6*DM12)</f>
        <v>5.0089976373350016</v>
      </c>
      <c r="DN21" s="90">
        <f t="shared" ref="DN21" si="288">DM27*MIN(1,DM26*$P$10*$P$6*DN12)</f>
        <v>4.9360565930129621</v>
      </c>
      <c r="DO21" s="90">
        <f t="shared" ref="DO21" si="289">DN27*MIN(1,DN26*$P$10*$P$6*DO12)</f>
        <v>4.8648341582097183</v>
      </c>
      <c r="DP21" s="90">
        <f t="shared" ref="DP21" si="290">DO27*MIN(1,DO26*$P$10*$P$6*DP12)</f>
        <v>4.7952950662725318</v>
      </c>
      <c r="DQ21" s="90">
        <f t="shared" ref="DQ21" si="291">DP27*MIN(1,DP26*$P$10*$P$6*DQ12)</f>
        <v>4.7274024141308724</v>
      </c>
      <c r="DR21" s="90">
        <f t="shared" ref="DR21" si="292">DQ27*MIN(1,DQ26*$P$10*$P$6*DR12)</f>
        <v>4.661118053771264</v>
      </c>
      <c r="DS21" s="90">
        <f t="shared" ref="DS21" si="293">DR27*MIN(1,DR26*$P$10*$P$6*DS12)</f>
        <v>4.5964033991228908</v>
      </c>
    </row>
    <row r="22" spans="1:123" s="53" customFormat="1" x14ac:dyDescent="0.25">
      <c r="A22" s="53" t="s">
        <v>83</v>
      </c>
      <c r="C22" s="109">
        <f t="shared" si="174"/>
        <v>7.9022601092079414</v>
      </c>
      <c r="D22" s="109">
        <f t="shared" si="174"/>
        <v>9.7988025354178472</v>
      </c>
      <c r="E22" s="109">
        <f t="shared" si="174"/>
        <v>12.150515143918131</v>
      </c>
      <c r="F22" s="109">
        <f t="shared" si="174"/>
        <v>15.066638778458483</v>
      </c>
      <c r="G22" s="109">
        <f t="shared" si="174"/>
        <v>18.682632085288517</v>
      </c>
      <c r="H22" s="109">
        <f>I22/(1+$V$6)</f>
        <v>23.166463785757763</v>
      </c>
      <c r="I22" s="82">
        <f>V5*AH7</f>
        <v>28.726415094339625</v>
      </c>
      <c r="J22" s="83">
        <f t="shared" ref="J22:BM22" si="294">I22-C23+J23</f>
        <v>29.154963529058222</v>
      </c>
      <c r="K22" s="83">
        <f t="shared" si="294"/>
        <v>29.581899852881044</v>
      </c>
      <c r="L22" s="83">
        <f t="shared" si="294"/>
        <v>30.006758929809578</v>
      </c>
      <c r="M22" s="83">
        <f t="shared" si="294"/>
        <v>30.428923746361789</v>
      </c>
      <c r="N22" s="83">
        <f t="shared" si="294"/>
        <v>30.847568076489225</v>
      </c>
      <c r="O22" s="83">
        <f t="shared" si="294"/>
        <v>31.26157434805155</v>
      </c>
      <c r="P22" s="105">
        <f t="shared" si="294"/>
        <v>31.669414878847288</v>
      </c>
      <c r="Q22" s="83">
        <f t="shared" si="294"/>
        <v>37.005300158808865</v>
      </c>
      <c r="R22" s="83">
        <f t="shared" si="294"/>
        <v>36.91595802916391</v>
      </c>
      <c r="S22" s="83">
        <f t="shared" si="294"/>
        <v>36.595426222289092</v>
      </c>
      <c r="T22" s="83">
        <f t="shared" si="294"/>
        <v>35.971604822185974</v>
      </c>
      <c r="U22" s="83">
        <f t="shared" si="294"/>
        <v>34.95507037880666</v>
      </c>
      <c r="V22" s="83">
        <f t="shared" si="294"/>
        <v>33.434908219345019</v>
      </c>
      <c r="W22" s="105">
        <f t="shared" si="294"/>
        <v>31.273539808387184</v>
      </c>
      <c r="X22" s="83">
        <f t="shared" si="294"/>
        <v>26.448587990064738</v>
      </c>
      <c r="Y22" s="83">
        <f t="shared" si="294"/>
        <v>27.190955600574252</v>
      </c>
      <c r="Z22" s="83">
        <f t="shared" si="294"/>
        <v>27.705287194244981</v>
      </c>
      <c r="AA22" s="83">
        <f t="shared" si="294"/>
        <v>27.935601251423805</v>
      </c>
      <c r="AB22" s="83">
        <f t="shared" si="294"/>
        <v>27.811135966417702</v>
      </c>
      <c r="AC22" s="83">
        <f t="shared" si="294"/>
        <v>27.242855240221679</v>
      </c>
      <c r="AD22" s="105">
        <f t="shared" si="294"/>
        <v>26.11914258954884</v>
      </c>
      <c r="AE22" s="83">
        <f t="shared" si="294"/>
        <v>25.995839042593321</v>
      </c>
      <c r="AF22" s="83">
        <f t="shared" si="294"/>
        <v>24.953403884471712</v>
      </c>
      <c r="AG22" s="83">
        <f t="shared" si="294"/>
        <v>23.999001743003667</v>
      </c>
      <c r="AH22" s="83">
        <f t="shared" si="294"/>
        <v>23.133312084277691</v>
      </c>
      <c r="AI22" s="83">
        <f t="shared" si="294"/>
        <v>22.358244129013631</v>
      </c>
      <c r="AJ22" s="190">
        <f t="shared" si="294"/>
        <v>21.677117430012405</v>
      </c>
      <c r="AK22" s="105">
        <f t="shared" si="294"/>
        <v>21.094886915026667</v>
      </c>
      <c r="AL22" s="83">
        <f t="shared" si="294"/>
        <v>20.639762276773506</v>
      </c>
      <c r="AM22" s="83">
        <f t="shared" si="294"/>
        <v>20.620825215630258</v>
      </c>
      <c r="AN22" s="83">
        <f t="shared" si="294"/>
        <v>20.48519869362725</v>
      </c>
      <c r="AO22" s="83">
        <f t="shared" si="294"/>
        <v>20.254404788351035</v>
      </c>
      <c r="AP22" s="83">
        <f t="shared" si="294"/>
        <v>19.953708338518467</v>
      </c>
      <c r="AQ22" s="190">
        <f t="shared" si="294"/>
        <v>19.613165148535039</v>
      </c>
      <c r="AR22" s="105">
        <f t="shared" si="294"/>
        <v>19.268908120955572</v>
      </c>
      <c r="AS22" s="83">
        <f t="shared" si="294"/>
        <v>19.099763716500643</v>
      </c>
      <c r="AT22" s="83">
        <f t="shared" si="294"/>
        <v>18.866987520700615</v>
      </c>
      <c r="AU22" s="83">
        <f t="shared" si="294"/>
        <v>18.637723578796816</v>
      </c>
      <c r="AV22" s="83">
        <f t="shared" si="294"/>
        <v>18.402832712153007</v>
      </c>
      <c r="AW22" s="83">
        <f t="shared" si="294"/>
        <v>18.155969118576543</v>
      </c>
      <c r="AX22" s="190">
        <f t="shared" si="294"/>
        <v>17.894119751935332</v>
      </c>
      <c r="AY22" s="105">
        <f t="shared" si="294"/>
        <v>17.61828881838078</v>
      </c>
      <c r="AZ22" s="83">
        <f t="shared" si="294"/>
        <v>17.334360785667464</v>
      </c>
      <c r="BA22" s="83">
        <f t="shared" si="294"/>
        <v>17.067379248954879</v>
      </c>
      <c r="BB22" s="83">
        <f t="shared" si="294"/>
        <v>16.816921366192162</v>
      </c>
      <c r="BC22" s="83">
        <f t="shared" si="294"/>
        <v>16.586397867960805</v>
      </c>
      <c r="BD22" s="83">
        <f t="shared" si="294"/>
        <v>16.377460192075173</v>
      </c>
      <c r="BE22" s="190">
        <f t="shared" si="294"/>
        <v>16.189997338374681</v>
      </c>
      <c r="BF22" s="105">
        <f t="shared" si="294"/>
        <v>16.022117597100465</v>
      </c>
      <c r="BG22" s="83">
        <f t="shared" si="294"/>
        <v>15.870097761555897</v>
      </c>
      <c r="BH22" s="83">
        <f t="shared" si="294"/>
        <v>15.713523823049689</v>
      </c>
      <c r="BI22" s="83">
        <f t="shared" si="294"/>
        <v>15.544479061379423</v>
      </c>
      <c r="BJ22" s="83">
        <f t="shared" si="294"/>
        <v>15.36725177939782</v>
      </c>
      <c r="BK22" s="83">
        <f t="shared" si="294"/>
        <v>15.186210718365855</v>
      </c>
      <c r="BL22" s="190">
        <f t="shared" si="294"/>
        <v>15.005439502041117</v>
      </c>
      <c r="BM22" s="105">
        <f t="shared" si="294"/>
        <v>14.828317674624977</v>
      </c>
      <c r="BN22" s="83">
        <f t="shared" ref="BN22" si="295">BM22-BG23+BN23</f>
        <v>14.657065043459628</v>
      </c>
      <c r="BO22" s="83">
        <f t="shared" ref="BO22" si="296">BN22-BH23+BO23</f>
        <v>14.4921777246758</v>
      </c>
      <c r="BP22" s="83">
        <f t="shared" ref="BP22" si="297">BO22-BI23+BP23</f>
        <v>14.334405936966959</v>
      </c>
      <c r="BQ22" s="83">
        <f t="shared" ref="BQ22" si="298">BP22-BJ23+BQ23</f>
        <v>14.18204653739498</v>
      </c>
      <c r="BR22" s="83">
        <f t="shared" ref="BR22" si="299">BQ22-BK23+BR23</f>
        <v>14.033820426048329</v>
      </c>
      <c r="BS22" s="83">
        <f t="shared" ref="BS22" si="300">BR22-BL23+BS23</f>
        <v>13.888879771879658</v>
      </c>
      <c r="BT22" s="105">
        <f t="shared" ref="BT22" si="301">BS22-BM23+BT23</f>
        <v>13.746772275709171</v>
      </c>
      <c r="BU22" s="83">
        <f t="shared" ref="BU22" si="302">BT22-BN23+BU23</f>
        <v>13.607339549503191</v>
      </c>
      <c r="BV22" s="83">
        <f t="shared" ref="BV22" si="303">BU22-BO23+BV23</f>
        <v>13.470569771214318</v>
      </c>
      <c r="BW22" s="83">
        <f t="shared" ref="BW22" si="304">BV22-BP23+BW23</f>
        <v>13.336678313596378</v>
      </c>
      <c r="BX22" s="83">
        <f t="shared" ref="BX22" si="305">BW22-BQ23+BX23</f>
        <v>13.206243072889949</v>
      </c>
      <c r="BY22" s="83">
        <f t="shared" ref="BY22" si="306">BX22-BR23+BY23</f>
        <v>13.079424964873763</v>
      </c>
      <c r="BZ22" s="83">
        <f t="shared" ref="BZ22" si="307">BY22-BS23+BZ23</f>
        <v>12.956045927461595</v>
      </c>
      <c r="CA22" s="105">
        <f t="shared" ref="CA22" si="308">BZ22-BT23+CA23</f>
        <v>12.835684336614907</v>
      </c>
      <c r="CB22" s="83">
        <f t="shared" ref="CB22" si="309">CA22-BU23+CB23</f>
        <v>12.717787459301157</v>
      </c>
      <c r="CC22" s="83">
        <f t="shared" ref="CC22:CD22" si="310">CB22-BV23+CC23</f>
        <v>12.601798614484075</v>
      </c>
      <c r="CD22" s="83">
        <f t="shared" si="310"/>
        <v>12.487734257995362</v>
      </c>
      <c r="CE22" s="83">
        <f t="shared" ref="CE22" si="311">CD22-BX23+CE23</f>
        <v>12.375845148680856</v>
      </c>
      <c r="CF22" s="83">
        <f t="shared" ref="CF22" si="312">CE22-BY23+CF23</f>
        <v>12.266378079034336</v>
      </c>
      <c r="CG22" s="83">
        <f t="shared" ref="CG22" si="313">CF22-BZ23+CG23</f>
        <v>12.159524057740011</v>
      </c>
      <c r="CH22" s="105">
        <f t="shared" ref="CH22" si="314">CG22-CA23+CH23</f>
        <v>12.055382506966973</v>
      </c>
      <c r="CI22" s="83">
        <f t="shared" ref="CI22" si="315">CH22-CB23+CI23</f>
        <v>11.953946285225642</v>
      </c>
      <c r="CJ22" s="83">
        <f t="shared" ref="CJ22" si="316">CI22-CC23+CJ23</f>
        <v>11.85511282666995</v>
      </c>
      <c r="CK22" s="83">
        <f t="shared" ref="CK22" si="317">CJ22-CD23+CK23</f>
        <v>11.758727740733962</v>
      </c>
      <c r="CL22" s="83">
        <f t="shared" ref="CL22" si="318">CK22-CE23+CL23</f>
        <v>11.664602410934213</v>
      </c>
      <c r="CM22" s="83">
        <f t="shared" ref="CM22" si="319">CL22-CF23+CM23</f>
        <v>11.572587110313293</v>
      </c>
      <c r="CN22" s="83">
        <f t="shared" ref="CN22" si="320">CM22-CG23+CN23</f>
        <v>11.482577417973818</v>
      </c>
      <c r="CO22" s="105">
        <f t="shared" ref="CO22" si="321">CN22-CH23+CO23</f>
        <v>11.394513148681703</v>
      </c>
      <c r="CP22" s="83">
        <f t="shared" ref="CP22" si="322">CO22-CI23+CP23</f>
        <v>11.308371447399418</v>
      </c>
      <c r="CQ22" s="83">
        <f t="shared" ref="CQ22" si="323">CP22-CJ23+CQ23</f>
        <v>11.224156764643094</v>
      </c>
      <c r="CR22" s="83">
        <f t="shared" ref="CR22" si="324">CQ22-CK23+CR23</f>
        <v>11.141890316249647</v>
      </c>
      <c r="CS22" s="83">
        <f t="shared" ref="CS22" si="325">CR22-CL23+CS23</f>
        <v>11.061575891366097</v>
      </c>
      <c r="CT22" s="83">
        <f t="shared" ref="CT22" si="326">CS22-CM23+CT23</f>
        <v>10.983177038059248</v>
      </c>
      <c r="CU22" s="83">
        <f t="shared" ref="CU22" si="327">CT22-CN23+CU23</f>
        <v>10.90663191279087</v>
      </c>
      <c r="CV22" s="105">
        <f t="shared" ref="CV22" si="328">CU22-CO23+CV23</f>
        <v>10.831868701379694</v>
      </c>
      <c r="CW22" s="83">
        <f t="shared" ref="CW22" si="329">CV22-CP23+CW23</f>
        <v>10.75881983492633</v>
      </c>
      <c r="CX22" s="83">
        <f t="shared" ref="CX22" si="330">CW22-CQ23+CX23</f>
        <v>10.687433140532544</v>
      </c>
      <c r="CY22" s="83">
        <f t="shared" ref="CY22" si="331">CX22-CR23+CY23</f>
        <v>10.617678092705402</v>
      </c>
      <c r="CZ22" s="83">
        <f t="shared" ref="CZ22" si="332">CY22-CS23+CZ23</f>
        <v>10.54953208593302</v>
      </c>
      <c r="DA22" s="83">
        <f t="shared" ref="DA22" si="333">CZ22-CT23+DA23</f>
        <v>10.482973490360802</v>
      </c>
      <c r="DB22" s="83">
        <f t="shared" ref="DB22" si="334">DA22-CU23+DB23</f>
        <v>10.417977257532268</v>
      </c>
      <c r="DC22" s="83">
        <f t="shared" ref="DC22" si="335">DB22-CV23+DC23</f>
        <v>10.354512784147905</v>
      </c>
      <c r="DD22" s="105">
        <f t="shared" ref="DD22" si="336">DC22-CW23+DD23</f>
        <v>10.292543949602956</v>
      </c>
      <c r="DE22" s="83">
        <f t="shared" ref="DE22" si="337">DD22-CX23+DE23</f>
        <v>10.232030897609945</v>
      </c>
      <c r="DF22" s="83">
        <f t="shared" ref="DF22" si="338">DE22-CY23+DF23</f>
        <v>10.172932720882311</v>
      </c>
      <c r="DG22" s="83">
        <f t="shared" ref="DG22" si="339">DF22-CZ23+DG23</f>
        <v>10.115209768765048</v>
      </c>
      <c r="DH22" s="83">
        <f t="shared" ref="DH22" si="340">DG22-DA23+DH23</f>
        <v>10.058826061707913</v>
      </c>
      <c r="DI22" s="83">
        <f t="shared" ref="DI22" si="341">DH22-DB23+DI23</f>
        <v>10.003750025146246</v>
      </c>
      <c r="DJ22" s="83">
        <f t="shared" ref="DJ22" si="342">DI22-DC23+DJ23</f>
        <v>9.9499540703641625</v>
      </c>
      <c r="DK22" s="105">
        <f t="shared" ref="DK22" si="343">DJ22-DD23+DK23</f>
        <v>9.8974133725415481</v>
      </c>
      <c r="DL22" s="83">
        <f t="shared" ref="DL22" si="344">DK22-DE23+DL23</f>
        <v>9.8461042217820154</v>
      </c>
      <c r="DM22" s="83">
        <f t="shared" ref="DM22" si="345">DL22-DF23+DM23</f>
        <v>9.7960022952345991</v>
      </c>
      <c r="DN22" s="83">
        <f t="shared" ref="DN22" si="346">DM22-DG23+DN23</f>
        <v>9.7470811433223918</v>
      </c>
      <c r="DO22" s="83">
        <f t="shared" ref="DO22" si="347">DN22-DH23+DO23</f>
        <v>9.6993124130615129</v>
      </c>
      <c r="DP22" s="83">
        <f t="shared" ref="DP22" si="348">DO22-DI23+DP23</f>
        <v>9.6526672154109558</v>
      </c>
      <c r="DQ22" s="83">
        <f t="shared" ref="DQ22" si="349">DP22-DJ23+DQ23</f>
        <v>9.6071173117593904</v>
      </c>
      <c r="DR22" s="83">
        <f t="shared" ref="DR22" si="350">DQ22-DK23+DR23</f>
        <v>9.562635919984837</v>
      </c>
      <c r="DS22" s="83">
        <f t="shared" ref="DS22" si="351">DR22-DL23+DS23</f>
        <v>9.519198020768096</v>
      </c>
    </row>
    <row r="23" spans="1:123" s="87" customFormat="1" x14ac:dyDescent="0.25">
      <c r="A23" s="87" t="s">
        <v>122</v>
      </c>
      <c r="C23" s="88">
        <f t="shared" si="233"/>
        <v>1.5294696985563756</v>
      </c>
      <c r="D23" s="89">
        <f t="shared" ref="D23" si="352">D22-C22</f>
        <v>1.8965424262099058</v>
      </c>
      <c r="E23" s="89">
        <f t="shared" ref="E23" si="353">E22-D22</f>
        <v>2.351712608500284</v>
      </c>
      <c r="F23" s="89">
        <f t="shared" ref="F23" si="354">F22-E22</f>
        <v>2.9161236345403516</v>
      </c>
      <c r="G23" s="89">
        <f t="shared" ref="G23" si="355">G22-F22</f>
        <v>3.6159933068300347</v>
      </c>
      <c r="H23" s="89">
        <f t="shared" ref="H23" si="356">H22-G22</f>
        <v>4.4838317004692456</v>
      </c>
      <c r="I23" s="89">
        <f>I22-H22</f>
        <v>5.5599513085818622</v>
      </c>
      <c r="J23" s="90">
        <f>I28*MIN(1,I30*$P$10*$P$7)</f>
        <v>1.9580181332749738</v>
      </c>
      <c r="K23" s="90">
        <f t="shared" ref="K23:R23" si="357">J28*MIN(1,J30*$P$10*$P$7*K12)</f>
        <v>2.3234787500327276</v>
      </c>
      <c r="L23" s="90">
        <f t="shared" si="357"/>
        <v>2.7765716854288214</v>
      </c>
      <c r="M23" s="90">
        <f t="shared" si="357"/>
        <v>3.3382884510925614</v>
      </c>
      <c r="N23" s="90">
        <f t="shared" si="357"/>
        <v>4.0346376369574708</v>
      </c>
      <c r="O23" s="90">
        <f t="shared" si="357"/>
        <v>4.8978379720315717</v>
      </c>
      <c r="P23" s="106">
        <f t="shared" si="357"/>
        <v>5.9677918393775995</v>
      </c>
      <c r="Q23" s="90">
        <f t="shared" si="357"/>
        <v>7.2939034132365528</v>
      </c>
      <c r="R23" s="90">
        <f t="shared" si="357"/>
        <v>2.2341366203877739</v>
      </c>
      <c r="S23" s="90">
        <f t="shared" ref="S23:BM23" si="358">R28*MIN(1,R30*$P$10*$P$7*S12)</f>
        <v>2.4560398785540052</v>
      </c>
      <c r="T23" s="90">
        <f t="shared" si="358"/>
        <v>2.7144670509894393</v>
      </c>
      <c r="U23" s="90">
        <f t="shared" si="358"/>
        <v>3.0181031935781535</v>
      </c>
      <c r="V23" s="90">
        <f t="shared" si="358"/>
        <v>3.37767581256993</v>
      </c>
      <c r="W23" s="106">
        <f t="shared" si="358"/>
        <v>3.8064234284197673</v>
      </c>
      <c r="X23" s="90">
        <f t="shared" si="358"/>
        <v>2.4689515949141043</v>
      </c>
      <c r="Y23" s="90">
        <f t="shared" si="358"/>
        <v>2.9765042308972887</v>
      </c>
      <c r="Z23" s="90">
        <f t="shared" si="358"/>
        <v>2.9703714722247327</v>
      </c>
      <c r="AA23" s="90">
        <f t="shared" si="358"/>
        <v>2.944781108168264</v>
      </c>
      <c r="AB23" s="90">
        <f t="shared" si="358"/>
        <v>2.8936379085720501</v>
      </c>
      <c r="AC23" s="90">
        <f t="shared" si="358"/>
        <v>2.8093950863739083</v>
      </c>
      <c r="AD23" s="106">
        <f t="shared" si="358"/>
        <v>2.682710777746927</v>
      </c>
      <c r="AE23" s="90">
        <f t="shared" si="358"/>
        <v>2.3456480479585875</v>
      </c>
      <c r="AF23" s="90">
        <f t="shared" si="358"/>
        <v>1.9340690727756773</v>
      </c>
      <c r="AG23" s="90">
        <f t="shared" si="358"/>
        <v>2.0159693307566884</v>
      </c>
      <c r="AH23" s="90">
        <f t="shared" si="358"/>
        <v>2.0790914494422865</v>
      </c>
      <c r="AI23" s="90">
        <f t="shared" si="358"/>
        <v>2.1185699533079894</v>
      </c>
      <c r="AJ23" s="191">
        <f t="shared" si="358"/>
        <v>2.1282683873726826</v>
      </c>
      <c r="AK23" s="106">
        <f t="shared" si="358"/>
        <v>2.1004802627611867</v>
      </c>
      <c r="AL23" s="90">
        <f t="shared" si="358"/>
        <v>1.8905234097054253</v>
      </c>
      <c r="AM23" s="90">
        <f t="shared" si="358"/>
        <v>1.9151320116324295</v>
      </c>
      <c r="AN23" s="90">
        <f t="shared" si="358"/>
        <v>1.8803428087536824</v>
      </c>
      <c r="AO23" s="90">
        <f t="shared" si="358"/>
        <v>1.8482975441660725</v>
      </c>
      <c r="AP23" s="90">
        <f t="shared" si="358"/>
        <v>1.8178735034754201</v>
      </c>
      <c r="AQ23" s="191">
        <f t="shared" si="358"/>
        <v>1.787725197389253</v>
      </c>
      <c r="AR23" s="106">
        <f t="shared" si="358"/>
        <v>1.7562232351817202</v>
      </c>
      <c r="AS23" s="90">
        <f t="shared" si="358"/>
        <v>1.7213790052504983</v>
      </c>
      <c r="AT23" s="90">
        <f t="shared" si="358"/>
        <v>1.6823558158324017</v>
      </c>
      <c r="AU23" s="90">
        <f t="shared" si="358"/>
        <v>1.6510788668498833</v>
      </c>
      <c r="AV23" s="90">
        <f t="shared" si="358"/>
        <v>1.6134066775222637</v>
      </c>
      <c r="AW23" s="90">
        <f t="shared" si="358"/>
        <v>1.5710099098989547</v>
      </c>
      <c r="AX23" s="191">
        <f t="shared" si="358"/>
        <v>1.5258758307480436</v>
      </c>
      <c r="AY23" s="106">
        <f t="shared" si="358"/>
        <v>1.4803923016271709</v>
      </c>
      <c r="AZ23" s="90">
        <f t="shared" si="358"/>
        <v>1.4374509725371805</v>
      </c>
      <c r="BA23" s="90">
        <f t="shared" si="358"/>
        <v>1.4153742791198156</v>
      </c>
      <c r="BB23" s="90">
        <f t="shared" si="358"/>
        <v>1.4006209840871646</v>
      </c>
      <c r="BC23" s="90">
        <f t="shared" si="358"/>
        <v>1.3828831792909064</v>
      </c>
      <c r="BD23" s="90">
        <f t="shared" si="358"/>
        <v>1.3620722340133204</v>
      </c>
      <c r="BE23" s="191">
        <f t="shared" si="358"/>
        <v>1.338412977047551</v>
      </c>
      <c r="BF23" s="106">
        <f t="shared" si="358"/>
        <v>1.3125125603529542</v>
      </c>
      <c r="BG23" s="90">
        <f t="shared" si="358"/>
        <v>1.2854311369926126</v>
      </c>
      <c r="BH23" s="90">
        <f t="shared" si="358"/>
        <v>1.2588003406136072</v>
      </c>
      <c r="BI23" s="90">
        <f t="shared" si="358"/>
        <v>1.2315762224168971</v>
      </c>
      <c r="BJ23" s="90">
        <f t="shared" si="358"/>
        <v>1.2056558973093048</v>
      </c>
      <c r="BK23" s="90">
        <f t="shared" si="358"/>
        <v>1.1810311729813547</v>
      </c>
      <c r="BL23" s="191">
        <f t="shared" si="358"/>
        <v>1.1576417607228127</v>
      </c>
      <c r="BM23" s="106">
        <f t="shared" si="358"/>
        <v>1.1353907329368136</v>
      </c>
      <c r="BN23" s="90">
        <f t="shared" ref="BN23" si="359">BM28*MIN(1,BM30*$P$10*$P$7*BN12)</f>
        <v>1.1141785058272635</v>
      </c>
      <c r="BO23" s="90">
        <f t="shared" ref="BO23" si="360">BN28*MIN(1,BN30*$P$10*$P$7*BO12)</f>
        <v>1.0939130218297799</v>
      </c>
      <c r="BP23" s="90">
        <f t="shared" ref="BP23" si="361">BO28*MIN(1,BO30*$P$10*$P$7*BP12)</f>
        <v>1.0738044347080571</v>
      </c>
      <c r="BQ23" s="90">
        <f t="shared" ref="BQ23" si="362">BP28*MIN(1,BP30*$P$10*$P$7*BQ12)</f>
        <v>1.053296497737324</v>
      </c>
      <c r="BR23" s="90">
        <f t="shared" ref="BR23" si="363">BQ28*MIN(1,BQ30*$P$10*$P$7*BR12)</f>
        <v>1.0328050616347051</v>
      </c>
      <c r="BS23" s="90">
        <f t="shared" ref="BS23" si="364">BR28*MIN(1,BR30*$P$10*$P$7*BS12)</f>
        <v>1.0127011065541411</v>
      </c>
      <c r="BT23" s="106">
        <f t="shared" ref="BT23" si="365">BS28*MIN(1,BS30*$P$10*$P$7*BT12)</f>
        <v>0.99328323676632535</v>
      </c>
      <c r="BU23" s="90">
        <f t="shared" ref="BU23" si="366">BT28*MIN(1,BT30*$P$10*$P$7*BU12)</f>
        <v>0.97474577962128306</v>
      </c>
      <c r="BV23" s="90">
        <f t="shared" ref="BV23" si="367">BU28*MIN(1,BU30*$P$10*$P$7*BV12)</f>
        <v>0.95714324354090774</v>
      </c>
      <c r="BW23" s="90">
        <f t="shared" ref="BW23" si="368">BV28*MIN(1,BV30*$P$10*$P$7*BW12)</f>
        <v>0.93991297709011667</v>
      </c>
      <c r="BX23" s="90">
        <f t="shared" ref="BX23" si="369">BW28*MIN(1,BW30*$P$10*$P$7*BX12)</f>
        <v>0.92286125703089561</v>
      </c>
      <c r="BY23" s="90">
        <f t="shared" ref="BY23" si="370">BX28*MIN(1,BX30*$P$10*$P$7*BY12)</f>
        <v>0.90598695361852044</v>
      </c>
      <c r="BZ23" s="90">
        <f t="shared" ref="BZ23" si="371">BY28*MIN(1,BY30*$P$10*$P$7*BZ12)</f>
        <v>0.8893220691419732</v>
      </c>
      <c r="CA23" s="106">
        <f t="shared" ref="CA23" si="372">BZ28*MIN(1,BZ30*$P$10*$P$7*CA12)</f>
        <v>0.87292164591963795</v>
      </c>
      <c r="CB23" s="90">
        <f t="shared" ref="CB23" si="373">CA28*MIN(1,CA30*$P$10*$P$7*CB12)</f>
        <v>0.85684890230753252</v>
      </c>
      <c r="CC23" s="90">
        <f t="shared" ref="CC23:CD23" si="374">CB28*MIN(1,CB30*$P$10*$P$7*CC12)</f>
        <v>0.84115439872382691</v>
      </c>
      <c r="CD23" s="90">
        <f t="shared" si="374"/>
        <v>0.82584862060140429</v>
      </c>
      <c r="CE23" s="90">
        <f t="shared" ref="CE23" si="375">CD28*MIN(1,CD30*$P$10*$P$7*CE12)</f>
        <v>0.81097214771638959</v>
      </c>
      <c r="CF23" s="90">
        <f t="shared" ref="CF23" si="376">CE28*MIN(1,CE30*$P$10*$P$7*CF12)</f>
        <v>0.79651988397200013</v>
      </c>
      <c r="CG23" s="90">
        <f t="shared" ref="CG23" si="377">CF28*MIN(1,CF30*$P$10*$P$7*CG12)</f>
        <v>0.7824680478476489</v>
      </c>
      <c r="CH23" s="106">
        <f t="shared" ref="CH23" si="378">CG28*MIN(1,CG30*$P$10*$P$7*CH12)</f>
        <v>0.76878009514660017</v>
      </c>
      <c r="CI23" s="90">
        <f t="shared" ref="CI23" si="379">CH28*MIN(1,CH30*$P$10*$P$7*CI12)</f>
        <v>0.75541268056620259</v>
      </c>
      <c r="CJ23" s="90">
        <f t="shared" ref="CJ23" si="380">CI28*MIN(1,CI30*$P$10*$P$7*CJ12)</f>
        <v>0.74232094016813421</v>
      </c>
      <c r="CK23" s="90">
        <f t="shared" ref="CK23" si="381">CJ28*MIN(1,CJ30*$P$10*$P$7*CK12)</f>
        <v>0.7294635346654148</v>
      </c>
      <c r="CL23" s="90">
        <f t="shared" ref="CL23" si="382">CK28*MIN(1,CK30*$P$10*$P$7*CL12)</f>
        <v>0.71684681791664062</v>
      </c>
      <c r="CM23" s="90">
        <f t="shared" ref="CM23" si="383">CL28*MIN(1,CL30*$P$10*$P$7*CM12)</f>
        <v>0.70450458335107902</v>
      </c>
      <c r="CN23" s="90">
        <f t="shared" ref="CN23" si="384">CM28*MIN(1,CM30*$P$10*$P$7*CN12)</f>
        <v>0.69245835550817503</v>
      </c>
      <c r="CO23" s="106">
        <f t="shared" ref="CO23" si="385">CN28*MIN(1,CN30*$P$10*$P$7*CO12)</f>
        <v>0.68071582585448476</v>
      </c>
      <c r="CP23" s="90">
        <f t="shared" ref="CP23" si="386">CO28*MIN(1,CO30*$P$10*$P$7*CP12)</f>
        <v>0.66927097928391788</v>
      </c>
      <c r="CQ23" s="90">
        <f t="shared" ref="CQ23" si="387">CP28*MIN(1,CP30*$P$10*$P$7*CQ12)</f>
        <v>0.65810625741181106</v>
      </c>
      <c r="CR23" s="90">
        <f t="shared" ref="CR23" si="388">CQ28*MIN(1,CQ30*$P$10*$P$7*CR12)</f>
        <v>0.64719708627196804</v>
      </c>
      <c r="CS23" s="90">
        <f t="shared" ref="CS23" si="389">CR28*MIN(1,CR30*$P$10*$P$7*CS12)</f>
        <v>0.63653239303309161</v>
      </c>
      <c r="CT23" s="90">
        <f t="shared" ref="CT23" si="390">CS28*MIN(1,CS30*$P$10*$P$7*CT12)</f>
        <v>0.62610573004423042</v>
      </c>
      <c r="CU23" s="90">
        <f t="shared" ref="CU23" si="391">CT28*MIN(1,CT30*$P$10*$P$7*CU12)</f>
        <v>0.61591323023979672</v>
      </c>
      <c r="CV23" s="106">
        <f t="shared" ref="CV23" si="392">CU28*MIN(1,CU30*$P$10*$P$7*CV12)</f>
        <v>0.60595261444330883</v>
      </c>
      <c r="CW23" s="90">
        <f t="shared" ref="CW23" si="393">CV28*MIN(1,CV30*$P$10*$P$7*CW12)</f>
        <v>0.59622211283055282</v>
      </c>
      <c r="CX23" s="90">
        <f t="shared" ref="CX23" si="394">CW28*MIN(1,CW30*$P$10*$P$7*CX12)</f>
        <v>0.58671956301802641</v>
      </c>
      <c r="CY23" s="90">
        <f t="shared" ref="CY23" si="395">CX28*MIN(1,CX30*$P$10*$P$7*CY12)</f>
        <v>0.57744203844482589</v>
      </c>
      <c r="CZ23" s="90">
        <f t="shared" ref="CZ23" si="396">CY28*MIN(1,CY30*$P$10*$P$7*CZ12)</f>
        <v>0.5683863862607087</v>
      </c>
      <c r="DA23" s="90">
        <f t="shared" ref="DA23" si="397">CZ28*MIN(1,CZ30*$P$10*$P$7*DA12)</f>
        <v>0.55954713447201254</v>
      </c>
      <c r="DB23" s="90">
        <f t="shared" ref="DB23" si="398">DA28*MIN(1,DA30*$P$10*$P$7*DB12)</f>
        <v>0.55091699741126154</v>
      </c>
      <c r="DC23" s="90">
        <f t="shared" ref="DC23" si="399">DB28*MIN(1,DB30*$P$10*$P$7*DC12)</f>
        <v>0.54248814105894561</v>
      </c>
      <c r="DD23" s="106">
        <f t="shared" ref="DD23" si="400">DC28*MIN(1,DC30*$P$10*$P$7*DD12)</f>
        <v>0.53425327828560321</v>
      </c>
      <c r="DE23" s="90">
        <f t="shared" ref="DE23" si="401">DD28*MIN(1,DD30*$P$10*$P$7*DE12)</f>
        <v>0.52620651102501703</v>
      </c>
      <c r="DF23" s="90">
        <f t="shared" ref="DF23" si="402">DE28*MIN(1,DE30*$P$10*$P$7*DF12)</f>
        <v>0.51834386171719127</v>
      </c>
      <c r="DG23" s="90">
        <f t="shared" ref="DG23" si="403">DF28*MIN(1,DF30*$P$10*$P$7*DG12)</f>
        <v>0.51066343414344573</v>
      </c>
      <c r="DH23" s="90">
        <f t="shared" ref="DH23" si="404">DG28*MIN(1,DG30*$P$10*$P$7*DH12)</f>
        <v>0.50316342741487774</v>
      </c>
      <c r="DI23" s="90">
        <f t="shared" ref="DI23" si="405">DH28*MIN(1,DH30*$P$10*$P$7*DI12)</f>
        <v>0.49584096084959506</v>
      </c>
      <c r="DJ23" s="90">
        <f t="shared" ref="DJ23" si="406">DI28*MIN(1,DI30*$P$10*$P$7*DJ12)</f>
        <v>0.48869218627686289</v>
      </c>
      <c r="DK23" s="106">
        <f t="shared" ref="DK23" si="407">DJ28*MIN(1,DJ30*$P$10*$P$7*DK12)</f>
        <v>0.48171258046298915</v>
      </c>
      <c r="DL23" s="90">
        <f t="shared" ref="DL23" si="408">DK28*MIN(1,DK30*$P$10*$P$7*DL12)</f>
        <v>0.47489736026548351</v>
      </c>
      <c r="DM23" s="90">
        <f t="shared" ref="DM23" si="409">DL28*MIN(1,DL30*$P$10*$P$7*DM12)</f>
        <v>0.46824193516977586</v>
      </c>
      <c r="DN23" s="90">
        <f t="shared" ref="DN23" si="410">DM28*MIN(1,DM30*$P$10*$P$7*DN12)</f>
        <v>0.46174228223123853</v>
      </c>
      <c r="DO23" s="90">
        <f t="shared" ref="DO23" si="411">DN28*MIN(1,DN30*$P$10*$P$7*DO12)</f>
        <v>0.45539469715399927</v>
      </c>
      <c r="DP23" s="90">
        <f t="shared" ref="DP23" si="412">DO28*MIN(1,DO30*$P$10*$P$7*DP12)</f>
        <v>0.44919576319903753</v>
      </c>
      <c r="DQ23" s="90">
        <f t="shared" ref="DQ23" si="413">DP28*MIN(1,DP30*$P$10*$P$7*DQ12)</f>
        <v>0.44314228262529692</v>
      </c>
      <c r="DR23" s="90">
        <f t="shared" ref="DR23" si="414">DQ28*MIN(1,DQ30*$P$10*$P$7*DR12)</f>
        <v>0.43723118868843569</v>
      </c>
      <c r="DS23" s="90">
        <f t="shared" ref="DS23" si="415">DR28*MIN(1,DR30*$P$10*$P$7*DS12)</f>
        <v>0.43145946104874205</v>
      </c>
    </row>
    <row r="24" spans="1:123" s="53" customFormat="1" ht="16.5" customHeight="1" x14ac:dyDescent="0.25">
      <c r="A24" s="53" t="s">
        <v>84</v>
      </c>
      <c r="C24" s="109">
        <f t="shared" si="174"/>
        <v>1.0899669116148882</v>
      </c>
      <c r="D24" s="109">
        <f t="shared" si="174"/>
        <v>1.3515589704024615</v>
      </c>
      <c r="E24" s="109">
        <f t="shared" si="174"/>
        <v>1.6759331232990524</v>
      </c>
      <c r="F24" s="109">
        <f t="shared" si="174"/>
        <v>2.078157072890825</v>
      </c>
      <c r="G24" s="109">
        <f t="shared" si="174"/>
        <v>2.5769147703846231</v>
      </c>
      <c r="H24" s="109">
        <f>I24/(1+$V$6)</f>
        <v>3.1953743152769327</v>
      </c>
      <c r="I24" s="82">
        <f>V5*AH8</f>
        <v>3.9622641509433967</v>
      </c>
      <c r="J24" s="83">
        <f t="shared" ref="J24:BM24" si="416">I24-C25+J25</f>
        <v>4.2691310630283574</v>
      </c>
      <c r="K24" s="83">
        <f t="shared" si="416"/>
        <v>4.6219987032784049</v>
      </c>
      <c r="L24" s="83">
        <f t="shared" si="416"/>
        <v>5.0318788128253082</v>
      </c>
      <c r="M24" s="83">
        <f t="shared" si="416"/>
        <v>5.5124112788838096</v>
      </c>
      <c r="N24" s="83">
        <f t="shared" si="416"/>
        <v>6.0804872579092608</v>
      </c>
      <c r="O24" s="83">
        <f t="shared" si="416"/>
        <v>6.7570178110498027</v>
      </c>
      <c r="P24" s="105">
        <f t="shared" si="416"/>
        <v>7.5678808239900235</v>
      </c>
      <c r="Q24" s="83">
        <f t="shared" si="416"/>
        <v>8.9782008468206715</v>
      </c>
      <c r="R24" s="83">
        <f t="shared" si="416"/>
        <v>8.9653119704022721</v>
      </c>
      <c r="S24" s="83">
        <f t="shared" si="416"/>
        <v>8.9044038382453241</v>
      </c>
      <c r="T24" s="83">
        <f t="shared" si="416"/>
        <v>8.77902084510362</v>
      </c>
      <c r="U24" s="83">
        <f t="shared" si="416"/>
        <v>8.5687511254255924</v>
      </c>
      <c r="V24" s="83">
        <f t="shared" si="416"/>
        <v>8.2482736543683934</v>
      </c>
      <c r="W24" s="105">
        <f t="shared" si="416"/>
        <v>7.7861750966296208</v>
      </c>
      <c r="X24" s="83">
        <f t="shared" si="416"/>
        <v>6.5925717275319382</v>
      </c>
      <c r="Y24" s="83">
        <f t="shared" si="416"/>
        <v>6.8770593369324668</v>
      </c>
      <c r="Z24" s="83">
        <f t="shared" si="416"/>
        <v>7.0879581166091672</v>
      </c>
      <c r="AA24" s="83">
        <f t="shared" si="416"/>
        <v>7.2072749029488126</v>
      </c>
      <c r="AB24" s="83">
        <f t="shared" si="416"/>
        <v>7.2123123504763065</v>
      </c>
      <c r="AC24" s="83">
        <f t="shared" si="416"/>
        <v>7.0745594712646556</v>
      </c>
      <c r="AD24" s="105">
        <f t="shared" si="416"/>
        <v>6.7583255568366258</v>
      </c>
      <c r="AE24" s="83">
        <f t="shared" si="416"/>
        <v>6.7233327763019304</v>
      </c>
      <c r="AF24" s="83">
        <f t="shared" si="416"/>
        <v>6.4145427657991654</v>
      </c>
      <c r="AG24" s="83">
        <f t="shared" si="416"/>
        <v>6.1324018506046531</v>
      </c>
      <c r="AH24" s="83">
        <f t="shared" si="416"/>
        <v>5.8771533868591126</v>
      </c>
      <c r="AI24" s="83">
        <f t="shared" si="416"/>
        <v>5.649397841719189</v>
      </c>
      <c r="AJ24" s="190">
        <f t="shared" si="416"/>
        <v>5.450144781278726</v>
      </c>
      <c r="AK24" s="105">
        <f t="shared" si="416"/>
        <v>5.2808775896353772</v>
      </c>
      <c r="AL24" s="83">
        <f t="shared" si="416"/>
        <v>5.1496743967747909</v>
      </c>
      <c r="AM24" s="83">
        <f t="shared" si="416"/>
        <v>5.1496125535142463</v>
      </c>
      <c r="AN24" s="83">
        <f t="shared" si="416"/>
        <v>5.1167876547743862</v>
      </c>
      <c r="AO24" s="83">
        <f t="shared" si="416"/>
        <v>5.0572928166396416</v>
      </c>
      <c r="AP24" s="83">
        <f t="shared" si="416"/>
        <v>4.9782675202356215</v>
      </c>
      <c r="AQ24" s="190">
        <f t="shared" si="416"/>
        <v>4.888190084570553</v>
      </c>
      <c r="AR24" s="105">
        <f t="shared" si="416"/>
        <v>4.7972360250024337</v>
      </c>
      <c r="AS24" s="83">
        <f t="shared" si="416"/>
        <v>4.758313699509042</v>
      </c>
      <c r="AT24" s="83">
        <f t="shared" si="416"/>
        <v>4.6988404418518552</v>
      </c>
      <c r="AU24" s="83">
        <f t="shared" si="416"/>
        <v>4.6365485432813198</v>
      </c>
      <c r="AV24" s="83">
        <f t="shared" si="416"/>
        <v>4.5690964815427391</v>
      </c>
      <c r="AW24" s="83">
        <f t="shared" si="416"/>
        <v>4.4950234644467759</v>
      </c>
      <c r="AX24" s="190">
        <f t="shared" si="416"/>
        <v>4.4139249781186507</v>
      </c>
      <c r="AY24" s="105">
        <f t="shared" si="416"/>
        <v>4.32667795344853</v>
      </c>
      <c r="AZ24" s="83">
        <f t="shared" si="416"/>
        <v>4.2357173245064272</v>
      </c>
      <c r="BA24" s="83">
        <f t="shared" si="416"/>
        <v>4.1494556214293556</v>
      </c>
      <c r="BB24" s="83">
        <f t="shared" si="416"/>
        <v>4.0697237788000811</v>
      </c>
      <c r="BC24" s="83">
        <f t="shared" si="416"/>
        <v>3.9972395881365359</v>
      </c>
      <c r="BD24" s="83">
        <f t="shared" si="416"/>
        <v>3.9322343231340229</v>
      </c>
      <c r="BE24" s="190">
        <f t="shared" si="416"/>
        <v>3.8744552144383606</v>
      </c>
      <c r="BF24" s="105">
        <f t="shared" si="416"/>
        <v>3.8231614455239731</v>
      </c>
      <c r="BG24" s="83">
        <f t="shared" si="416"/>
        <v>3.7771169451425739</v>
      </c>
      <c r="BH24" s="83">
        <f t="shared" si="416"/>
        <v>3.73002425699331</v>
      </c>
      <c r="BI24" s="83">
        <f t="shared" si="416"/>
        <v>3.6788368659811481</v>
      </c>
      <c r="BJ24" s="83">
        <f t="shared" si="416"/>
        <v>3.624962923573178</v>
      </c>
      <c r="BK24" s="83">
        <f t="shared" si="416"/>
        <v>3.5697904160014353</v>
      </c>
      <c r="BL24" s="190">
        <f t="shared" si="416"/>
        <v>3.514579419794468</v>
      </c>
      <c r="BM24" s="105">
        <f t="shared" si="416"/>
        <v>3.4603382033055206</v>
      </c>
      <c r="BN24" s="83">
        <f t="shared" ref="BN24" si="417">BM24-BG25+BN25</f>
        <v>3.4076895708639676</v>
      </c>
      <c r="BO24" s="83">
        <f t="shared" ref="BO24" si="418">BN24-BH25+BO25</f>
        <v>3.3567018247428551</v>
      </c>
      <c r="BP24" s="83">
        <f t="shared" ref="BP24" si="419">BO24-BI25+BP25</f>
        <v>3.3077153728111957</v>
      </c>
      <c r="BQ24" s="83">
        <f t="shared" ref="BQ24" si="420">BP24-BJ25+BQ25</f>
        <v>3.2602645076591799</v>
      </c>
      <c r="BR24" s="83">
        <f t="shared" ref="BR24" si="421">BQ24-BK25+BR25</f>
        <v>3.2140245458290289</v>
      </c>
      <c r="BS24" s="83">
        <f t="shared" ref="BS24" si="422">BR24-BL25+BS25</f>
        <v>3.1688072796555766</v>
      </c>
      <c r="BT24" s="105">
        <f t="shared" ref="BT24" si="423">BS24-BM25+BT25</f>
        <v>3.124543107945835</v>
      </c>
      <c r="BU24" s="83">
        <f t="shared" ref="BU24" si="424">BT24-BN25+BU25</f>
        <v>3.0812421236014633</v>
      </c>
      <c r="BV24" s="83">
        <f t="shared" ref="BV24" si="425">BU24-BO25+BV25</f>
        <v>3.0389411172070337</v>
      </c>
      <c r="BW24" s="83">
        <f t="shared" ref="BW24" si="426">BV24-BP25+BW25</f>
        <v>2.9976724454163319</v>
      </c>
      <c r="BX24" s="83">
        <f t="shared" ref="BX24" si="427">BW24-BQ25+BX25</f>
        <v>2.9575565744409489</v>
      </c>
      <c r="BY24" s="83">
        <f t="shared" ref="BY24" si="428">BX24-BR25+BY25</f>
        <v>2.9185945130588204</v>
      </c>
      <c r="BZ24" s="83">
        <f t="shared" ref="BZ24" si="429">BY24-BS25+BZ25</f>
        <v>2.8806931077503219</v>
      </c>
      <c r="CA24" s="105">
        <f t="shared" ref="CA24" si="430">BZ24-BT25+CA25</f>
        <v>2.8436948708313303</v>
      </c>
      <c r="CB24" s="83">
        <f t="shared" ref="CB24" si="431">CA24-BU25+CB25</f>
        <v>2.807412172584888</v>
      </c>
      <c r="CC24" s="83">
        <f t="shared" ref="CC24:CD24" si="432">CB24-BV25+CC25</f>
        <v>2.7716651204823739</v>
      </c>
      <c r="CD24" s="83">
        <f t="shared" si="432"/>
        <v>2.7364723672851019</v>
      </c>
      <c r="CE24" s="83">
        <f t="shared" ref="CE24" si="433">CD24-BX25+CE25</f>
        <v>2.7019355891775922</v>
      </c>
      <c r="CF24" s="83">
        <f t="shared" ref="CF24" si="434">CE24-BY25+CF25</f>
        <v>2.6681464054222106</v>
      </c>
      <c r="CG24" s="83">
        <f t="shared" ref="CG24" si="435">CF24-BZ25+CG25</f>
        <v>2.6351719248100336</v>
      </c>
      <c r="CH24" s="105">
        <f t="shared" ref="CH24" si="436">CG24-CA25+CH25</f>
        <v>2.6030454890351558</v>
      </c>
      <c r="CI24" s="83">
        <f t="shared" ref="CI24" si="437">CH24-CB25+CI25</f>
        <v>2.5717640264623891</v>
      </c>
      <c r="CJ24" s="83">
        <f t="shared" ref="CJ24" si="438">CI24-CC25+CJ25</f>
        <v>2.5412935034078781</v>
      </c>
      <c r="CK24" s="83">
        <f t="shared" ref="CK24" si="439">CJ24-CD25+CK25</f>
        <v>2.511584412277541</v>
      </c>
      <c r="CL24" s="83">
        <f t="shared" ref="CL24" si="440">CK24-CE25+CL25</f>
        <v>2.4825761485645876</v>
      </c>
      <c r="CM24" s="83">
        <f t="shared" ref="CM24" si="441">CL24-CF25+CM25</f>
        <v>2.454222512417036</v>
      </c>
      <c r="CN24" s="83">
        <f t="shared" ref="CN24" si="442">CM24-CG25+CN25</f>
        <v>2.4264923314167466</v>
      </c>
      <c r="CO24" s="105">
        <f t="shared" ref="CO24" si="443">CN24-CH25+CO25</f>
        <v>2.3993680263373838</v>
      </c>
      <c r="CP24" s="83">
        <f t="shared" ref="CP24" si="444">CO24-CI25+CP25</f>
        <v>2.3728426891791048</v>
      </c>
      <c r="CQ24" s="83">
        <f t="shared" ref="CQ24" si="445">CP24-CJ25+CQ25</f>
        <v>2.3469165872584412</v>
      </c>
      <c r="CR24" s="83">
        <f t="shared" ref="CR24" si="446">CQ24-CK25+CR25</f>
        <v>2.3215939386836042</v>
      </c>
      <c r="CS24" s="83">
        <f t="shared" ref="CS24" si="447">CR24-CL25+CS25</f>
        <v>2.2968737078259434</v>
      </c>
      <c r="CT24" s="83">
        <f t="shared" ref="CT24" si="448">CS24-CM25+CT25</f>
        <v>2.2727428705752226</v>
      </c>
      <c r="CU24" s="83">
        <f t="shared" ref="CU24" si="449">CT24-CN25+CU25</f>
        <v>2.2491813080897032</v>
      </c>
      <c r="CV24" s="105">
        <f t="shared" ref="CV24" si="450">CU24-CO25+CV25</f>
        <v>2.2261666743778155</v>
      </c>
      <c r="CW24" s="83">
        <f t="shared" ref="CW24" si="451">CV24-CP25+CW25</f>
        <v>2.2036787211310327</v>
      </c>
      <c r="CX24" s="83">
        <f t="shared" ref="CX24" si="452">CW24-CQ25+CX25</f>
        <v>2.1817025466825282</v>
      </c>
      <c r="CY24" s="83">
        <f t="shared" ref="CY24" si="453">CX24-CR25+CY25</f>
        <v>2.1602302544587566</v>
      </c>
      <c r="CZ24" s="83">
        <f t="shared" ref="CZ24" si="454">CY24-CS25+CZ25</f>
        <v>2.1392559770082102</v>
      </c>
      <c r="DA24" s="83">
        <f t="shared" ref="DA24" si="455">CZ24-CT25+DA25</f>
        <v>2.1187734256077277</v>
      </c>
      <c r="DB24" s="83">
        <f t="shared" ref="DB24" si="456">DA24-CU25+DB25</f>
        <v>2.0987747014228453</v>
      </c>
      <c r="DC24" s="83">
        <f t="shared" ref="DC24" si="457">DB24-CV25+DC25</f>
        <v>2.0792498428526769</v>
      </c>
      <c r="DD24" s="105">
        <f t="shared" ref="DD24" si="458">DC24-CW25+DD25</f>
        <v>2.0601870496161405</v>
      </c>
      <c r="DE24" s="83">
        <f t="shared" ref="DE24" si="459">DD24-CX25+DE25</f>
        <v>2.041573419307336</v>
      </c>
      <c r="DF24" s="83">
        <f t="shared" ref="DF24" si="460">DE24-CY25+DF25</f>
        <v>2.0233959092926312</v>
      </c>
      <c r="DG24" s="83">
        <f t="shared" ref="DG24" si="461">DF24-CZ25+DG25</f>
        <v>2.0056421037937526</v>
      </c>
      <c r="DH24" s="83">
        <f t="shared" ref="DH24" si="462">DG24-DA25+DH25</f>
        <v>1.9883009433428656</v>
      </c>
      <c r="DI24" s="83">
        <f t="shared" ref="DI24" si="463">DH24-DB25+DI25</f>
        <v>1.9713628172672213</v>
      </c>
      <c r="DJ24" s="83">
        <f t="shared" ref="DJ24" si="464">DI24-DC25+DJ25</f>
        <v>1.954819337082855</v>
      </c>
      <c r="DK24" s="105">
        <f t="shared" ref="DK24" si="465">DJ24-DD25+DK25</f>
        <v>1.9386629035298975</v>
      </c>
      <c r="DL24" s="83">
        <f t="shared" ref="DL24" si="466">DK24-DE25+DL25</f>
        <v>1.9228861822663563</v>
      </c>
      <c r="DM24" s="83">
        <f t="shared" ref="DM24" si="467">DL24-DF25+DM25</f>
        <v>1.9074815883142822</v>
      </c>
      <c r="DN24" s="83">
        <f t="shared" ref="DN24" si="468">DM24-DG25+DN25</f>
        <v>1.8924408567825275</v>
      </c>
      <c r="DO24" s="83">
        <f t="shared" ref="DO24" si="469">DN24-DH25+DO25</f>
        <v>1.8777551436729414</v>
      </c>
      <c r="DP24" s="83">
        <f t="shared" ref="DP24" si="470">DO24-DI25+DP25</f>
        <v>1.8634154811385883</v>
      </c>
      <c r="DQ24" s="83">
        <f t="shared" ref="DQ24" si="471">DP24-DJ25+DQ25</f>
        <v>1.849413151388585</v>
      </c>
      <c r="DR24" s="83">
        <f t="shared" ref="DR24" si="472">DQ24-DK25+DR25</f>
        <v>1.8357399242943109</v>
      </c>
      <c r="DS24" s="83">
        <f t="shared" ref="DS24" si="473">DR24-DL25+DS25</f>
        <v>1.8223881294376358</v>
      </c>
    </row>
    <row r="25" spans="1:123" s="91" customFormat="1" ht="16.5" customHeight="1" x14ac:dyDescent="0.25">
      <c r="A25" s="87" t="s">
        <v>123</v>
      </c>
      <c r="C25" s="88">
        <f t="shared" si="233"/>
        <v>0.21096133773191394</v>
      </c>
      <c r="D25" s="89">
        <f t="shared" ref="D25" si="474">D24-C24</f>
        <v>0.2615920587875733</v>
      </c>
      <c r="E25" s="89">
        <f t="shared" ref="E25" si="475">E24-D24</f>
        <v>0.32437415289659088</v>
      </c>
      <c r="F25" s="89">
        <f t="shared" ref="F25" si="476">F24-E24</f>
        <v>0.40222394959177254</v>
      </c>
      <c r="G25" s="89">
        <f t="shared" ref="G25" si="477">G24-F24</f>
        <v>0.49875769749379817</v>
      </c>
      <c r="H25" s="89">
        <f t="shared" ref="H25" si="478">H24-G24</f>
        <v>0.61845954489230959</v>
      </c>
      <c r="I25" s="89">
        <f>I24-H24</f>
        <v>0.76688983566646396</v>
      </c>
      <c r="J25" s="92">
        <f t="shared" ref="J25:R25" si="479">I29*MIN(1,I31*$P$10*$P$6*J12)</f>
        <v>0.51782824981687436</v>
      </c>
      <c r="K25" s="92">
        <f t="shared" si="479"/>
        <v>0.61445969903762099</v>
      </c>
      <c r="L25" s="92">
        <f t="shared" si="479"/>
        <v>0.73425426244349423</v>
      </c>
      <c r="M25" s="92">
        <f t="shared" si="479"/>
        <v>0.88275641565027396</v>
      </c>
      <c r="N25" s="92">
        <f t="shared" si="479"/>
        <v>1.0668336765192492</v>
      </c>
      <c r="O25" s="92">
        <f t="shared" si="479"/>
        <v>1.294990098032851</v>
      </c>
      <c r="P25" s="107">
        <f t="shared" si="479"/>
        <v>1.577752848606685</v>
      </c>
      <c r="Q25" s="92">
        <f t="shared" si="479"/>
        <v>1.9281482726475223</v>
      </c>
      <c r="R25" s="92">
        <f t="shared" si="479"/>
        <v>0.60157082261922201</v>
      </c>
      <c r="S25" s="92">
        <f t="shared" ref="S25:BM25" si="480">R29*MIN(1,R31*$P$10*$P$6*S12)</f>
        <v>0.673346130286547</v>
      </c>
      <c r="T25" s="92">
        <f t="shared" si="480"/>
        <v>0.75737342250856998</v>
      </c>
      <c r="U25" s="92">
        <f t="shared" si="480"/>
        <v>0.85656395684122144</v>
      </c>
      <c r="V25" s="92">
        <f t="shared" si="480"/>
        <v>0.97451262697565233</v>
      </c>
      <c r="W25" s="107">
        <f t="shared" si="480"/>
        <v>1.1156542908679121</v>
      </c>
      <c r="X25" s="92">
        <f t="shared" si="480"/>
        <v>0.73454490354983992</v>
      </c>
      <c r="Y25" s="92">
        <f t="shared" si="480"/>
        <v>0.88605843201975132</v>
      </c>
      <c r="Z25" s="92">
        <f t="shared" si="480"/>
        <v>0.88424490996324789</v>
      </c>
      <c r="AA25" s="92">
        <f t="shared" si="480"/>
        <v>0.8766902088482148</v>
      </c>
      <c r="AB25" s="92">
        <f t="shared" si="480"/>
        <v>0.86160140436871591</v>
      </c>
      <c r="AC25" s="92">
        <f t="shared" si="480"/>
        <v>0.83675974776400164</v>
      </c>
      <c r="AD25" s="107">
        <f t="shared" si="480"/>
        <v>0.79942037643988217</v>
      </c>
      <c r="AE25" s="92">
        <f t="shared" si="480"/>
        <v>0.6995521230151448</v>
      </c>
      <c r="AF25" s="92">
        <f t="shared" si="480"/>
        <v>0.57726842151698676</v>
      </c>
      <c r="AG25" s="92">
        <f t="shared" si="480"/>
        <v>0.60210399476873566</v>
      </c>
      <c r="AH25" s="92">
        <f t="shared" si="480"/>
        <v>0.62144174510267458</v>
      </c>
      <c r="AI25" s="92">
        <f t="shared" si="480"/>
        <v>0.63384585922879166</v>
      </c>
      <c r="AJ25" s="192">
        <f t="shared" si="480"/>
        <v>0.63750668732353832</v>
      </c>
      <c r="AK25" s="107">
        <f t="shared" si="480"/>
        <v>0.63015318479653326</v>
      </c>
      <c r="AL25" s="92">
        <f t="shared" si="480"/>
        <v>0.5683489301545579</v>
      </c>
      <c r="AM25" s="92">
        <f t="shared" si="480"/>
        <v>0.5772065782564425</v>
      </c>
      <c r="AN25" s="92">
        <f t="shared" si="480"/>
        <v>0.5692790960288755</v>
      </c>
      <c r="AO25" s="92">
        <f t="shared" si="480"/>
        <v>0.56194690696793037</v>
      </c>
      <c r="AP25" s="92">
        <f t="shared" si="480"/>
        <v>0.5548205628247721</v>
      </c>
      <c r="AQ25" s="192">
        <f t="shared" si="480"/>
        <v>0.54742925165847034</v>
      </c>
      <c r="AR25" s="107">
        <f t="shared" si="480"/>
        <v>0.53919912522841429</v>
      </c>
      <c r="AS25" s="92">
        <f t="shared" si="480"/>
        <v>0.52942660466116609</v>
      </c>
      <c r="AT25" s="92">
        <f t="shared" si="480"/>
        <v>0.51773332059925492</v>
      </c>
      <c r="AU25" s="92">
        <f t="shared" si="480"/>
        <v>0.50698719745834031</v>
      </c>
      <c r="AV25" s="92">
        <f t="shared" si="480"/>
        <v>0.49449484522935</v>
      </c>
      <c r="AW25" s="92">
        <f t="shared" si="480"/>
        <v>0.48074754572880873</v>
      </c>
      <c r="AX25" s="192">
        <f t="shared" si="480"/>
        <v>0.46633076533034468</v>
      </c>
      <c r="AY25" s="107">
        <f t="shared" si="480"/>
        <v>0.45195210055829327</v>
      </c>
      <c r="AZ25" s="92">
        <f t="shared" si="480"/>
        <v>0.43846597571906293</v>
      </c>
      <c r="BA25" s="92">
        <f t="shared" si="480"/>
        <v>0.43147161752218327</v>
      </c>
      <c r="BB25" s="92">
        <f t="shared" si="480"/>
        <v>0.42725535482906579</v>
      </c>
      <c r="BC25" s="92">
        <f t="shared" si="480"/>
        <v>0.42201065456580472</v>
      </c>
      <c r="BD25" s="92">
        <f t="shared" si="480"/>
        <v>0.41574228072629582</v>
      </c>
      <c r="BE25" s="192">
        <f t="shared" si="480"/>
        <v>0.40855165663468218</v>
      </c>
      <c r="BF25" s="107">
        <f t="shared" si="480"/>
        <v>0.40065833164390541</v>
      </c>
      <c r="BG25" s="92">
        <f t="shared" si="480"/>
        <v>0.39242147533766342</v>
      </c>
      <c r="BH25" s="92">
        <f t="shared" si="480"/>
        <v>0.38437892937291956</v>
      </c>
      <c r="BI25" s="92">
        <f t="shared" si="480"/>
        <v>0.37606796381690388</v>
      </c>
      <c r="BJ25" s="92">
        <f t="shared" si="480"/>
        <v>0.36813671215783456</v>
      </c>
      <c r="BK25" s="92">
        <f t="shared" si="480"/>
        <v>0.36056977315455319</v>
      </c>
      <c r="BL25" s="192">
        <f t="shared" si="480"/>
        <v>0.35334066042771473</v>
      </c>
      <c r="BM25" s="107">
        <f t="shared" si="480"/>
        <v>0.34641711515495782</v>
      </c>
      <c r="BN25" s="92">
        <f t="shared" ref="BN25" si="481">BM29*MIN(1,BM31*$P$10*$P$6*BN12)</f>
        <v>0.33977284289611059</v>
      </c>
      <c r="BO25" s="92">
        <f t="shared" ref="BO25" si="482">BN29*MIN(1,BN31*$P$10*$P$6*BO12)</f>
        <v>0.33339118325180694</v>
      </c>
      <c r="BP25" s="92">
        <f t="shared" ref="BP25" si="483">BO29*MIN(1,BO31*$P$10*$P$6*BP12)</f>
        <v>0.32708151188524476</v>
      </c>
      <c r="BQ25" s="92">
        <f t="shared" ref="BQ25" si="484">BP29*MIN(1,BP31*$P$10*$P$6*BQ12)</f>
        <v>0.32068584700581898</v>
      </c>
      <c r="BR25" s="92">
        <f t="shared" ref="BR25" si="485">BQ29*MIN(1,BQ31*$P$10*$P$6*BR12)</f>
        <v>0.31432981132440213</v>
      </c>
      <c r="BS25" s="92">
        <f t="shared" ref="BS25" si="486">BR29*MIN(1,BR31*$P$10*$P$6*BS12)</f>
        <v>0.30812339425426288</v>
      </c>
      <c r="BT25" s="107">
        <f t="shared" ref="BT25" si="487">BS29*MIN(1,BS31*$P$10*$P$6*BT12)</f>
        <v>0.30215294344521615</v>
      </c>
      <c r="BU25" s="92">
        <f t="shared" ref="BU25" si="488">BT29*MIN(1,BT31*$P$10*$P$6*BU12)</f>
        <v>0.29647185855173902</v>
      </c>
      <c r="BV25" s="92">
        <f t="shared" ref="BV25" si="489">BU29*MIN(1,BU31*$P$10*$P$6*BV12)</f>
        <v>0.2910901768573772</v>
      </c>
      <c r="BW25" s="92">
        <f t="shared" ref="BW25" si="490">BV29*MIN(1,BV31*$P$10*$P$6*BW12)</f>
        <v>0.28581284009454255</v>
      </c>
      <c r="BX25" s="92">
        <f t="shared" ref="BX25" si="491">BW29*MIN(1,BW31*$P$10*$P$6*BX12)</f>
        <v>0.28056997603043604</v>
      </c>
      <c r="BY25" s="92">
        <f t="shared" ref="BY25" si="492">BX29*MIN(1,BX31*$P$10*$P$6*BY12)</f>
        <v>0.27536774994227387</v>
      </c>
      <c r="BZ25" s="92">
        <f t="shared" ref="BZ25" si="493">BY29*MIN(1,BY31*$P$10*$P$6*BZ12)</f>
        <v>0.2702219889457641</v>
      </c>
      <c r="CA25" s="107">
        <f t="shared" ref="CA25" si="494">BZ29*MIN(1,BZ31*$P$10*$P$6*CA12)</f>
        <v>0.26515470652622469</v>
      </c>
      <c r="CB25" s="92">
        <f t="shared" ref="CB25" si="495">CA29*MIN(1,CA31*$P$10*$P$6*CB12)</f>
        <v>0.26018916030529665</v>
      </c>
      <c r="CC25" s="92">
        <f t="shared" ref="CC25:CD25" si="496">CB29*MIN(1,CB31*$P$10*$P$6*CC12)</f>
        <v>0.25534312475486298</v>
      </c>
      <c r="CD25" s="92">
        <f t="shared" si="496"/>
        <v>0.25062008689727033</v>
      </c>
      <c r="CE25" s="92">
        <f t="shared" ref="CE25" si="497">CD29*MIN(1,CD31*$P$10*$P$6*CE12)</f>
        <v>0.24603319792292608</v>
      </c>
      <c r="CF25" s="92">
        <f t="shared" ref="CF25" si="498">CE29*MIN(1,CE31*$P$10*$P$6*CF12)</f>
        <v>0.24157856618689227</v>
      </c>
      <c r="CG25" s="92">
        <f t="shared" ref="CG25" si="499">CF29*MIN(1,CF31*$P$10*$P$6*CG12)</f>
        <v>0.23724750833358721</v>
      </c>
      <c r="CH25" s="107">
        <f t="shared" ref="CH25" si="500">CG29*MIN(1,CG31*$P$10*$P$6*CH12)</f>
        <v>0.23302827075134686</v>
      </c>
      <c r="CI25" s="92">
        <f t="shared" ref="CI25" si="501">CH29*MIN(1,CH31*$P$10*$P$6*CI12)</f>
        <v>0.22890769773253003</v>
      </c>
      <c r="CJ25" s="92">
        <f t="shared" ref="CJ25" si="502">CI29*MIN(1,CI31*$P$10*$P$6*CJ12)</f>
        <v>0.22487260170035184</v>
      </c>
      <c r="CK25" s="92">
        <f t="shared" ref="CK25" si="503">CJ29*MIN(1,CJ31*$P$10*$P$6*CK12)</f>
        <v>0.22091099576693346</v>
      </c>
      <c r="CL25" s="92">
        <f t="shared" ref="CL25" si="504">CK29*MIN(1,CK31*$P$10*$P$6*CL12)</f>
        <v>0.21702493420997279</v>
      </c>
      <c r="CM25" s="92">
        <f t="shared" ref="CM25" si="505">CL29*MIN(1,CL31*$P$10*$P$6*CM12)</f>
        <v>0.21322493003934065</v>
      </c>
      <c r="CN25" s="92">
        <f t="shared" ref="CN25" si="506">CM29*MIN(1,CM31*$P$10*$P$6*CN12)</f>
        <v>0.20951732733329778</v>
      </c>
      <c r="CO25" s="107">
        <f t="shared" ref="CO25" si="507">CN29*MIN(1,CN31*$P$10*$P$6*CO12)</f>
        <v>0.20590396567198382</v>
      </c>
      <c r="CP25" s="92">
        <f t="shared" ref="CP25" si="508">CO29*MIN(1,CO31*$P$10*$P$6*CP12)</f>
        <v>0.20238236057425091</v>
      </c>
      <c r="CQ25" s="92">
        <f t="shared" ref="CQ25" si="509">CP29*MIN(1,CP31*$P$10*$P$6*CQ12)</f>
        <v>0.19894649977968806</v>
      </c>
      <c r="CR25" s="92">
        <f t="shared" ref="CR25" si="510">CQ29*MIN(1,CQ31*$P$10*$P$6*CR12)</f>
        <v>0.19558834719209642</v>
      </c>
      <c r="CS25" s="92">
        <f t="shared" ref="CS25" si="511">CR29*MIN(1,CR31*$P$10*$P$6*CS12)</f>
        <v>0.19230470335231181</v>
      </c>
      <c r="CT25" s="92">
        <f t="shared" ref="CT25" si="512">CS29*MIN(1,CS31*$P$10*$P$6*CT12)</f>
        <v>0.18909409278861988</v>
      </c>
      <c r="CU25" s="92">
        <f t="shared" ref="CU25" si="513">CT29*MIN(1,CT31*$P$10*$P$6*CU12)</f>
        <v>0.1859557648477782</v>
      </c>
      <c r="CV25" s="107">
        <f t="shared" ref="CV25" si="514">CU29*MIN(1,CU31*$P$10*$P$6*CV12)</f>
        <v>0.18288933196009602</v>
      </c>
      <c r="CW25" s="92">
        <f t="shared" ref="CW25" si="515">CV29*MIN(1,CV31*$P$10*$P$6*CW12)</f>
        <v>0.17989440732746831</v>
      </c>
      <c r="CX25" s="92">
        <f t="shared" ref="CX25" si="516">CW29*MIN(1,CW31*$P$10*$P$6*CX12)</f>
        <v>0.17697032533118379</v>
      </c>
      <c r="CY25" s="92">
        <f t="shared" ref="CY25" si="517">CX29*MIN(1,CX31*$P$10*$P$6*CY12)</f>
        <v>0.17411605496832475</v>
      </c>
      <c r="CZ25" s="92">
        <f t="shared" ref="CZ25" si="518">CY29*MIN(1,CY31*$P$10*$P$6*CZ12)</f>
        <v>0.17133042590176553</v>
      </c>
      <c r="DA25" s="92">
        <f t="shared" ref="DA25" si="519">CZ29*MIN(1,CZ31*$P$10*$P$6*DA12)</f>
        <v>0.16861154138813733</v>
      </c>
      <c r="DB25" s="92">
        <f t="shared" ref="DB25" si="520">DA29*MIN(1,DA31*$P$10*$P$6*DB12)</f>
        <v>0.16595704066289577</v>
      </c>
      <c r="DC25" s="92">
        <f t="shared" ref="DC25" si="521">DB29*MIN(1,DB31*$P$10*$P$6*DC12)</f>
        <v>0.16336447338992735</v>
      </c>
      <c r="DD25" s="107">
        <f t="shared" ref="DD25" si="522">DC29*MIN(1,DC31*$P$10*$P$6*DD12)</f>
        <v>0.16083161409093175</v>
      </c>
      <c r="DE25" s="92">
        <f t="shared" ref="DE25" si="523">DD29*MIN(1,DD31*$P$10*$P$6*DE12)</f>
        <v>0.15835669502237956</v>
      </c>
      <c r="DF25" s="92">
        <f t="shared" ref="DF25" si="524">DE29*MIN(1,DE31*$P$10*$P$6*DF12)</f>
        <v>0.15593854495362003</v>
      </c>
      <c r="DG25" s="92">
        <f t="shared" ref="DG25" si="525">DF29*MIN(1,DF31*$P$10*$P$6*DG12)</f>
        <v>0.15357662040288683</v>
      </c>
      <c r="DH25" s="92">
        <f t="shared" ref="DH25" si="526">DG29*MIN(1,DG31*$P$10*$P$6*DH12)</f>
        <v>0.15127038093725015</v>
      </c>
      <c r="DI25" s="92">
        <f t="shared" ref="DI25" si="527">DH29*MIN(1,DH31*$P$10*$P$6*DI12)</f>
        <v>0.14901891458725158</v>
      </c>
      <c r="DJ25" s="92">
        <f t="shared" ref="DJ25" si="528">DI29*MIN(1,DI31*$P$10*$P$6*DJ12)</f>
        <v>0.14682099320556119</v>
      </c>
      <c r="DK25" s="107">
        <f t="shared" ref="DK25" si="529">DJ29*MIN(1,DJ31*$P$10*$P$6*DK12)</f>
        <v>0.14467518053797412</v>
      </c>
      <c r="DL25" s="92">
        <f t="shared" ref="DL25" si="530">DK29*MIN(1,DK31*$P$10*$P$6*DL12)</f>
        <v>0.14257997375883838</v>
      </c>
      <c r="DM25" s="92">
        <f t="shared" ref="DM25" si="531">DL29*MIN(1,DL31*$P$10*$P$6*DM12)</f>
        <v>0.1405339510015457</v>
      </c>
      <c r="DN25" s="92">
        <f t="shared" ref="DN25" si="532">DM29*MIN(1,DM31*$P$10*$P$6*DN12)</f>
        <v>0.13853588887113216</v>
      </c>
      <c r="DO25" s="92">
        <f t="shared" ref="DO25" si="533">DN29*MIN(1,DN31*$P$10*$P$6*DO12)</f>
        <v>0.13658466782766401</v>
      </c>
      <c r="DP25" s="92">
        <f t="shared" ref="DP25" si="534">DO29*MIN(1,DO31*$P$10*$P$6*DP12)</f>
        <v>0.1346792520528986</v>
      </c>
      <c r="DQ25" s="92">
        <f t="shared" ref="DQ25" si="535">DP29*MIN(1,DP31*$P$10*$P$6*DQ12)</f>
        <v>0.13281866345555784</v>
      </c>
      <c r="DR25" s="92">
        <f t="shared" ref="DR25" si="536">DQ29*MIN(1,DQ31*$P$10*$P$6*DR12)</f>
        <v>0.13100195344370019</v>
      </c>
      <c r="DS25" s="92">
        <f t="shared" ref="DS25" si="537">DR29*MIN(1,DR31*$P$10*$P$6*DS12)</f>
        <v>0.12922817890216351</v>
      </c>
    </row>
    <row r="26" spans="1:123" s="85" customFormat="1" x14ac:dyDescent="0.25">
      <c r="A26" s="85" t="s">
        <v>85</v>
      </c>
      <c r="C26" s="85">
        <f t="shared" ref="C26:AH26" si="538">C30+C37+C45</f>
        <v>9.3018512961584996</v>
      </c>
      <c r="D26" s="85">
        <f t="shared" si="538"/>
        <v>11.53429560723654</v>
      </c>
      <c r="E26" s="85">
        <f t="shared" si="538"/>
        <v>14.302526552973308</v>
      </c>
      <c r="F26" s="85">
        <f t="shared" si="538"/>
        <v>17.735132925686901</v>
      </c>
      <c r="G26" s="85">
        <f t="shared" si="538"/>
        <v>21.991564827851761</v>
      </c>
      <c r="H26" s="85">
        <f t="shared" si="538"/>
        <v>27.269540386536182</v>
      </c>
      <c r="I26" s="86">
        <f t="shared" si="538"/>
        <v>33.814230079304863</v>
      </c>
      <c r="J26" s="85">
        <f t="shared" si="538"/>
        <v>40.214990513355275</v>
      </c>
      <c r="K26" s="85">
        <f t="shared" si="538"/>
        <v>48.15193345157779</v>
      </c>
      <c r="L26" s="85">
        <f t="shared" si="538"/>
        <v>57.993742694973704</v>
      </c>
      <c r="M26" s="85">
        <f t="shared" si="538"/>
        <v>70.197586156784638</v>
      </c>
      <c r="N26" s="85">
        <f t="shared" si="538"/>
        <v>85.330352049430218</v>
      </c>
      <c r="O26" s="85">
        <f t="shared" si="538"/>
        <v>104.09498175631069</v>
      </c>
      <c r="P26" s="86">
        <f t="shared" si="538"/>
        <v>127.3631225928425</v>
      </c>
      <c r="Q26" s="85">
        <f t="shared" si="538"/>
        <v>140.91305265390602</v>
      </c>
      <c r="R26" s="85">
        <f t="shared" si="538"/>
        <v>156.76952484649959</v>
      </c>
      <c r="S26" s="85">
        <f t="shared" si="538"/>
        <v>175.48347064195437</v>
      </c>
      <c r="T26" s="85">
        <f t="shared" si="538"/>
        <v>197.73668426093079</v>
      </c>
      <c r="U26" s="85">
        <f t="shared" si="538"/>
        <v>224.37252188537417</v>
      </c>
      <c r="V26" s="85">
        <f t="shared" si="538"/>
        <v>256.43359494851381</v>
      </c>
      <c r="W26" s="86">
        <f t="shared" si="538"/>
        <v>295.20793778753466</v>
      </c>
      <c r="X26" s="85">
        <f t="shared" si="538"/>
        <v>350.76356295107604</v>
      </c>
      <c r="Y26" s="85">
        <f t="shared" si="538"/>
        <v>356.05925412903196</v>
      </c>
      <c r="Z26" s="85">
        <f t="shared" si="538"/>
        <v>360.39135772110933</v>
      </c>
      <c r="AA26" s="85">
        <f t="shared" si="538"/>
        <v>363.3837829218387</v>
      </c>
      <c r="AB26" s="85">
        <f t="shared" si="538"/>
        <v>364.5701646038666</v>
      </c>
      <c r="AC26" s="85">
        <f t="shared" si="538"/>
        <v>363.37220239723388</v>
      </c>
      <c r="AD26" s="86">
        <f t="shared" si="538"/>
        <v>359.07281873285075</v>
      </c>
      <c r="AE26" s="85">
        <f t="shared" si="538"/>
        <v>338.61200488139957</v>
      </c>
      <c r="AF26" s="85">
        <f t="shared" si="538"/>
        <v>347.06862005777373</v>
      </c>
      <c r="AG26" s="85">
        <f t="shared" si="538"/>
        <v>352.64605299414438</v>
      </c>
      <c r="AH26" s="85">
        <f t="shared" si="538"/>
        <v>354.5484406389503</v>
      </c>
      <c r="AI26" s="85">
        <f t="shared" ref="AI26:BI26" si="539">AI30+AI37+AI45</f>
        <v>351.77822699311196</v>
      </c>
      <c r="AJ26" s="193">
        <f t="shared" si="539"/>
        <v>343.08864296810333</v>
      </c>
      <c r="AK26" s="86">
        <f t="shared" si="539"/>
        <v>326.92521476532511</v>
      </c>
      <c r="AL26" s="85">
        <f t="shared" si="539"/>
        <v>309.70282803286347</v>
      </c>
      <c r="AM26" s="85">
        <f t="shared" si="539"/>
        <v>309.7706579292535</v>
      </c>
      <c r="AN26" s="85">
        <f t="shared" si="539"/>
        <v>309.24140887992883</v>
      </c>
      <c r="AO26" s="85">
        <f t="shared" si="539"/>
        <v>307.75084334641258</v>
      </c>
      <c r="AP26" s="85">
        <f t="shared" si="539"/>
        <v>304.84743066892764</v>
      </c>
      <c r="AQ26" s="193">
        <f t="shared" si="539"/>
        <v>299.97082375779985</v>
      </c>
      <c r="AR26" s="86">
        <f t="shared" si="539"/>
        <v>292.42535948508612</v>
      </c>
      <c r="AS26" s="85">
        <f t="shared" si="539"/>
        <v>289.35858323811942</v>
      </c>
      <c r="AT26" s="85">
        <f t="shared" si="539"/>
        <v>284.11126205519633</v>
      </c>
      <c r="AU26" s="85">
        <f t="shared" si="539"/>
        <v>278.27787472521385</v>
      </c>
      <c r="AV26" s="85">
        <f t="shared" si="539"/>
        <v>271.9912817945409</v>
      </c>
      <c r="AW26" s="85">
        <f t="shared" si="539"/>
        <v>265.40910338920071</v>
      </c>
      <c r="AX26" s="193">
        <f t="shared" si="539"/>
        <v>258.6926220749707</v>
      </c>
      <c r="AY26" s="86">
        <f t="shared" si="539"/>
        <v>252.06165435228846</v>
      </c>
      <c r="AZ26" s="85">
        <f t="shared" si="539"/>
        <v>247.55272309215502</v>
      </c>
      <c r="BA26" s="85">
        <f t="shared" si="539"/>
        <v>244.20118715217444</v>
      </c>
      <c r="BB26" s="85">
        <f t="shared" si="539"/>
        <v>240.18706257066117</v>
      </c>
      <c r="BC26" s="85">
        <f t="shared" si="539"/>
        <v>235.58592666803588</v>
      </c>
      <c r="BD26" s="85">
        <f t="shared" si="539"/>
        <v>230.52548018903121</v>
      </c>
      <c r="BE26" s="193">
        <f t="shared" si="539"/>
        <v>225.19774563174556</v>
      </c>
      <c r="BF26" s="86">
        <f t="shared" si="539"/>
        <v>219.87246628643896</v>
      </c>
      <c r="BG26" s="85">
        <f t="shared" si="539"/>
        <v>215.68877643923773</v>
      </c>
      <c r="BH26" s="85">
        <f t="shared" si="539"/>
        <v>211.84748895722541</v>
      </c>
      <c r="BI26" s="85">
        <f t="shared" si="539"/>
        <v>207.99359110547698</v>
      </c>
      <c r="BJ26" s="85">
        <f t="shared" ref="BJ26:BK26" si="540">BJ30+BJ37+BJ45</f>
        <v>204.12315414980736</v>
      </c>
      <c r="BK26" s="85">
        <f t="shared" si="540"/>
        <v>200.24264860472624</v>
      </c>
      <c r="BL26" s="193">
        <f t="shared" ref="BL26:BM26" si="541">BL30+BL37+BL45</f>
        <v>196.37431689423136</v>
      </c>
      <c r="BM26" s="86">
        <f t="shared" si="541"/>
        <v>192.56372460899124</v>
      </c>
      <c r="BN26" s="85">
        <f t="shared" ref="BN26:CC26" si="542">BN30+BN37+BN45</f>
        <v>188.8871507821633</v>
      </c>
      <c r="BO26" s="85">
        <f t="shared" si="542"/>
        <v>185.19214939616953</v>
      </c>
      <c r="BP26" s="85">
        <f t="shared" si="542"/>
        <v>181.5171858145049</v>
      </c>
      <c r="BQ26" s="85">
        <f t="shared" si="542"/>
        <v>177.90867547458441</v>
      </c>
      <c r="BR26" s="85">
        <f t="shared" si="542"/>
        <v>174.40546893665442</v>
      </c>
      <c r="BS26" s="85">
        <f t="shared" si="542"/>
        <v>171.0365470746072</v>
      </c>
      <c r="BT26" s="86">
        <f t="shared" si="542"/>
        <v>167.81922189185877</v>
      </c>
      <c r="BU26" s="85">
        <f t="shared" si="542"/>
        <v>164.75563628119718</v>
      </c>
      <c r="BV26" s="85">
        <f t="shared" si="542"/>
        <v>161.74336885990982</v>
      </c>
      <c r="BW26" s="85">
        <f t="shared" si="542"/>
        <v>158.73223888602774</v>
      </c>
      <c r="BX26" s="85">
        <f t="shared" si="542"/>
        <v>155.74366629467787</v>
      </c>
      <c r="BY26" s="85">
        <f t="shared" si="542"/>
        <v>152.8004302051373</v>
      </c>
      <c r="BZ26" s="85">
        <f t="shared" si="542"/>
        <v>149.92410531685118</v>
      </c>
      <c r="CA26" s="86">
        <f t="shared" si="542"/>
        <v>147.13172626264489</v>
      </c>
      <c r="CB26" s="85">
        <f t="shared" si="542"/>
        <v>144.43157958788922</v>
      </c>
      <c r="CC26" s="85">
        <f t="shared" si="542"/>
        <v>141.7943243676192</v>
      </c>
      <c r="CD26" s="85">
        <f t="shared" ref="CD26:DP26" si="543">CD30+CD37+CD45</f>
        <v>139.21389356757612</v>
      </c>
      <c r="CE26" s="85">
        <f t="shared" si="543"/>
        <v>136.69001013697675</v>
      </c>
      <c r="CF26" s="85">
        <f t="shared" si="543"/>
        <v>134.22196060063533</v>
      </c>
      <c r="CG26" s="85">
        <f t="shared" si="543"/>
        <v>131.80872572452679</v>
      </c>
      <c r="CH26" s="86">
        <f t="shared" si="543"/>
        <v>129.44886649421991</v>
      </c>
      <c r="CI26" s="85">
        <f t="shared" si="543"/>
        <v>127.14002379571019</v>
      </c>
      <c r="CJ26" s="85">
        <f t="shared" si="543"/>
        <v>124.87804383442784</v>
      </c>
      <c r="CK26" s="85">
        <f t="shared" si="543"/>
        <v>122.66583350077498</v>
      </c>
      <c r="CL26" s="85">
        <f t="shared" si="543"/>
        <v>120.50688736531589</v>
      </c>
      <c r="CM26" s="85">
        <f t="shared" si="543"/>
        <v>118.40237431695684</v>
      </c>
      <c r="CN26" s="85">
        <f t="shared" si="543"/>
        <v>116.35126165959971</v>
      </c>
      <c r="CO26" s="86">
        <f t="shared" si="543"/>
        <v>114.35063099185544</v>
      </c>
      <c r="CP26" s="85">
        <f t="shared" si="543"/>
        <v>112.39618662014752</v>
      </c>
      <c r="CQ26" s="85">
        <f t="shared" si="543"/>
        <v>110.4830183141257</v>
      </c>
      <c r="CR26" s="85">
        <f t="shared" si="543"/>
        <v>108.6102056480587</v>
      </c>
      <c r="CS26" s="85">
        <f t="shared" si="543"/>
        <v>106.77878714483768</v>
      </c>
      <c r="CT26" s="85">
        <f t="shared" si="543"/>
        <v>104.9894356933641</v>
      </c>
      <c r="CU26" s="85">
        <f t="shared" si="543"/>
        <v>103.24227099147518</v>
      </c>
      <c r="CV26" s="86">
        <f t="shared" si="543"/>
        <v>101.53675017592423</v>
      </c>
      <c r="CW26" s="85">
        <f t="shared" si="543"/>
        <v>99.871684385227979</v>
      </c>
      <c r="CX26" s="85">
        <f t="shared" si="543"/>
        <v>98.245438356144319</v>
      </c>
      <c r="CY26" s="85">
        <f t="shared" si="543"/>
        <v>96.657094088659349</v>
      </c>
      <c r="CZ26" s="85">
        <f t="shared" si="543"/>
        <v>95.105727051230119</v>
      </c>
      <c r="DA26" s="85">
        <f t="shared" si="543"/>
        <v>93.590335423421578</v>
      </c>
      <c r="DB26" s="85">
        <f t="shared" si="543"/>
        <v>92.109930012401179</v>
      </c>
      <c r="DC26" s="85">
        <f t="shared" si="543"/>
        <v>90.663601638150112</v>
      </c>
      <c r="DD26" s="86">
        <f t="shared" si="543"/>
        <v>89.250570345458499</v>
      </c>
      <c r="DE26" s="85">
        <f t="shared" si="543"/>
        <v>87.87022840120305</v>
      </c>
      <c r="DF26" s="85">
        <f t="shared" si="543"/>
        <v>86.522190213042265</v>
      </c>
      <c r="DG26" s="85">
        <f t="shared" si="543"/>
        <v>85.205958848855815</v>
      </c>
      <c r="DH26" s="85">
        <f t="shared" si="543"/>
        <v>83.920824095981075</v>
      </c>
      <c r="DI26" s="85">
        <f t="shared" si="543"/>
        <v>82.665940483505622</v>
      </c>
      <c r="DJ26" s="85">
        <f t="shared" si="543"/>
        <v>81.440416643555182</v>
      </c>
      <c r="DK26" s="86">
        <f t="shared" si="543"/>
        <v>80.2434053298321</v>
      </c>
      <c r="DL26" s="85">
        <f t="shared" si="543"/>
        <v>79.074181603594198</v>
      </c>
      <c r="DM26" s="85">
        <f t="shared" si="543"/>
        <v>77.932193177444674</v>
      </c>
      <c r="DN26" s="85">
        <f t="shared" si="543"/>
        <v>76.816927618163305</v>
      </c>
      <c r="DO26" s="85">
        <f t="shared" si="543"/>
        <v>75.727846714851268</v>
      </c>
      <c r="DP26" s="85">
        <f t="shared" si="543"/>
        <v>74.664385633956783</v>
      </c>
      <c r="DQ26" s="85">
        <f t="shared" ref="DQ26:DS26" si="544">DQ30+DQ37+DQ45</f>
        <v>73.625959109184109</v>
      </c>
      <c r="DR26" s="85">
        <f t="shared" si="544"/>
        <v>72.611974198903795</v>
      </c>
      <c r="DS26" s="85">
        <f t="shared" si="544"/>
        <v>71.621846773831351</v>
      </c>
    </row>
    <row r="27" spans="1:123" s="57" customFormat="1" x14ac:dyDescent="0.25">
      <c r="A27" s="57" t="s">
        <v>91</v>
      </c>
      <c r="C27" s="57">
        <f>$B$6*$B$9-(C20+C31+C38+C46+C54+C61+C70+C75)</f>
        <v>42863.286228968085</v>
      </c>
      <c r="D27" s="57">
        <f>$B$6*$B$9-(D20+D31+D38+D46+D54+D61+D70+D75)</f>
        <v>42854.474923920432</v>
      </c>
      <c r="E27" s="57">
        <f>$B$6*$B$9-(E20+E31+E38+E46+E54+E61+E70+E75)</f>
        <v>42843.548905661337</v>
      </c>
      <c r="F27" s="57">
        <f>$B$6*$B$9-(F20+F31+F38+F46+F54+F61+F70+F75)</f>
        <v>42830.000643020059</v>
      </c>
      <c r="G27" s="57">
        <f>$B$6*$B$9-(G20+G31+G38+G46+G54+G61+G70+G75)</f>
        <v>42813.200797344878</v>
      </c>
      <c r="H27" s="57">
        <f>$B$6*$B$9-(H20+H31+H38+H46+H54+H61+H70+H75)</f>
        <v>42792.368988707647</v>
      </c>
      <c r="I27" s="57">
        <f>$B$6*$B$9-(I20+I31+I38+I46+I54+I61+I70+I75)</f>
        <v>42766.536545997486</v>
      </c>
      <c r="J27" s="57">
        <f>$B$6*$B$9-(J20+J31+J38+J46+J54+J61+J70+J75)</f>
        <v>42751.386823575005</v>
      </c>
      <c r="K27" s="57">
        <f>$B$6*$B$9-(K20+K31+K38+K46+K54+K61+K70+K75)</f>
        <v>42733.414497788297</v>
      </c>
      <c r="L27" s="57">
        <f>$B$6*$B$9-(L20+L31+L38+L46+L54+L61+L70+L75)</f>
        <v>42711.944675807164</v>
      </c>
      <c r="M27" s="57">
        <f>$B$6*$B$9-(M20+M31+M38+M46+M54+M61+M70+M75)</f>
        <v>42686.141796409334</v>
      </c>
      <c r="N27" s="57">
        <f>$B$6*$B$9-(N20+N31+N38+N46+N54+N61+N70+N75)</f>
        <v>42654.97174889782</v>
      </c>
      <c r="O27" s="57">
        <f>$B$6*$B$9-(O20+O31+O38+O46+O54+O61+O70+O75)</f>
        <v>42617.155259216066</v>
      </c>
      <c r="P27" s="69">
        <f>$B$6*$B$9-(P20+P31+P38+P46+P54+P61+P70+P75)</f>
        <v>42571.110637651072</v>
      </c>
      <c r="Q27" s="57">
        <f>$B$6*$B$9-(Q20+Q31+Q38+Q46+Q54+Q61+Q70+Q75)</f>
        <v>42511.468752237444</v>
      </c>
      <c r="R27" s="57">
        <f>$B$6*$B$9-(R20+R31+R38+R46+R54+R61+R70+R75)</f>
        <v>42493.018256066636</v>
      </c>
      <c r="S27" s="57">
        <f>$B$6*$B$9-(S20+S31+S38+S46+S54+S61+S70+S75)</f>
        <v>42472.500496400244</v>
      </c>
      <c r="T27" s="57">
        <f>$B$6*$B$9-(T20+T31+T38+T46+T54+T61+T70+T75)</f>
        <v>42449.54457327487</v>
      </c>
      <c r="U27" s="57">
        <f>$B$6*$B$9-(U20+U31+U38+U46+U54+U61+U70+U75)</f>
        <v>42423.691570122573</v>
      </c>
      <c r="V27" s="57">
        <f>$B$6*$B$9-(V20+V31+V38+V46+V54+V61+V70+V75)</f>
        <v>42394.373941273523</v>
      </c>
      <c r="W27" s="69">
        <f>$B$6*$B$9-(W20+W31+W38+W46+W54+W61+W70+W75)</f>
        <v>42360.890208790239</v>
      </c>
      <c r="X27" s="57">
        <f>$B$6*$B$9-(X20+X31+X38+X46+X54+X61+X70+X75)</f>
        <v>42338.880931757405</v>
      </c>
      <c r="Y27" s="57">
        <f>$B$6*$B$9-(Y20+Y31+Y38+Y46+Y54+Y61+Y70+Y75)</f>
        <v>42312.74328311791</v>
      </c>
      <c r="Z27" s="57">
        <f>$B$6*$B$9-(Z20+Z31+Z38+Z46+Z54+Z61+Z70+Z75)</f>
        <v>42286.227398006085</v>
      </c>
      <c r="AA27" s="57">
        <f>$B$6*$B$9-(AA20+AA31+AA38+AA46+AA54+AA61+AA70+AA75)</f>
        <v>42259.405718013506</v>
      </c>
      <c r="AB27" s="57">
        <f>$B$6*$B$9-(AB20+AB31+AB38+AB46+AB54+AB61+AB70+AB75)</f>
        <v>42232.378484437148</v>
      </c>
      <c r="AC27" s="57">
        <f>$B$6*$B$9-(AC20+AC31+AC38+AC46+AC54+AC61+AC70+AC75)</f>
        <v>42205.280353727947</v>
      </c>
      <c r="AD27" s="69">
        <f>$B$6*$B$9-(AD20+AD31+AD38+AD46+AD54+AD61+AD70+AD75)</f>
        <v>42178.288596540078</v>
      </c>
      <c r="AE27" s="57">
        <f>$B$6*$B$9-(AE20+AE31+AE38+AE46+AE54+AE61+AE70+AE75)</f>
        <v>42153.299219530192</v>
      </c>
      <c r="AF27" s="57">
        <f>$B$6*$B$9-(AF20+AF31+AF38+AF46+AF54+AF61+AF70+AF75)</f>
        <v>42129.747757814388</v>
      </c>
      <c r="AG27" s="57">
        <f>$B$6*$B$9-(AG20+AG31+AG38+AG46+AG54+AG61+AG70+AG75)</f>
        <v>42105.621600675207</v>
      </c>
      <c r="AH27" s="57">
        <f>$B$6*$B$9-(AH20+AH31+AH38+AH46+AH54+AH61+AH70+AH75)</f>
        <v>42081.121771585742</v>
      </c>
      <c r="AI27" s="57">
        <f>$B$6*$B$9-(AI20+AI31+AI38+AI46+AI54+AI61+AI70+AI75)</f>
        <v>42056.504108013396</v>
      </c>
      <c r="AJ27" s="194">
        <f>$B$6*$B$9-(AJ20+AJ31+AJ38+AJ46+AJ54+AJ61+AJ70+AJ75)</f>
        <v>42032.093079973129</v>
      </c>
      <c r="AK27" s="69">
        <f>$B$6*$B$9-(AK20+AK31+AK38+AK46+AK54+AK61+AK70+AK75)</f>
        <v>42008.298869242863</v>
      </c>
      <c r="AL27" s="57">
        <f>$B$6*$B$9-(AL20+AL31+AL38+AL46+AL54+AL61+AL70+AL75)</f>
        <v>41987.149168163043</v>
      </c>
      <c r="AM27" s="57">
        <f>$B$6*$B$9-(AM20+AM31+AM38+AM46+AM54+AM61+AM70+AM75)</f>
        <v>41967.123718351882</v>
      </c>
      <c r="AN27" s="57">
        <f>$B$6*$B$9-(AN20+AN31+AN38+AN46+AN54+AN61+AN70+AN75)</f>
        <v>41947.103435722413</v>
      </c>
      <c r="AO27" s="57">
        <f>$B$6*$B$9-(AO20+AO31+AO38+AO46+AO54+AO61+AO70+AO75)</f>
        <v>41927.126892420471</v>
      </c>
      <c r="AP27" s="57">
        <f>$B$6*$B$9-(AP20+AP31+AP38+AP46+AP54+AP61+AP70+AP75)</f>
        <v>41907.25610508371</v>
      </c>
      <c r="AQ27" s="194">
        <f>$B$6*$B$9-(AQ20+AQ31+AQ38+AQ46+AQ54+AQ61+AQ70+AQ75)</f>
        <v>41887.582113284683</v>
      </c>
      <c r="AR27" s="69">
        <f>$B$6*$B$9-(AR20+AR31+AR38+AR46+AR54+AR61+AR70+AR75)</f>
        <v>41868.231932416595</v>
      </c>
      <c r="AS27" s="57">
        <f>$B$6*$B$9-(AS20+AS31+AS38+AS46+AS54+AS61+AS70+AS75)</f>
        <v>41849.37719994488</v>
      </c>
      <c r="AT27" s="57">
        <f>$B$6*$B$9-(AT20+AT31+AT38+AT46+AT54+AT61+AT70+AT75)</f>
        <v>41830.728606141078</v>
      </c>
      <c r="AU27" s="57">
        <f>$B$6*$B$9-(AU20+AU31+AU38+AU46+AU54+AU61+AU70+AU75)</f>
        <v>41812.426351251728</v>
      </c>
      <c r="AV27" s="57">
        <f>$B$6*$B$9-(AV20+AV31+AV38+AV46+AV54+AV61+AV70+AV75)</f>
        <v>41794.507722612849</v>
      </c>
      <c r="AW27" s="57">
        <f>$B$6*$B$9-(AW20+AW31+AW38+AW46+AW54+AW61+AW70+AW75)</f>
        <v>41777.001400352579</v>
      </c>
      <c r="AX27" s="194">
        <f>$B$6*$B$9-(AX20+AX31+AX38+AX46+AX54+AX61+AX70+AX75)</f>
        <v>41759.92588576729</v>
      </c>
      <c r="AY27" s="69">
        <f>$B$6*$B$9-(AY20+AY31+AY38+AY46+AY54+AY61+AY70+AY75)</f>
        <v>41743.289289290718</v>
      </c>
      <c r="AZ27" s="57">
        <f>$B$6*$B$9-(AZ20+AZ31+AZ38+AZ46+AZ54+AZ61+AZ70+AZ75)</f>
        <v>41727.085590153918</v>
      </c>
      <c r="BA27" s="57">
        <f>$B$6*$B$9-(BA20+BA31+BA38+BA46+BA54+BA61+BA70+BA75)</f>
        <v>41711.17792351052</v>
      </c>
      <c r="BB27" s="57">
        <f>$B$6*$B$9-(BB20+BB31+BB38+BB46+BB54+BB61+BB70+BB75)</f>
        <v>41695.491607994212</v>
      </c>
      <c r="BC27" s="57">
        <f>$B$6*$B$9-(BC20+BC31+BC38+BC46+BC54+BC61+BC70+BC75)</f>
        <v>41680.068942810496</v>
      </c>
      <c r="BD27" s="57">
        <f>$B$6*$B$9-(BD20+BD31+BD38+BD46+BD54+BD61+BD70+BD75)</f>
        <v>41664.947316805657</v>
      </c>
      <c r="BE27" s="194">
        <f>$B$6*$B$9-(BE20+BE31+BE38+BE46+BE54+BE61+BE70+BE75)</f>
        <v>41650.155875545279</v>
      </c>
      <c r="BF27" s="69">
        <f>$B$6*$B$9-(BF20+BF31+BF38+BF46+BF54+BF61+BF70+BF75)</f>
        <v>41635.711412884368</v>
      </c>
      <c r="BG27" s="57">
        <f>$B$6*$B$9-(BG20+BG31+BG38+BG46+BG54+BG61+BG70+BG75)</f>
        <v>41621.613411191298</v>
      </c>
      <c r="BH27" s="57">
        <f>$B$6*$B$9-(BH20+BH31+BH38+BH46+BH54+BH61+BH70+BH75)</f>
        <v>41607.788346291367</v>
      </c>
      <c r="BI27" s="57">
        <f>$B$6*$B$9-(BI20+BI31+BI38+BI46+BI54+BI61+BI70+BI75)</f>
        <v>41594.214007848735</v>
      </c>
      <c r="BJ27" s="57">
        <f>$B$6*$B$9-(BJ20+BJ31+BJ38+BJ46+BJ54+BJ61+BJ70+BJ75)</f>
        <v>41580.890959740056</v>
      </c>
      <c r="BK27" s="57">
        <f>$B$6*$B$9-(BK20+BK31+BK38+BK46+BK54+BK61+BK70+BK75)</f>
        <v>41567.820020912863</v>
      </c>
      <c r="BL27" s="194">
        <f>$B$6*$B$9-(BL20+BL31+BL38+BL46+BL54+BL61+BL70+BL75)</f>
        <v>41555.001599331183</v>
      </c>
      <c r="BM27" s="69">
        <f>$B$6*$B$9-(BM20+BM31+BM38+BM46+BM54+BM61+BM70+BM75)</f>
        <v>41542.43468335017</v>
      </c>
      <c r="BN27" s="57">
        <f t="shared" ref="BN27:CC27" si="545">$B$6*$B$9-(BN20+BN31+BN38+BN46+BN54+BN61+BN70+BN75)</f>
        <v>41530.115351784159</v>
      </c>
      <c r="BO27" s="57">
        <f t="shared" si="545"/>
        <v>41518.034813837068</v>
      </c>
      <c r="BP27" s="57">
        <f t="shared" si="545"/>
        <v>41506.194040114009</v>
      </c>
      <c r="BQ27" s="57">
        <f t="shared" si="545"/>
        <v>41494.591545308518</v>
      </c>
      <c r="BR27" s="57">
        <f t="shared" si="545"/>
        <v>41483.222883663897</v>
      </c>
      <c r="BS27" s="57">
        <f t="shared" si="545"/>
        <v>41472.081136216249</v>
      </c>
      <c r="BT27" s="69">
        <f t="shared" si="545"/>
        <v>41461.157544217647</v>
      </c>
      <c r="BU27" s="57">
        <f t="shared" si="545"/>
        <v>41450.442256253024</v>
      </c>
      <c r="BV27" s="57">
        <f t="shared" si="545"/>
        <v>41439.9252975114</v>
      </c>
      <c r="BW27" s="57">
        <f t="shared" si="545"/>
        <v>41429.603242502104</v>
      </c>
      <c r="BX27" s="57">
        <f t="shared" si="545"/>
        <v>41419.475873436684</v>
      </c>
      <c r="BY27" s="57">
        <f t="shared" si="545"/>
        <v>41409.541609052743</v>
      </c>
      <c r="BZ27" s="57">
        <f t="shared" si="545"/>
        <v>41399.797419563154</v>
      </c>
      <c r="CA27" s="69">
        <f t="shared" si="545"/>
        <v>41390.238905076978</v>
      </c>
      <c r="CB27" s="57">
        <f t="shared" si="545"/>
        <v>41380.860586434166</v>
      </c>
      <c r="CC27" s="57">
        <f t="shared" si="545"/>
        <v>41371.656463722989</v>
      </c>
      <c r="CD27" s="57">
        <f t="shared" ref="CD27:DP27" si="546">$B$6*$B$9-(CD20+CD31+CD38+CD46+CD54+CD61+CD70+CD75)</f>
        <v>41362.622413965575</v>
      </c>
      <c r="CE27" s="57">
        <f t="shared" si="546"/>
        <v>41353.754706325381</v>
      </c>
      <c r="CF27" s="57">
        <f t="shared" si="546"/>
        <v>41345.049632794362</v>
      </c>
      <c r="CG27" s="57">
        <f t="shared" si="546"/>
        <v>41336.50353581518</v>
      </c>
      <c r="CH27" s="69">
        <f t="shared" si="546"/>
        <v>41328.112827555458</v>
      </c>
      <c r="CI27" s="57">
        <f t="shared" si="546"/>
        <v>41319.874016421258</v>
      </c>
      <c r="CJ27" s="57">
        <f t="shared" si="546"/>
        <v>41311.783765382104</v>
      </c>
      <c r="CK27" s="57">
        <f t="shared" si="546"/>
        <v>41303.839005876449</v>
      </c>
      <c r="CL27" s="57">
        <f t="shared" si="546"/>
        <v>41296.036488325255</v>
      </c>
      <c r="CM27" s="57">
        <f t="shared" si="546"/>
        <v>41288.372744825945</v>
      </c>
      <c r="CN27" s="57">
        <f t="shared" si="546"/>
        <v>41280.844237124351</v>
      </c>
      <c r="CO27" s="69">
        <f t="shared" si="546"/>
        <v>41273.447496527937</v>
      </c>
      <c r="CP27" s="57">
        <f t="shared" si="546"/>
        <v>41266.179243590705</v>
      </c>
      <c r="CQ27" s="57">
        <f t="shared" si="546"/>
        <v>41259.036475368324</v>
      </c>
      <c r="CR27" s="57">
        <f t="shared" si="546"/>
        <v>41252.016504129228</v>
      </c>
      <c r="CS27" s="57">
        <f t="shared" si="546"/>
        <v>41245.116703535525</v>
      </c>
      <c r="CT27" s="57">
        <f t="shared" si="546"/>
        <v>41238.334384088157</v>
      </c>
      <c r="CU27" s="57">
        <f t="shared" si="546"/>
        <v>41231.66681632604</v>
      </c>
      <c r="CV27" s="69">
        <f t="shared" si="546"/>
        <v>41225.111265910964</v>
      </c>
      <c r="CW27" s="57">
        <f t="shared" si="546"/>
        <v>41218.665035622646</v>
      </c>
      <c r="CX27" s="57">
        <f t="shared" si="546"/>
        <v>41212.325506264613</v>
      </c>
      <c r="CY27" s="57">
        <f t="shared" si="546"/>
        <v>41206.090164867652</v>
      </c>
      <c r="CZ27" s="57">
        <f t="shared" si="546"/>
        <v>41199.956559029153</v>
      </c>
      <c r="DA27" s="57">
        <f t="shared" si="546"/>
        <v>41193.922297221688</v>
      </c>
      <c r="DB27" s="57">
        <f t="shared" si="546"/>
        <v>41187.985053593678</v>
      </c>
      <c r="DC27" s="57">
        <f t="shared" si="546"/>
        <v>41182.142567065894</v>
      </c>
      <c r="DD27" s="69">
        <f t="shared" si="546"/>
        <v>41176.3926361587</v>
      </c>
      <c r="DE27" s="57">
        <f t="shared" si="546"/>
        <v>41170.733110706286</v>
      </c>
      <c r="DF27" s="57">
        <f t="shared" si="546"/>
        <v>41165.161880854583</v>
      </c>
      <c r="DG27" s="57">
        <f t="shared" si="546"/>
        <v>41159.676862906315</v>
      </c>
      <c r="DH27" s="57">
        <f t="shared" si="546"/>
        <v>41154.276006317479</v>
      </c>
      <c r="DI27" s="57">
        <f t="shared" si="546"/>
        <v>41148.957307150893</v>
      </c>
      <c r="DJ27" s="57">
        <f t="shared" si="546"/>
        <v>41143.718816577093</v>
      </c>
      <c r="DK27" s="69">
        <f t="shared" si="546"/>
        <v>41138.558643708959</v>
      </c>
      <c r="DL27" s="57">
        <f t="shared" si="546"/>
        <v>41133.474952733624</v>
      </c>
      <c r="DM27" s="57">
        <f t="shared" si="546"/>
        <v>41128.46595509629</v>
      </c>
      <c r="DN27" s="57">
        <f t="shared" si="546"/>
        <v>41123.529898503271</v>
      </c>
      <c r="DO27" s="57">
        <f t="shared" si="546"/>
        <v>41118.665064345063</v>
      </c>
      <c r="DP27" s="57">
        <f t="shared" si="546"/>
        <v>41113.86976927879</v>
      </c>
      <c r="DQ27" s="57">
        <f t="shared" ref="DQ27:DS27" si="547">$B$6*$B$9-(DQ20+DQ31+DQ38+DQ46+DQ54+DQ61+DQ70+DQ75)</f>
        <v>41109.14236686466</v>
      </c>
      <c r="DR27" s="57">
        <f t="shared" si="547"/>
        <v>41104.481248810887</v>
      </c>
      <c r="DS27" s="57">
        <f t="shared" si="547"/>
        <v>41099.884845411769</v>
      </c>
    </row>
    <row r="28" spans="1:123" s="57" customFormat="1" x14ac:dyDescent="0.25">
      <c r="A28" s="57" t="s">
        <v>119</v>
      </c>
      <c r="C28" s="57">
        <f>$B$6*$B$8-(C22+C33+C40+C48+C56+C63+C71+C76)</f>
        <v>19130.125943994106</v>
      </c>
      <c r="D28" s="57">
        <f>$B$6*$B$8-(D22+D33+D40+D48+D56+D63+D71+D76)</f>
        <v>19127.75617055269</v>
      </c>
      <c r="E28" s="57">
        <f>$B$6*$B$8-(E22+E33+E40+E48+E56+E63+E71+E76)</f>
        <v>19124.817651485337</v>
      </c>
      <c r="F28" s="57">
        <f>$B$6*$B$8-(F22+F33+F40+F48+F56+F63+F71+F76)</f>
        <v>19121.173887841818</v>
      </c>
      <c r="G28" s="57">
        <f>$B$6*$B$8-(G22+G33+G40+G48+G56+G63+G71+G76)</f>
        <v>19116.655620923855</v>
      </c>
      <c r="H28" s="57">
        <f>$B$6*$B$8-(H22+H33+H40+H48+H56+H63+H71+H76)</f>
        <v>19111.05296994558</v>
      </c>
      <c r="I28" s="57">
        <f>$B$6*$B$8-(I22+I33+I40+I48+I56+I63+I71+I76)</f>
        <v>19104.097682732518</v>
      </c>
      <c r="J28" s="57">
        <f>$B$6*$B$8-(J22+J33+J40+J48+J56+J63+J71+J76)</f>
        <v>19102.340651865008</v>
      </c>
      <c r="K28" s="57">
        <f>$B$6*$B$8-(K22+K33+K40+K48+K56+K63+K71+K76)</f>
        <v>19100.266397324529</v>
      </c>
      <c r="L28" s="57">
        <f>$B$6*$B$8-(L22+L33+L40+L48+L56+L63+L71+L76)</f>
        <v>19097.79886365894</v>
      </c>
      <c r="M28" s="57">
        <f>$B$6*$B$8-(M22+M33+M40+M48+M56+M63+M71+M76)</f>
        <v>19094.843782352455</v>
      </c>
      <c r="N28" s="57">
        <f>$B$6*$B$8-(N22+N33+N40+N48+N56+N63+N71+N76)</f>
        <v>19091.284321574807</v>
      </c>
      <c r="O28" s="57">
        <f>$B$6*$B$8-(O22+O33+O40+O48+O56+O63+O71+O76)</f>
        <v>19086.975702908319</v>
      </c>
      <c r="P28" s="69">
        <f>$B$6*$B$8-(P22+P33+P40+P48+P56+P63+P71+P76)</f>
        <v>19081.738543007817</v>
      </c>
      <c r="Q28" s="57">
        <f>$B$6*$B$8-(Q22+Q33+Q40+Q48+Q56+Q63+Q71+Q76)</f>
        <v>19074.444639594582</v>
      </c>
      <c r="R28" s="57">
        <f>$B$6*$B$8-(R22+R33+R40+R48+R56+R63+R71+R76)</f>
        <v>19072.210502974191</v>
      </c>
      <c r="S28" s="57">
        <f>$B$6*$B$8-(S22+S33+S40+S48+S56+S63+S71+S76)</f>
        <v>19069.754463095636</v>
      </c>
      <c r="T28" s="57">
        <f>$B$6*$B$8-(T22+T33+T40+T48+T56+T63+T71+T76)</f>
        <v>19067.039996044648</v>
      </c>
      <c r="U28" s="57">
        <f>$B$6*$B$8-(U22+U33+U40+U48+U56+U63+U71+U76)</f>
        <v>19064.021892851069</v>
      </c>
      <c r="V28" s="57">
        <f>$B$6*$B$8-(V22+V33+V40+V48+V56+V63+V71+V76)</f>
        <v>19060.644217038502</v>
      </c>
      <c r="W28" s="69">
        <f>$B$6*$B$8-(W22+W33+W40+W48+W56+W63+W71+W76)</f>
        <v>19056.837793610081</v>
      </c>
      <c r="X28" s="57">
        <f>$B$6*$B$8-(X22+X33+X40+X48+X56+X63+X71+X76)</f>
        <v>19054.368842015167</v>
      </c>
      <c r="Y28" s="57">
        <f>$B$6*$B$8-(Y22+Y33+Y40+Y48+Y56+Y63+Y71+Y76)</f>
        <v>19051.392337784269</v>
      </c>
      <c r="Z28" s="57">
        <f>$B$6*$B$8-(Z22+Z33+Z40+Z48+Z56+Z63+Z71+Z76)</f>
        <v>19048.421966312046</v>
      </c>
      <c r="AA28" s="57">
        <f>$B$6*$B$8-(AA22+AA33+AA40+AA48+AA56+AA63+AA71+AA76)</f>
        <v>19045.477185203876</v>
      </c>
      <c r="AB28" s="57">
        <f>$B$6*$B$8-(AB22+AB33+AB40+AB48+AB56+AB63+AB71+AB76)</f>
        <v>19042.583547295304</v>
      </c>
      <c r="AC28" s="57">
        <f>$B$6*$B$8-(AC22+AC33+AC40+AC48+AC56+AC63+AC71+AC76)</f>
        <v>19039.774152208931</v>
      </c>
      <c r="AD28" s="69">
        <f>$B$6*$B$8-(AD22+AD33+AD40+AD48+AD56+AD63+AD71+AD76)</f>
        <v>19037.091441431185</v>
      </c>
      <c r="AE28" s="57">
        <f>$B$6*$B$8-(AE22+AE33+AE40+AE48+AE56+AE63+AE71+AE76)</f>
        <v>19034.745793383227</v>
      </c>
      <c r="AF28" s="57">
        <f>$B$6*$B$8-(AF22+AF33+AF40+AF48+AF56+AF63+AF71+AF76)</f>
        <v>19032.81172431045</v>
      </c>
      <c r="AG28" s="57">
        <f>$B$6*$B$8-(AG22+AG33+AG40+AG48+AG56+AG63+AG71+AG76)</f>
        <v>19030.795754979692</v>
      </c>
      <c r="AH28" s="57">
        <f>$B$6*$B$8-(AH22+AH33+AH40+AH48+AH56+AH63+AH71+AH76)</f>
        <v>19028.716663530249</v>
      </c>
      <c r="AI28" s="57">
        <f>$B$6*$B$8-(AI22+AI33+AI40+AI48+AI56+AI63+AI71+AI76)</f>
        <v>19026.598093576944</v>
      </c>
      <c r="AJ28" s="194">
        <f>$B$6*$B$8-(AJ22+AJ33+AJ40+AJ48+AJ56+AJ63+AJ71+AJ76)</f>
        <v>19024.469825189568</v>
      </c>
      <c r="AK28" s="69">
        <f>$B$6*$B$8-(AK22+AK33+AK40+AK48+AK56+AK63+AK71+AK76)</f>
        <v>19022.369344926807</v>
      </c>
      <c r="AL28" s="57">
        <f>$B$6*$B$8-(AL22+AL33+AL40+AL48+AL56+AL63+AL71+AL76)</f>
        <v>19020.478821517103</v>
      </c>
      <c r="AM28" s="57">
        <f>$B$6*$B$8-(AM22+AM33+AM40+AM48+AM56+AM63+AM71+AM76)</f>
        <v>19018.56368950547</v>
      </c>
      <c r="AN28" s="57">
        <f>$B$6*$B$8-(AN22+AN33+AN40+AN48+AN56+AN63+AN71+AN76)</f>
        <v>19016.683346696718</v>
      </c>
      <c r="AO28" s="57">
        <f>$B$6*$B$8-(AO22+AO33+AO40+AO48+AO56+AO63+AO71+AO76)</f>
        <v>19014.835049152553</v>
      </c>
      <c r="AP28" s="57">
        <f>$B$6*$B$8-(AP22+AP33+AP40+AP48+AP56+AP63+AP71+AP76)</f>
        <v>19013.017175649074</v>
      </c>
      <c r="AQ28" s="194">
        <f>$B$6*$B$8-(AQ22+AQ33+AQ40+AQ48+AQ56+AQ63+AQ71+AQ76)</f>
        <v>19011.229450451687</v>
      </c>
      <c r="AR28" s="69">
        <f>$B$6*$B$8-(AR22+AR33+AR40+AR48+AR56+AR63+AR71+AR76)</f>
        <v>19009.473227216506</v>
      </c>
      <c r="AS28" s="57">
        <f>$B$6*$B$8-(AS22+AS33+AS40+AS48+AS56+AS63+AS71+AS76)</f>
        <v>19007.751848211254</v>
      </c>
      <c r="AT28" s="57">
        <f>$B$6*$B$8-(AT22+AT33+AT40+AT48+AT56+AT63+AT71+AT76)</f>
        <v>19006.069492395422</v>
      </c>
      <c r="AU28" s="57">
        <f>$B$6*$B$8-(AU22+AU33+AU40+AU48+AU56+AU63+AU71+AU76)</f>
        <v>19004.418413528572</v>
      </c>
      <c r="AV28" s="57">
        <f>$B$6*$B$8-(AV22+AV33+AV40+AV48+AV56+AV63+AV71+AV76)</f>
        <v>19002.805006851049</v>
      </c>
      <c r="AW28" s="57">
        <f>$B$6*$B$8-(AW22+AW33+AW40+AW48+AW56+AW63+AW71+AW76)</f>
        <v>19001.233996941151</v>
      </c>
      <c r="AX28" s="194">
        <f>$B$6*$B$8-(AX22+AX33+AX40+AX48+AX56+AX63+AX71+AX76)</f>
        <v>18999.708121110401</v>
      </c>
      <c r="AY28" s="69">
        <f>$B$6*$B$8-(AY22+AY33+AY40+AY48+AY56+AY63+AY71+AY76)</f>
        <v>18998.227728808775</v>
      </c>
      <c r="AZ28" s="57">
        <f>$B$6*$B$8-(AZ22+AZ33+AZ40+AZ48+AZ56+AZ63+AZ71+AZ76)</f>
        <v>18996.790277836237</v>
      </c>
      <c r="BA28" s="57">
        <f>$B$6*$B$8-(BA22+BA33+BA40+BA48+BA56+BA63+BA71+BA76)</f>
        <v>18995.374903557116</v>
      </c>
      <c r="BB28" s="57">
        <f>$B$6*$B$8-(BB22+BB33+BB40+BB48+BB56+BB63+BB71+BB76)</f>
        <v>18993.974282573032</v>
      </c>
      <c r="BC28" s="57">
        <f>$B$6*$B$8-(BC22+BC33+BC40+BC48+BC56+BC63+BC71+BC76)</f>
        <v>18992.591399393739</v>
      </c>
      <c r="BD28" s="57">
        <f>$B$6*$B$8-(BD22+BD33+BD40+BD48+BD56+BD63+BD71+BD76)</f>
        <v>18991.229327159726</v>
      </c>
      <c r="BE28" s="194">
        <f>$B$6*$B$8-(BE22+BE33+BE40+BE48+BE56+BE63+BE71+BE76)</f>
        <v>18989.890914182681</v>
      </c>
      <c r="BF28" s="69">
        <f>$B$6*$B$8-(BF22+BF33+BF40+BF48+BF56+BF63+BF71+BF76)</f>
        <v>18988.578401622326</v>
      </c>
      <c r="BG28" s="57">
        <f>$B$6*$B$8-(BG22+BG33+BG40+BG48+BG56+BG63+BG71+BG76)</f>
        <v>18987.292970485334</v>
      </c>
      <c r="BH28" s="57">
        <f>$B$6*$B$8-(BH22+BH33+BH40+BH48+BH56+BH63+BH71+BH76)</f>
        <v>18986.034170144721</v>
      </c>
      <c r="BI28" s="57">
        <f>$B$6*$B$8-(BI22+BI33+BI40+BI48+BI56+BI63+BI71+BI76)</f>
        <v>18984.802593922304</v>
      </c>
      <c r="BJ28" s="57">
        <f>$B$6*$B$8-(BJ22+BJ33+BJ40+BJ48+BJ56+BJ63+BJ71+BJ76)</f>
        <v>18983.596938024995</v>
      </c>
      <c r="BK28" s="57">
        <f>$B$6*$B$8-(BK22+BK33+BK40+BK48+BK56+BK63+BK71+BK76)</f>
        <v>18982.415906852013</v>
      </c>
      <c r="BL28" s="194">
        <f>$B$6*$B$8-(BL22+BL33+BL40+BL48+BL56+BL63+BL71+BL76)</f>
        <v>18981.258265091288</v>
      </c>
      <c r="BM28" s="69">
        <f>$B$6*$B$8-(BM22+BM33+BM40+BM48+BM56+BM63+BM71+BM76)</f>
        <v>18980.122874358352</v>
      </c>
      <c r="BN28" s="57">
        <f t="shared" ref="BN28:CC28" si="548">$B$6*$B$8-(BN22+BN33+BN40+BN48+BN56+BN63+BN71+BN76)</f>
        <v>18979.008695852524</v>
      </c>
      <c r="BO28" s="57">
        <f t="shared" si="548"/>
        <v>18977.914782830696</v>
      </c>
      <c r="BP28" s="57">
        <f t="shared" si="548"/>
        <v>18976.840978395987</v>
      </c>
      <c r="BQ28" s="57">
        <f t="shared" si="548"/>
        <v>18975.787681898251</v>
      </c>
      <c r="BR28" s="57">
        <f t="shared" si="548"/>
        <v>18974.754876836614</v>
      </c>
      <c r="BS28" s="57">
        <f t="shared" si="548"/>
        <v>18973.742175730062</v>
      </c>
      <c r="BT28" s="69">
        <f t="shared" si="548"/>
        <v>18972.748892493295</v>
      </c>
      <c r="BU28" s="57">
        <f t="shared" si="548"/>
        <v>18971.774146713673</v>
      </c>
      <c r="BV28" s="57">
        <f t="shared" si="548"/>
        <v>18970.817003470132</v>
      </c>
      <c r="BW28" s="57">
        <f t="shared" si="548"/>
        <v>18969.877090493042</v>
      </c>
      <c r="BX28" s="57">
        <f t="shared" si="548"/>
        <v>18968.954229236013</v>
      </c>
      <c r="BY28" s="57">
        <f t="shared" si="548"/>
        <v>18968.048242282395</v>
      </c>
      <c r="BZ28" s="57">
        <f t="shared" si="548"/>
        <v>18967.158920213253</v>
      </c>
      <c r="CA28" s="69">
        <f t="shared" si="548"/>
        <v>18966.285998567331</v>
      </c>
      <c r="CB28" s="57">
        <f t="shared" si="548"/>
        <v>18965.429149665026</v>
      </c>
      <c r="CC28" s="57">
        <f t="shared" si="548"/>
        <v>18964.587995266302</v>
      </c>
      <c r="CD28" s="57">
        <f t="shared" ref="CD28:DP28" si="549">$B$6*$B$8-(CD22+CD33+CD40+CD48+CD56+CD63+CD71+CD76)</f>
        <v>18963.762146645699</v>
      </c>
      <c r="CE28" s="57">
        <f t="shared" si="549"/>
        <v>18962.951174497983</v>
      </c>
      <c r="CF28" s="57">
        <f t="shared" si="549"/>
        <v>18962.154654614009</v>
      </c>
      <c r="CG28" s="57">
        <f t="shared" si="549"/>
        <v>18961.372186566165</v>
      </c>
      <c r="CH28" s="69">
        <f t="shared" si="549"/>
        <v>18960.603406471015</v>
      </c>
      <c r="CI28" s="57">
        <f t="shared" si="549"/>
        <v>18959.847993790449</v>
      </c>
      <c r="CJ28" s="57">
        <f t="shared" si="549"/>
        <v>18959.105672850281</v>
      </c>
      <c r="CK28" s="57">
        <f t="shared" si="549"/>
        <v>18958.376209315618</v>
      </c>
      <c r="CL28" s="57">
        <f t="shared" si="549"/>
        <v>18957.659362497699</v>
      </c>
      <c r="CM28" s="57">
        <f t="shared" si="549"/>
        <v>18956.954857914348</v>
      </c>
      <c r="CN28" s="57">
        <f t="shared" si="549"/>
        <v>18956.26239955884</v>
      </c>
      <c r="CO28" s="69">
        <f t="shared" si="549"/>
        <v>18955.581683732988</v>
      </c>
      <c r="CP28" s="57">
        <f t="shared" si="549"/>
        <v>18954.912412753703</v>
      </c>
      <c r="CQ28" s="57">
        <f t="shared" si="549"/>
        <v>18954.254306496292</v>
      </c>
      <c r="CR28" s="57">
        <f t="shared" si="549"/>
        <v>18953.607109410019</v>
      </c>
      <c r="CS28" s="57">
        <f t="shared" si="549"/>
        <v>18952.970577016986</v>
      </c>
      <c r="CT28" s="57">
        <f t="shared" si="549"/>
        <v>18952.344471286942</v>
      </c>
      <c r="CU28" s="57">
        <f t="shared" si="549"/>
        <v>18951.7285580567</v>
      </c>
      <c r="CV28" s="69">
        <f t="shared" si="549"/>
        <v>18951.122605442259</v>
      </c>
      <c r="CW28" s="57">
        <f t="shared" si="549"/>
        <v>18950.526383329427</v>
      </c>
      <c r="CX28" s="57">
        <f t="shared" si="549"/>
        <v>18949.93966376641</v>
      </c>
      <c r="CY28" s="57">
        <f t="shared" si="549"/>
        <v>18949.362221727966</v>
      </c>
      <c r="CZ28" s="57">
        <f t="shared" si="549"/>
        <v>18948.793835341705</v>
      </c>
      <c r="DA28" s="57">
        <f t="shared" si="549"/>
        <v>18948.234288207233</v>
      </c>
      <c r="DB28" s="57">
        <f t="shared" si="549"/>
        <v>18947.68337120982</v>
      </c>
      <c r="DC28" s="57">
        <f t="shared" si="549"/>
        <v>18947.140883068761</v>
      </c>
      <c r="DD28" s="69">
        <f t="shared" si="549"/>
        <v>18946.606629790476</v>
      </c>
      <c r="DE28" s="57">
        <f t="shared" si="549"/>
        <v>18946.080423279451</v>
      </c>
      <c r="DF28" s="57">
        <f t="shared" si="549"/>
        <v>18945.562079417734</v>
      </c>
      <c r="DG28" s="57">
        <f t="shared" si="549"/>
        <v>18945.051415983591</v>
      </c>
      <c r="DH28" s="57">
        <f t="shared" si="549"/>
        <v>18944.548252556175</v>
      </c>
      <c r="DI28" s="57">
        <f t="shared" si="549"/>
        <v>18944.052411595327</v>
      </c>
      <c r="DJ28" s="57">
        <f t="shared" si="549"/>
        <v>18943.563719409049</v>
      </c>
      <c r="DK28" s="69">
        <f t="shared" si="549"/>
        <v>18943.082006828587</v>
      </c>
      <c r="DL28" s="57">
        <f t="shared" si="549"/>
        <v>18942.607109468321</v>
      </c>
      <c r="DM28" s="57">
        <f t="shared" si="549"/>
        <v>18942.138867533151</v>
      </c>
      <c r="DN28" s="57">
        <f t="shared" si="549"/>
        <v>18941.677125250921</v>
      </c>
      <c r="DO28" s="57">
        <f t="shared" si="549"/>
        <v>18941.221730553767</v>
      </c>
      <c r="DP28" s="57">
        <f t="shared" si="549"/>
        <v>18940.772534790565</v>
      </c>
      <c r="DQ28" s="57">
        <f t="shared" ref="DQ28:DS28" si="550">$B$6*$B$8-(DQ22+DQ33+DQ40+DQ48+DQ56+DQ63+DQ71+DQ76)</f>
        <v>18940.329392507942</v>
      </c>
      <c r="DR28" s="57">
        <f t="shared" si="550"/>
        <v>18939.892161319254</v>
      </c>
      <c r="DS28" s="57">
        <f t="shared" si="550"/>
        <v>18939.460701858203</v>
      </c>
    </row>
    <row r="29" spans="1:123" s="57" customFormat="1" x14ac:dyDescent="0.25">
      <c r="A29" s="57" t="s">
        <v>120</v>
      </c>
      <c r="C29" s="57">
        <f>$B$6*$B$7-(C24+C35+C42+C50+C58+C65+C72+C77)</f>
        <v>3958.5842743871735</v>
      </c>
      <c r="D29" s="57">
        <f>$B$6*$B$7-(D24+D35+D42+D50+D58+D65+D72+D77)</f>
        <v>3958.244500240095</v>
      </c>
      <c r="E29" s="57">
        <f>$B$6*$B$7-(E24+E35+E42+E50+E58+E65+E72+E77)</f>
        <v>3957.823180297718</v>
      </c>
      <c r="F29" s="57">
        <f>$B$6*$B$7-(F24+F35+F42+F50+F58+F65+F72+F77)</f>
        <v>3957.3007435691702</v>
      </c>
      <c r="G29" s="57">
        <f>$B$6*$B$7-(G24+G35+G42+G50+G58+G65+G72+G77)</f>
        <v>3956.6529220257712</v>
      </c>
      <c r="H29" s="57">
        <f>$B$6*$B$7-(H24+H35+H42+H50+H58+H65+H72+H77)</f>
        <v>3955.8496233119563</v>
      </c>
      <c r="I29" s="57">
        <f>$B$6*$B$7-(I24+I35+I42+I50+I58+I65+I72+I77)</f>
        <v>3954.8435329068257</v>
      </c>
      <c r="J29" s="57">
        <f>$B$6*$B$7-(J24+J35+J42+J50+J58+J65+J72+J77)</f>
        <v>3954.3493112105029</v>
      </c>
      <c r="K29" s="57">
        <f>$B$6*$B$7-(K24+K35+K42+K50+K58+K65+K72+K77)</f>
        <v>3953.7641236377981</v>
      </c>
      <c r="L29" s="57">
        <f>$B$6*$B$7-(L24+L35+L42+L50+L58+L65+L72+L77)</f>
        <v>3953.0661668120074</v>
      </c>
      <c r="M29" s="57">
        <f>$B$6*$B$7-(M24+M35+M42+M50+M58+M65+M72+M77)</f>
        <v>3952.2284192178063</v>
      </c>
      <c r="N29" s="57">
        <f>$B$6*$B$7-(N24+N35+N42+N50+N58+N65+N72+N77)</f>
        <v>3951.217396479884</v>
      </c>
      <c r="O29" s="57">
        <f>$B$6*$B$7-(O24+O35+O42+O50+O58+O65+O72+O77)</f>
        <v>3949.9916119457116</v>
      </c>
      <c r="P29" s="69">
        <f>$B$6*$B$7-(P24+P35+P42+P50+P58+P65+P72+P77)</f>
        <v>3948.4996739962921</v>
      </c>
      <c r="Q29" s="57">
        <f>$B$6*$B$7-(Q24+Q35+Q42+Q50+Q58+Q65+Q72+Q77)</f>
        <v>3946.5593575773482</v>
      </c>
      <c r="R29" s="57">
        <f>$B$6*$B$7-(R24+R35+R42+R50+R58+R65+R72+R77)</f>
        <v>3945.9426982533219</v>
      </c>
      <c r="S29" s="57">
        <f>$B$6*$B$7-(S24+S35+S42+S50+S58+S65+S72+S77)</f>
        <v>3945.2506423812906</v>
      </c>
      <c r="T29" s="57">
        <f>$B$6*$B$7-(T24+T35+T42+T50+T58+T65+T72+T77)</f>
        <v>3944.4700688790185</v>
      </c>
      <c r="U29" s="57">
        <f>$B$6*$B$7-(U24+U35+U42+U50+U58+U65+U72+U77)</f>
        <v>3943.5847368232703</v>
      </c>
      <c r="V29" s="57">
        <f>$B$6*$B$7-(V24+V35+V42+V50+V58+V65+V72+V77)</f>
        <v>3942.5745517536498</v>
      </c>
      <c r="W29" s="69">
        <f>$B$6*$B$7-(W24+W35+W42+W50+W58+W65+W72+W77)</f>
        <v>3941.4146636339028</v>
      </c>
      <c r="X29" s="57">
        <f>$B$6*$B$7-(X24+X35+X42+X50+X58+X65+X72+X77)</f>
        <v>3940.6252687825427</v>
      </c>
      <c r="Y29" s="57">
        <f>$B$6*$B$7-(Y24+Y35+Y42+Y50+Y58+Y65+Y72+Y77)</f>
        <v>3939.6711964152382</v>
      </c>
      <c r="Z29" s="57">
        <f>$B$6*$B$7-(Z24+Z35+Z42+Z50+Z58+Z65+Z72+Z77)</f>
        <v>3938.7026142255218</v>
      </c>
      <c r="AA29" s="57">
        <f>$B$6*$B$7-(AA24+AA35+AA42+AA50+AA58+AA65+AA72+AA77)</f>
        <v>3937.7213457897797</v>
      </c>
      <c r="AB29" s="57">
        <f>$B$6*$B$7-(AB24+AB35+AB42+AB50+AB58+AB65+AB72+AB77)</f>
        <v>3936.7300673840627</v>
      </c>
      <c r="AC29" s="57">
        <f>$B$6*$B$7-(AC24+AC35+AC42+AC50+AC58+AC65+AC72+AC77)</f>
        <v>3935.7325081546264</v>
      </c>
      <c r="AD29" s="69">
        <f>$B$6*$B$7-(AD24+AD35+AD42+AD50+AD58+AD65+AD72+AD77)</f>
        <v>3934.7336964209135</v>
      </c>
      <c r="AE29" s="57">
        <f>$B$6*$B$7-(AE24+AE35+AE42+AE50+AE58+AE65+AE72+AE77)</f>
        <v>3933.8995089529458</v>
      </c>
      <c r="AF29" s="57">
        <f>$B$6*$B$7-(AF24+AF35+AF42+AF50+AF58+AF65+AF72+AF77)</f>
        <v>3933.1624810096791</v>
      </c>
      <c r="AG29" s="57">
        <f>$B$6*$B$7-(AG24+AG35+AG42+AG50+AG58+AG65+AG72+AG77)</f>
        <v>3932.3694709066749</v>
      </c>
      <c r="AH29" s="57">
        <f>$B$6*$B$7-(AH24+AH35+AH42+AH50+AH58+AH65+AH72+AH77)</f>
        <v>3931.5185124935033</v>
      </c>
      <c r="AI29" s="57">
        <f>$B$6*$B$7-(AI24+AI35+AI42+AI50+AI58+AI65+AI72+AI77)</f>
        <v>3930.6072898783796</v>
      </c>
      <c r="AJ29" s="194">
        <f>$B$6*$B$7-(AJ24+AJ35+AJ42+AJ50+AJ58+AJ65+AJ72+AJ77)</f>
        <v>3929.6330857655676</v>
      </c>
      <c r="AK29" s="69">
        <f>$B$6*$B$7-(AK24+AK35+AK42+AK50+AK58+AK65+AK72+AK77)</f>
        <v>3928.5927168401331</v>
      </c>
      <c r="AL29" s="57">
        <f>$B$6*$B$7-(AL24+AL35+AL42+AL50+AL58+AL65+AL72+AL77)</f>
        <v>3927.5230493590902</v>
      </c>
      <c r="AM29" s="57">
        <f>$B$6*$B$7-(AM24+AM35+AM42+AM50+AM58+AM65+AM72+AM77)</f>
        <v>3926.7894343669527</v>
      </c>
      <c r="AN29" s="57">
        <f>$B$6*$B$7-(AN24+AN35+AN42+AN50+AN58+AN65+AN72+AN77)</f>
        <v>3926.0450852770496</v>
      </c>
      <c r="AO29" s="57">
        <f>$B$6*$B$7-(AO24+AO35+AO42+AO50+AO58+AO65+AO72+AO77)</f>
        <v>3925.2862212802293</v>
      </c>
      <c r="AP29" s="57">
        <f>$B$6*$B$7-(AP24+AP35+AP42+AP50+AP58+AP65+AP72+AP77)</f>
        <v>3924.5086940886258</v>
      </c>
      <c r="AQ29" s="194">
        <f>$B$6*$B$7-(AQ24+AQ35+AQ42+AQ50+AQ58+AQ65+AQ72+AQ77)</f>
        <v>3923.7078915539537</v>
      </c>
      <c r="AR29" s="69">
        <f>$B$6*$B$7-(AR24+AR35+AR42+AR50+AR58+AR65+AR72+AR77)</f>
        <v>3922.8786223130996</v>
      </c>
      <c r="AS29" s="57">
        <f>$B$6*$B$7-(AS24+AS35+AS42+AS50+AS58+AS65+AS72+AS77)</f>
        <v>3922.1582140335154</v>
      </c>
      <c r="AT29" s="57">
        <f>$B$6*$B$7-(AT24+AT35+AT42+AT50+AT58+AT65+AT72+AT77)</f>
        <v>3921.4052450403706</v>
      </c>
      <c r="AU29" s="57">
        <f>$B$6*$B$7-(AU24+AU35+AU42+AU50+AU58+AU65+AU72+AU77)</f>
        <v>3920.6541057392183</v>
      </c>
      <c r="AV29" s="57">
        <f>$B$6*$B$7-(AV24+AV35+AV42+AV50+AV58+AV65+AV72+AV77)</f>
        <v>3919.9044851042072</v>
      </c>
      <c r="AW29" s="57">
        <f>$B$6*$B$7-(AW24+AW35+AW42+AW50+AW58+AW65+AW72+AW77)</f>
        <v>3919.1551775738199</v>
      </c>
      <c r="AX29" s="194">
        <f>$B$6*$B$7-(AX24+AX35+AX42+AX50+AX58+AX65+AX72+AX77)</f>
        <v>3918.4314386619831</v>
      </c>
      <c r="AY29" s="69">
        <f>$B$6*$B$7-(AY24+AY35+AY42+AY50+AY58+AY65+AY72+AY77)</f>
        <v>3917.7377838252219</v>
      </c>
      <c r="AZ29" s="57">
        <f>$B$6*$B$7-(AZ24+AZ35+AZ42+AZ50+AZ58+AZ65+AZ72+AZ77)</f>
        <v>3917.0911936589464</v>
      </c>
      <c r="BA29" s="57">
        <f>$B$6*$B$7-(BA24+BA35+BA42+BA50+BA58+BA65+BA72+BA77)</f>
        <v>3916.5096198831779</v>
      </c>
      <c r="BB29" s="57">
        <f>$B$6*$B$7-(BB24+BB35+BB42+BB50+BB58+BB65+BB72+BB77)</f>
        <v>3915.9192525099611</v>
      </c>
      <c r="BC29" s="57">
        <f>$B$6*$B$7-(BC24+BC35+BC42+BC50+BC58+BC65+BC72+BC77)</f>
        <v>3915.3237680340417</v>
      </c>
      <c r="BD29" s="57">
        <f>$B$6*$B$7-(BD24+BD35+BD42+BD50+BD58+BD65+BD72+BD77)</f>
        <v>3914.727420770635</v>
      </c>
      <c r="BE29" s="194">
        <f>$B$6*$B$7-(BE24+BE35+BE42+BE50+BE58+BE65+BE72+BE77)</f>
        <v>3914.1351018881633</v>
      </c>
      <c r="BF29" s="69">
        <f>$B$6*$B$7-(BF24+BF35+BF42+BF50+BF58+BF65+BF72+BF77)</f>
        <v>3913.5524129165583</v>
      </c>
      <c r="BG29" s="57">
        <f>$B$6*$B$7-(BG24+BG35+BG42+BG50+BG58+BG65+BG72+BG77)</f>
        <v>3913.0044362542817</v>
      </c>
      <c r="BH29" s="57">
        <f>$B$6*$B$7-(BH24+BH35+BH42+BH50+BH58+BH65+BH72+BH77)</f>
        <v>3912.4580889630311</v>
      </c>
      <c r="BI29" s="57">
        <f>$B$6*$B$7-(BI24+BI35+BI42+BI50+BI58+BI65+BI72+BI77)</f>
        <v>3911.9215500545324</v>
      </c>
      <c r="BJ29" s="57">
        <f>$B$6*$B$7-(BJ24+BJ35+BJ42+BJ50+BJ58+BJ65+BJ72+BJ77)</f>
        <v>3911.3938167342153</v>
      </c>
      <c r="BK29" s="57">
        <f>$B$6*$B$7-(BK24+BK35+BK42+BK50+BK58+BK65+BK72+BK77)</f>
        <v>3910.8741790113068</v>
      </c>
      <c r="BL29" s="194">
        <f>$B$6*$B$7-(BL24+BL35+BL42+BL50+BL58+BL65+BL72+BL77)</f>
        <v>3910.3622870481822</v>
      </c>
      <c r="BM29" s="69">
        <f>$B$6*$B$7-(BM24+BM35+BM42+BM50+BM58+BM65+BM72+BM77)</f>
        <v>3909.8582287555341</v>
      </c>
      <c r="BN29" s="57">
        <f t="shared" ref="BN29:CC29" si="551">$B$6*$B$7-(BN24+BN35+BN42+BN50+BN58+BN65+BN72+BN77)</f>
        <v>3909.3626128696378</v>
      </c>
      <c r="BO29" s="57">
        <f t="shared" si="551"/>
        <v>3908.8773586824145</v>
      </c>
      <c r="BP29" s="57">
        <f t="shared" si="551"/>
        <v>3908.4025141306643</v>
      </c>
      <c r="BQ29" s="57">
        <f t="shared" si="551"/>
        <v>3907.9387627857664</v>
      </c>
      <c r="BR29" s="57">
        <f t="shared" si="551"/>
        <v>3907.4864375595516</v>
      </c>
      <c r="BS29" s="57">
        <f t="shared" si="551"/>
        <v>3907.0455123445727</v>
      </c>
      <c r="BT29" s="69">
        <f t="shared" si="551"/>
        <v>3906.615593101199</v>
      </c>
      <c r="BU29" s="57">
        <f t="shared" si="551"/>
        <v>3906.1959111888841</v>
      </c>
      <c r="BV29" s="57">
        <f t="shared" si="551"/>
        <v>3905.7832198538413</v>
      </c>
      <c r="BW29" s="57">
        <f t="shared" si="551"/>
        <v>3905.3760831432887</v>
      </c>
      <c r="BX29" s="57">
        <f t="shared" si="551"/>
        <v>3904.9750156085897</v>
      </c>
      <c r="BY29" s="57">
        <f t="shared" si="551"/>
        <v>3904.5805203641439</v>
      </c>
      <c r="BZ29" s="57">
        <f t="shared" si="551"/>
        <v>3904.1930327452319</v>
      </c>
      <c r="CA29" s="69">
        <f t="shared" si="551"/>
        <v>3903.8128586291805</v>
      </c>
      <c r="CB29" s="57">
        <f t="shared" si="551"/>
        <v>3903.4401101587991</v>
      </c>
      <c r="CC29" s="57">
        <f t="shared" si="551"/>
        <v>3903.0746309631832</v>
      </c>
      <c r="CD29" s="57">
        <f t="shared" ref="CD29:DP29" si="552">$B$6*$B$7-(CD24+CD35+CD42+CD50+CD58+CD65+CD72+CD77)</f>
        <v>3902.7164359153071</v>
      </c>
      <c r="CE29" s="57">
        <f t="shared" si="552"/>
        <v>3902.3651969991929</v>
      </c>
      <c r="CF29" s="57">
        <f t="shared" si="552"/>
        <v>3902.0206222996194</v>
      </c>
      <c r="CG29" s="57">
        <f t="shared" si="552"/>
        <v>3901.68246276634</v>
      </c>
      <c r="CH29" s="69">
        <f t="shared" si="552"/>
        <v>3901.3505132113064</v>
      </c>
      <c r="CI29" s="57">
        <f t="shared" si="552"/>
        <v>3901.0246043775524</v>
      </c>
      <c r="CJ29" s="57">
        <f t="shared" si="552"/>
        <v>3900.7045898669276</v>
      </c>
      <c r="CK29" s="57">
        <f t="shared" si="552"/>
        <v>3900.3903839437121</v>
      </c>
      <c r="CL29" s="57">
        <f t="shared" si="552"/>
        <v>3900.0819575150858</v>
      </c>
      <c r="CM29" s="57">
        <f t="shared" si="552"/>
        <v>3899.7792144218256</v>
      </c>
      <c r="CN29" s="57">
        <f t="shared" si="552"/>
        <v>3899.4820047309245</v>
      </c>
      <c r="CO29" s="69">
        <f t="shared" si="552"/>
        <v>3899.1901413525729</v>
      </c>
      <c r="CP29" s="57">
        <f t="shared" si="552"/>
        <v>3898.9034197691258</v>
      </c>
      <c r="CQ29" s="57">
        <f t="shared" si="552"/>
        <v>3898.6216404129427</v>
      </c>
      <c r="CR29" s="57">
        <f t="shared" si="552"/>
        <v>3898.3447021766865</v>
      </c>
      <c r="CS29" s="57">
        <f t="shared" si="552"/>
        <v>3898.0725419239448</v>
      </c>
      <c r="CT29" s="57">
        <f t="shared" si="552"/>
        <v>3897.8050943794201</v>
      </c>
      <c r="CU29" s="57">
        <f t="shared" si="552"/>
        <v>3897.5422860013241</v>
      </c>
      <c r="CV29" s="69">
        <f t="shared" si="552"/>
        <v>3897.2840311585123</v>
      </c>
      <c r="CW29" s="57">
        <f t="shared" si="552"/>
        <v>3897.0302312769909</v>
      </c>
      <c r="CX29" s="57">
        <f t="shared" si="552"/>
        <v>3896.7807776346126</v>
      </c>
      <c r="CY29" s="57">
        <f t="shared" si="552"/>
        <v>3896.5355585388247</v>
      </c>
      <c r="CZ29" s="57">
        <f t="shared" si="552"/>
        <v>3896.2944578287206</v>
      </c>
      <c r="DA29" s="57">
        <f t="shared" si="552"/>
        <v>3896.0573651328941</v>
      </c>
      <c r="DB29" s="57">
        <f t="shared" si="552"/>
        <v>3895.8241777038647</v>
      </c>
      <c r="DC29" s="57">
        <f t="shared" si="552"/>
        <v>3895.5948010190632</v>
      </c>
      <c r="DD29" s="69">
        <f t="shared" si="552"/>
        <v>3895.3691483361304</v>
      </c>
      <c r="DE29" s="57">
        <f t="shared" si="552"/>
        <v>3895.1471395442818</v>
      </c>
      <c r="DF29" s="57">
        <f t="shared" si="552"/>
        <v>3894.9286996107139</v>
      </c>
      <c r="DG29" s="57">
        <f t="shared" si="552"/>
        <v>3894.7137524612449</v>
      </c>
      <c r="DH29" s="57">
        <f t="shared" si="552"/>
        <v>3894.502217431047</v>
      </c>
      <c r="DI29" s="57">
        <f t="shared" si="552"/>
        <v>3894.2940116988561</v>
      </c>
      <c r="DJ29" s="57">
        <f t="shared" si="552"/>
        <v>3894.0890527478336</v>
      </c>
      <c r="DK29" s="69">
        <f t="shared" si="552"/>
        <v>3893.8872605628967</v>
      </c>
      <c r="DL29" s="57">
        <f t="shared" si="552"/>
        <v>3893.6885592643057</v>
      </c>
      <c r="DM29" s="57">
        <f t="shared" si="552"/>
        <v>3893.4928778845892</v>
      </c>
      <c r="DN29" s="57">
        <f t="shared" si="552"/>
        <v>3893.3001479173563</v>
      </c>
      <c r="DO29" s="57">
        <f t="shared" si="552"/>
        <v>3893.1103022751236</v>
      </c>
      <c r="DP29" s="57">
        <f t="shared" si="552"/>
        <v>3892.9232747793735</v>
      </c>
      <c r="DQ29" s="57">
        <f t="shared" ref="DQ29:DS29" si="553">$B$6*$B$7-(DQ24+DQ35+DQ42+DQ50+DQ58+DQ65+DQ72+DQ77)</f>
        <v>3892.738999917894</v>
      </c>
      <c r="DR29" s="57">
        <f t="shared" si="553"/>
        <v>3892.5574128598982</v>
      </c>
      <c r="DS29" s="57">
        <f t="shared" si="553"/>
        <v>3892.3784496703479</v>
      </c>
    </row>
    <row r="30" spans="1:123" s="55" customFormat="1" x14ac:dyDescent="0.25">
      <c r="A30" s="56" t="s">
        <v>63</v>
      </c>
      <c r="B30" s="58" t="s">
        <v>107</v>
      </c>
      <c r="C30" s="76">
        <f t="shared" ref="C30:P30" si="554">C31+C33+C35</f>
        <v>4.2718513599316097</v>
      </c>
      <c r="D30" s="76">
        <f t="shared" si="554"/>
        <v>5.2970956863151963</v>
      </c>
      <c r="E30" s="76">
        <f t="shared" si="554"/>
        <v>6.5683986510308427</v>
      </c>
      <c r="F30" s="76">
        <f t="shared" si="554"/>
        <v>8.1448143272782456</v>
      </c>
      <c r="G30" s="76">
        <f t="shared" si="554"/>
        <v>10.099569765825025</v>
      </c>
      <c r="H30" s="76">
        <f t="shared" si="554"/>
        <v>12.523466509623031</v>
      </c>
      <c r="I30" s="111">
        <f t="shared" si="554"/>
        <v>15.529098471932556</v>
      </c>
      <c r="J30" s="55">
        <f t="shared" si="554"/>
        <v>18.429272164564445</v>
      </c>
      <c r="K30" s="55">
        <f t="shared" si="554"/>
        <v>22.025487543427985</v>
      </c>
      <c r="L30" s="55">
        <f t="shared" si="554"/>
        <v>26.484794613218774</v>
      </c>
      <c r="M30" s="55">
        <f t="shared" si="554"/>
        <v>32.014335379759352</v>
      </c>
      <c r="N30" s="55">
        <f t="shared" si="554"/>
        <v>38.870965930269676</v>
      </c>
      <c r="O30" s="55">
        <f t="shared" si="554"/>
        <v>47.373187812902465</v>
      </c>
      <c r="P30" s="70">
        <f t="shared" si="554"/>
        <v>57.915942947367128</v>
      </c>
      <c r="Q30" s="55">
        <f t="shared" ref="Q30:AA30" si="555">Q31+Q33+Q35</f>
        <v>63.380528791186727</v>
      </c>
      <c r="R30" s="55">
        <f t="shared" si="555"/>
        <v>69.683894695960447</v>
      </c>
      <c r="S30" s="55">
        <f t="shared" si="555"/>
        <v>77.026028556199222</v>
      </c>
      <c r="T30" s="55">
        <f t="shared" si="555"/>
        <v>85.65423495920156</v>
      </c>
      <c r="U30" s="55">
        <f t="shared" si="555"/>
        <v>95.87413726738076</v>
      </c>
      <c r="V30" s="55">
        <f t="shared" si="555"/>
        <v>108.0631333339379</v>
      </c>
      <c r="W30" s="70">
        <f t="shared" si="555"/>
        <v>122.6867945768326</v>
      </c>
      <c r="X30" s="55">
        <f t="shared" si="555"/>
        <v>147.92719364950261</v>
      </c>
      <c r="Y30" s="55">
        <f t="shared" si="555"/>
        <v>147.6454698463908</v>
      </c>
      <c r="Z30" s="55">
        <f t="shared" si="555"/>
        <v>146.39629878926357</v>
      </c>
      <c r="AA30" s="55">
        <f t="shared" si="555"/>
        <v>143.8760177429059</v>
      </c>
      <c r="AB30" s="55">
        <f t="shared" ref="AB30" si="556">AB31+AB33+AB35</f>
        <v>139.70856459703049</v>
      </c>
      <c r="AC30" s="55">
        <f t="shared" ref="AC30" si="557">AC31+AC33+AC35</f>
        <v>133.4283585483399</v>
      </c>
      <c r="AD30" s="70">
        <f t="shared" ref="AD30" si="558">AD31+AD33+AD35</f>
        <v>124.45921530995747</v>
      </c>
      <c r="AE30" s="55">
        <f t="shared" ref="AE30" si="559">AE31+AE33+AE35</f>
        <v>102.63363352585141</v>
      </c>
      <c r="AF30" s="55">
        <f t="shared" ref="AF30" si="560">AF31+AF33+AF35</f>
        <v>106.99063737014737</v>
      </c>
      <c r="AG30" s="55">
        <f t="shared" ref="AG30" si="561">AG31+AG33+AG35</f>
        <v>110.35231527953876</v>
      </c>
      <c r="AH30" s="55">
        <f t="shared" ref="AH30" si="562">AH31+AH33+AH35</f>
        <v>112.46000913490076</v>
      </c>
      <c r="AI30" s="55">
        <f t="shared" ref="AI30" si="563">AI31+AI33+AI35</f>
        <v>112.98741042818995</v>
      </c>
      <c r="AJ30" s="195">
        <f t="shared" ref="AJ30" si="564">AJ31+AJ33+AJ35</f>
        <v>111.5246445555635</v>
      </c>
      <c r="AK30" s="70">
        <f t="shared" ref="AK30" si="565">AK31+AK33+AK35</f>
        <v>107.55868362530605</v>
      </c>
      <c r="AL30" s="55">
        <f t="shared" ref="AL30" si="566">AL31+AL33+AL35</f>
        <v>108.96958545008756</v>
      </c>
      <c r="AM30" s="55">
        <f t="shared" ref="AM30" si="567">AM31+AM33+AM35</f>
        <v>107.00087940392871</v>
      </c>
      <c r="AN30" s="55">
        <f t="shared" ref="AN30" si="568">AN31+AN33+AN35</f>
        <v>105.18774388927363</v>
      </c>
      <c r="AO30" s="55">
        <f t="shared" ref="AO30" si="569">AO31+AO33+AO35</f>
        <v>103.46634937648446</v>
      </c>
      <c r="AP30" s="55">
        <f t="shared" ref="AP30" si="570">AP31+AP33+AP35</f>
        <v>101.76015262427694</v>
      </c>
      <c r="AQ30" s="195">
        <f t="shared" ref="AQ30" si="571">AQ31+AQ33+AQ35</f>
        <v>99.976411410086655</v>
      </c>
      <c r="AR30" s="70">
        <f t="shared" ref="AR30" si="572">AR31+AR33+AR35</f>
        <v>98.001889327968016</v>
      </c>
      <c r="AS30" s="55">
        <f t="shared" ref="AS30" si="573">AS31+AS33+AS35</f>
        <v>95.788887447379068</v>
      </c>
      <c r="AT30" s="55">
        <f t="shared" ref="AT30" si="574">AT31+AT33+AT35</f>
        <v>94.016382042859078</v>
      </c>
      <c r="AU30" s="55">
        <f t="shared" ref="AU30" si="575">AU31+AU33+AU35</f>
        <v>91.879219077632925</v>
      </c>
      <c r="AV30" s="55">
        <f t="shared" ref="AV30" si="576">AV31+AV33+AV35</f>
        <v>89.472431812163464</v>
      </c>
      <c r="AW30" s="55">
        <f t="shared" ref="AW30" si="577">AW31+AW33+AW35</f>
        <v>86.909132821251561</v>
      </c>
      <c r="AX30" s="195">
        <f t="shared" ref="AX30" si="578">AX31+AX33+AX35</f>
        <v>84.325304387809794</v>
      </c>
      <c r="AY30" s="208">
        <f t="shared" ref="AY30" si="579">AY31+AY33+AY35</f>
        <v>81.885683913147759</v>
      </c>
      <c r="AZ30" s="55">
        <f t="shared" ref="AZ30" si="580">AZ31+AZ33+AZ35</f>
        <v>80.6341662441219</v>
      </c>
      <c r="BA30" s="55">
        <f t="shared" ref="BA30" si="581">BA31+BA33+BA35</f>
        <v>79.79961351371135</v>
      </c>
      <c r="BB30" s="55">
        <f t="shared" ref="BB30" si="582">BB31+BB33+BB35</f>
        <v>78.794821723411303</v>
      </c>
      <c r="BC30" s="55">
        <f t="shared" ref="BC30" si="583">BC31+BC33+BC35</f>
        <v>77.614692927691792</v>
      </c>
      <c r="BD30" s="55">
        <f t="shared" ref="BD30" si="584">BD31+BD33+BD35</f>
        <v>76.271992084107936</v>
      </c>
      <c r="BE30" s="195">
        <f t="shared" ref="BE30" si="585">BE31+BE33+BE35</f>
        <v>74.801279550755112</v>
      </c>
      <c r="BF30" s="70">
        <f t="shared" ref="BF30" si="586">BF31+BF33+BF35</f>
        <v>73.262948375884619</v>
      </c>
      <c r="BG30" s="55">
        <f t="shared" ref="BG30" si="587">BG31+BG33+BG35</f>
        <v>71.749987377599552</v>
      </c>
      <c r="BH30" s="55">
        <f t="shared" ref="BH30" si="588">BH31+BH33+BH35</f>
        <v>70.202902177502324</v>
      </c>
      <c r="BI30" s="55">
        <f t="shared" ref="BI30:BJ30" si="589">BI31+BI33+BI35</f>
        <v>68.729837628288735</v>
      </c>
      <c r="BJ30" s="55">
        <f t="shared" si="589"/>
        <v>67.330352056258633</v>
      </c>
      <c r="BK30" s="55">
        <f t="shared" ref="BK30:BL30" si="590">BK31+BK33+BK35</f>
        <v>66.001032458100994</v>
      </c>
      <c r="BL30" s="195">
        <f t="shared" si="590"/>
        <v>64.736374814444176</v>
      </c>
      <c r="BM30" s="70">
        <f t="shared" ref="BM30:BS30" si="591">BM31+BM33+BM35</f>
        <v>63.530721151520154</v>
      </c>
      <c r="BN30" s="55">
        <f t="shared" si="591"/>
        <v>62.378840261691103</v>
      </c>
      <c r="BO30" s="55">
        <f t="shared" si="591"/>
        <v>61.235706076632866</v>
      </c>
      <c r="BP30" s="55">
        <f t="shared" si="591"/>
        <v>60.069601463448947</v>
      </c>
      <c r="BQ30" s="55">
        <f t="shared" si="591"/>
        <v>58.904242313736731</v>
      </c>
      <c r="BR30" s="55">
        <f t="shared" si="591"/>
        <v>57.760791940612805</v>
      </c>
      <c r="BS30" s="55">
        <f t="shared" si="591"/>
        <v>56.656290994997185</v>
      </c>
      <c r="BT30" s="70">
        <f t="shared" ref="BT30:CC30" si="592">BT31+BT33+BT35</f>
        <v>55.601836133096938</v>
      </c>
      <c r="BU30" s="55">
        <f t="shared" si="592"/>
        <v>54.600550437761441</v>
      </c>
      <c r="BV30" s="55">
        <f t="shared" si="592"/>
        <v>53.620349428890997</v>
      </c>
      <c r="BW30" s="55">
        <f t="shared" si="592"/>
        <v>52.650187949284295</v>
      </c>
      <c r="BX30" s="55">
        <f t="shared" si="592"/>
        <v>51.690006165326459</v>
      </c>
      <c r="BY30" s="55">
        <f t="shared" si="592"/>
        <v>50.741634537453059</v>
      </c>
      <c r="BZ30" s="55">
        <f t="shared" si="592"/>
        <v>49.80821851026608</v>
      </c>
      <c r="CA30" s="70">
        <f t="shared" si="592"/>
        <v>48.893370685121319</v>
      </c>
      <c r="CB30" s="55">
        <f t="shared" si="592"/>
        <v>47.999982029154282</v>
      </c>
      <c r="CC30" s="55">
        <f t="shared" si="592"/>
        <v>47.128657034074564</v>
      </c>
      <c r="CD30" s="55">
        <f t="shared" ref="CD30:DP30" si="593">CD31+CD33+CD35</f>
        <v>46.28171761249336</v>
      </c>
      <c r="CE30" s="55">
        <f t="shared" si="593"/>
        <v>45.458879186616095</v>
      </c>
      <c r="CF30" s="55">
        <f t="shared" si="593"/>
        <v>44.658790471575095</v>
      </c>
      <c r="CG30" s="55">
        <f t="shared" si="593"/>
        <v>43.879371271187125</v>
      </c>
      <c r="CH30" s="70">
        <f t="shared" si="593"/>
        <v>43.118152601089982</v>
      </c>
      <c r="CI30" s="55">
        <f t="shared" si="593"/>
        <v>42.372578152404955</v>
      </c>
      <c r="CJ30" s="55">
        <f t="shared" si="593"/>
        <v>41.640292188722135</v>
      </c>
      <c r="CK30" s="55">
        <f t="shared" si="593"/>
        <v>40.921661007935811</v>
      </c>
      <c r="CL30" s="55">
        <f t="shared" si="593"/>
        <v>40.218617351614817</v>
      </c>
      <c r="CM30" s="55">
        <f t="shared" si="593"/>
        <v>39.532393798450912</v>
      </c>
      <c r="CN30" s="55">
        <f t="shared" si="593"/>
        <v>38.86343329229291</v>
      </c>
      <c r="CO30" s="70">
        <f t="shared" si="593"/>
        <v>38.211396185791912</v>
      </c>
      <c r="CP30" s="55">
        <f t="shared" si="593"/>
        <v>37.575283589330532</v>
      </c>
      <c r="CQ30" s="55">
        <f t="shared" si="593"/>
        <v>36.953695762513981</v>
      </c>
      <c r="CR30" s="55">
        <f t="shared" si="593"/>
        <v>36.346003548101301</v>
      </c>
      <c r="CS30" s="55">
        <f t="shared" si="593"/>
        <v>35.751841706843436</v>
      </c>
      <c r="CT30" s="55">
        <f t="shared" si="593"/>
        <v>35.170992222605847</v>
      </c>
      <c r="CU30" s="55">
        <f t="shared" si="593"/>
        <v>34.603327647142514</v>
      </c>
      <c r="CV30" s="70">
        <f t="shared" si="593"/>
        <v>34.048749528304491</v>
      </c>
      <c r="CW30" s="55">
        <f t="shared" si="593"/>
        <v>33.507136910599186</v>
      </c>
      <c r="CX30" s="55">
        <f t="shared" si="593"/>
        <v>32.978325109873936</v>
      </c>
      <c r="CY30" s="55">
        <f t="shared" si="593"/>
        <v>32.462136428111414</v>
      </c>
      <c r="CZ30" s="55">
        <f t="shared" si="593"/>
        <v>31.958260621494968</v>
      </c>
      <c r="DA30" s="55">
        <f t="shared" si="593"/>
        <v>31.466283750245218</v>
      </c>
      <c r="DB30" s="55">
        <f t="shared" si="593"/>
        <v>30.985760436629803</v>
      </c>
      <c r="DC30" s="55">
        <f t="shared" si="593"/>
        <v>30.516276423397528</v>
      </c>
      <c r="DD30" s="70">
        <f t="shared" si="593"/>
        <v>30.057496689088566</v>
      </c>
      <c r="DE30" s="55">
        <f t="shared" si="593"/>
        <v>29.609195822495817</v>
      </c>
      <c r="DF30" s="55">
        <f t="shared" si="593"/>
        <v>29.171267231401341</v>
      </c>
      <c r="DG30" s="55">
        <f t="shared" si="593"/>
        <v>28.7436097116891</v>
      </c>
      <c r="DH30" s="55">
        <f t="shared" si="593"/>
        <v>28.326060318249311</v>
      </c>
      <c r="DI30" s="55">
        <f t="shared" si="593"/>
        <v>27.918400772691029</v>
      </c>
      <c r="DJ30" s="55">
        <f t="shared" si="593"/>
        <v>27.520374163066649</v>
      </c>
      <c r="DK30" s="70">
        <f t="shared" si="593"/>
        <v>27.131708658613757</v>
      </c>
      <c r="DL30" s="55">
        <f t="shared" si="593"/>
        <v>26.752143364655073</v>
      </c>
      <c r="DM30" s="55">
        <f t="shared" si="593"/>
        <v>26.381449748653527</v>
      </c>
      <c r="DN30" s="55">
        <f t="shared" si="593"/>
        <v>26.019417424727681</v>
      </c>
      <c r="DO30" s="55">
        <f t="shared" si="593"/>
        <v>25.665852381663992</v>
      </c>
      <c r="DP30" s="55">
        <f t="shared" si="593"/>
        <v>25.320573069631955</v>
      </c>
      <c r="DQ30" s="55">
        <f t="shared" ref="DQ30:DS30" si="594">DQ31+DQ33+DQ35</f>
        <v>24.98340537515487</v>
      </c>
      <c r="DR30" s="55">
        <f t="shared" si="594"/>
        <v>24.654177789940729</v>
      </c>
      <c r="DS30" s="55">
        <f t="shared" si="594"/>
        <v>24.332717615386802</v>
      </c>
    </row>
    <row r="31" spans="1:123" x14ac:dyDescent="0.25">
      <c r="A31" t="s">
        <v>86</v>
      </c>
      <c r="B31" s="60"/>
      <c r="C31" s="109">
        <f t="shared" ref="C31:G36" si="595">D31/(1+$V$6)</f>
        <v>3.2744143678721063</v>
      </c>
      <c r="D31" s="109">
        <f t="shared" si="595"/>
        <v>4.0602738161614118</v>
      </c>
      <c r="E31" s="109">
        <f t="shared" si="595"/>
        <v>5.0347395320401507</v>
      </c>
      <c r="F31" s="109">
        <f t="shared" si="595"/>
        <v>6.2430770197297871</v>
      </c>
      <c r="G31" s="109">
        <f t="shared" si="595"/>
        <v>7.7414155044649355</v>
      </c>
      <c r="H31" s="109">
        <f>I31/(1+$V$6)</f>
        <v>9.5993552255365202</v>
      </c>
      <c r="I31" s="82">
        <f>V7*AH6</f>
        <v>11.903200479665285</v>
      </c>
      <c r="J31" s="83">
        <f>I31-C32+J32</f>
        <v>14.126210975196804</v>
      </c>
      <c r="K31" s="83">
        <f t="shared" ref="K31:BM31" si="596">J31-D32+K32</f>
        <v>16.882743989655886</v>
      </c>
      <c r="L31" s="83">
        <f t="shared" si="596"/>
        <v>20.300844927585146</v>
      </c>
      <c r="M31" s="83">
        <f t="shared" si="596"/>
        <v>24.539290090617431</v>
      </c>
      <c r="N31" s="83">
        <f t="shared" si="596"/>
        <v>29.794962092777464</v>
      </c>
      <c r="O31" s="83">
        <f t="shared" si="596"/>
        <v>36.311995375455901</v>
      </c>
      <c r="P31" s="105">
        <f t="shared" si="596"/>
        <v>44.393116645977166</v>
      </c>
      <c r="Q31" s="83">
        <f t="shared" si="596"/>
        <v>49.489994816394976</v>
      </c>
      <c r="R31" s="83">
        <f t="shared" si="596"/>
        <v>55.403458739132262</v>
      </c>
      <c r="S31" s="83">
        <f t="shared" si="596"/>
        <v>62.328223006133314</v>
      </c>
      <c r="T31" s="83">
        <f t="shared" si="596"/>
        <v>70.505080767830307</v>
      </c>
      <c r="U31" s="83">
        <f t="shared" si="596"/>
        <v>80.231622921433058</v>
      </c>
      <c r="V31" s="83">
        <f t="shared" si="596"/>
        <v>91.875350575638763</v>
      </c>
      <c r="W31" s="105">
        <f t="shared" si="596"/>
        <v>105.88966004666548</v>
      </c>
      <c r="X31" s="83">
        <f t="shared" si="596"/>
        <v>127.75695646793939</v>
      </c>
      <c r="Y31" s="83">
        <f t="shared" si="596"/>
        <v>127.52634816785925</v>
      </c>
      <c r="Z31" s="83">
        <f t="shared" si="596"/>
        <v>126.46789708024788</v>
      </c>
      <c r="AA31" s="83">
        <f t="shared" si="596"/>
        <v>124.32221823051265</v>
      </c>
      <c r="AB31" s="83">
        <f t="shared" si="596"/>
        <v>120.7681671661659</v>
      </c>
      <c r="AC31" s="83">
        <f t="shared" si="596"/>
        <v>115.40828093273473</v>
      </c>
      <c r="AD31" s="105">
        <f t="shared" si="596"/>
        <v>107.75087117870061</v>
      </c>
      <c r="AE31" s="83">
        <f t="shared" si="596"/>
        <v>88.934566988304624</v>
      </c>
      <c r="AF31" s="83">
        <f t="shared" si="596"/>
        <v>92.778143222645554</v>
      </c>
      <c r="AG31" s="83">
        <f t="shared" si="596"/>
        <v>95.777205945363221</v>
      </c>
      <c r="AH31" s="83">
        <f t="shared" si="596"/>
        <v>97.710084378966002</v>
      </c>
      <c r="AI31" s="83">
        <f t="shared" si="596"/>
        <v>98.297199590994481</v>
      </c>
      <c r="AJ31" s="190">
        <f t="shared" si="596"/>
        <v>97.187450521071881</v>
      </c>
      <c r="AK31" s="105">
        <f t="shared" si="596"/>
        <v>93.941462873364856</v>
      </c>
      <c r="AL31" s="83">
        <f t="shared" si="596"/>
        <v>95.431512861891477</v>
      </c>
      <c r="AM31" s="83">
        <f t="shared" si="596"/>
        <v>94.13841940004481</v>
      </c>
      <c r="AN31" s="83">
        <f t="shared" si="596"/>
        <v>92.943555413721015</v>
      </c>
      <c r="AO31" s="83">
        <f t="shared" si="596"/>
        <v>91.782629962167604</v>
      </c>
      <c r="AP31" s="83">
        <f t="shared" si="596"/>
        <v>90.577844960162082</v>
      </c>
      <c r="AQ31" s="190">
        <f t="shared" si="596"/>
        <v>89.234293625692644</v>
      </c>
      <c r="AR31" s="105">
        <f t="shared" si="596"/>
        <v>87.635520396888538</v>
      </c>
      <c r="AS31" s="83">
        <f t="shared" si="596"/>
        <v>85.715682431856465</v>
      </c>
      <c r="AT31" s="83">
        <f t="shared" si="596"/>
        <v>83.952676479538368</v>
      </c>
      <c r="AU31" s="83">
        <f t="shared" si="596"/>
        <v>81.899739224683643</v>
      </c>
      <c r="AV31" s="83">
        <f t="shared" si="596"/>
        <v>79.638096330919666</v>
      </c>
      <c r="AW31" s="83">
        <f t="shared" si="596"/>
        <v>77.264658213126054</v>
      </c>
      <c r="AX31" s="190">
        <f t="shared" si="596"/>
        <v>74.896140092508546</v>
      </c>
      <c r="AY31" s="105">
        <f t="shared" si="596"/>
        <v>72.674125161420292</v>
      </c>
      <c r="AZ31" s="83">
        <f t="shared" si="596"/>
        <v>71.526640857368591</v>
      </c>
      <c r="BA31" s="83">
        <f t="shared" si="596"/>
        <v>70.838212853686656</v>
      </c>
      <c r="BB31" s="83">
        <f t="shared" si="596"/>
        <v>69.979198983623775</v>
      </c>
      <c r="BC31" s="83">
        <f t="shared" si="596"/>
        <v>68.950241652095457</v>
      </c>
      <c r="BD31" s="83">
        <f t="shared" si="596"/>
        <v>67.768009113847825</v>
      </c>
      <c r="BE31" s="190">
        <f t="shared" si="596"/>
        <v>66.468770506979666</v>
      </c>
      <c r="BF31" s="105">
        <f t="shared" si="596"/>
        <v>65.111978311221506</v>
      </c>
      <c r="BG31" s="83">
        <f t="shared" si="596"/>
        <v>63.786461643764142</v>
      </c>
      <c r="BH31" s="83">
        <f t="shared" si="596"/>
        <v>62.415998063561744</v>
      </c>
      <c r="BI31" s="83">
        <f t="shared" si="596"/>
        <v>61.108028377044164</v>
      </c>
      <c r="BJ31" s="83">
        <f t="shared" si="596"/>
        <v>59.860046649461509</v>
      </c>
      <c r="BK31" s="83">
        <f t="shared" si="596"/>
        <v>58.667698521747937</v>
      </c>
      <c r="BL31" s="190">
        <f t="shared" si="596"/>
        <v>57.525661859289208</v>
      </c>
      <c r="BM31" s="105">
        <f t="shared" si="596"/>
        <v>56.429594951459478</v>
      </c>
      <c r="BN31" s="83">
        <f t="shared" ref="BN31" si="597">BM31-BG32+BN32</f>
        <v>55.376746229593415</v>
      </c>
      <c r="BO31" s="83">
        <f t="shared" ref="BO31" si="598">BN31-BH32+BO32</f>
        <v>54.335445357862909</v>
      </c>
      <c r="BP31" s="83">
        <f t="shared" ref="BP31" si="599">BO31-BI32+BP32</f>
        <v>53.279456821020204</v>
      </c>
      <c r="BQ31" s="83">
        <f t="shared" ref="BQ31" si="600">BP31-BJ32+BQ32</f>
        <v>52.229648283502783</v>
      </c>
      <c r="BR31" s="83">
        <f t="shared" ref="BR31" si="601">BQ31-BK32+BR32</f>
        <v>51.204304694680708</v>
      </c>
      <c r="BS31" s="83">
        <f t="shared" ref="BS31" si="602">BR31-BL32+BS32</f>
        <v>50.217794855330943</v>
      </c>
      <c r="BT31" s="105">
        <f t="shared" ref="BT31" si="603">BS31-BM32+BT32</f>
        <v>49.279021515383235</v>
      </c>
      <c r="BU31" s="83">
        <f t="shared" ref="BU31" si="604">BT31-BN32+BU32</f>
        <v>48.38968645185119</v>
      </c>
      <c r="BV31" s="83">
        <f t="shared" ref="BV31" si="605">BU31-BO32+BV32</f>
        <v>47.51742297543322</v>
      </c>
      <c r="BW31" s="83">
        <f t="shared" ref="BW31" si="606">BV31-BP32+BW32</f>
        <v>46.650640615646765</v>
      </c>
      <c r="BX31" s="83">
        <f t="shared" ref="BX31" si="607">BW31-BQ32+BX32</f>
        <v>45.790363964050925</v>
      </c>
      <c r="BY31" s="83">
        <f t="shared" ref="BY31" si="608">BX31-BR32+BY32</f>
        <v>44.939225372765925</v>
      </c>
      <c r="BZ31" s="83">
        <f t="shared" ref="BZ31" si="609">BY31-BS32+BZ32</f>
        <v>44.100888305750011</v>
      </c>
      <c r="CA31" s="105">
        <f t="shared" ref="CA31" si="610">BZ31-BT32+CA32</f>
        <v>43.279226314545362</v>
      </c>
      <c r="CB31" s="83">
        <f t="shared" ref="CB31" si="611">CA31-BU32+CB32</f>
        <v>42.477204513853501</v>
      </c>
      <c r="CC31" s="83">
        <f t="shared" ref="CC31:CD31" si="612">CB31-BV32+CC32</f>
        <v>41.695414911115428</v>
      </c>
      <c r="CD31" s="83">
        <f t="shared" si="612"/>
        <v>40.93605555423855</v>
      </c>
      <c r="CE31" s="83">
        <f t="shared" ref="CE31" si="613">CD31-BX32+CE32</f>
        <v>40.198492684202193</v>
      </c>
      <c r="CF31" s="83">
        <f t="shared" ref="CF31" si="614">CE31-BY32+CF32</f>
        <v>39.481294053860353</v>
      </c>
      <c r="CG31" s="83">
        <f t="shared" ref="CG31" si="615">CF31-BZ32+CG32</f>
        <v>38.782515074832709</v>
      </c>
      <c r="CH31" s="105">
        <f t="shared" ref="CH31" si="616">CG31-CA32+CH32</f>
        <v>38.099976318618403</v>
      </c>
      <c r="CI31" s="83">
        <f t="shared" ref="CI31" si="617">CH31-CB32+CI32</f>
        <v>37.43149165771348</v>
      </c>
      <c r="CJ31" s="83">
        <f t="shared" ref="CJ31" si="618">CI31-CC32+CJ32</f>
        <v>36.775073642490455</v>
      </c>
      <c r="CK31" s="83">
        <f t="shared" ref="CK31" si="619">CJ31-CD32+CK32</f>
        <v>36.131071016547125</v>
      </c>
      <c r="CL31" s="83">
        <f t="shared" ref="CL31" si="620">CK31-CE32+CL32</f>
        <v>35.501240303937138</v>
      </c>
      <c r="CM31" s="83">
        <f t="shared" ref="CM31" si="621">CL31-CF32+CM32</f>
        <v>34.886644877474183</v>
      </c>
      <c r="CN31" s="83">
        <f t="shared" ref="CN31" si="622">CM31-CG32+CN32</f>
        <v>34.287598622269435</v>
      </c>
      <c r="CO31" s="105">
        <f t="shared" ref="CO31" si="623">CN31-CH32+CO32</f>
        <v>33.70369550904239</v>
      </c>
      <c r="CP31" s="83">
        <f t="shared" ref="CP31" si="624">CO31-CI32+CP32</f>
        <v>33.133941754738061</v>
      </c>
      <c r="CQ31" s="83">
        <f t="shared" ref="CQ31" si="625">CP31-CJ32+CQ32</f>
        <v>32.577005918726606</v>
      </c>
      <c r="CR31" s="83">
        <f t="shared" ref="CR31" si="626">CQ31-CK32+CR32</f>
        <v>32.032360792847093</v>
      </c>
      <c r="CS31" s="83">
        <f t="shared" ref="CS31" si="627">CR31-CL32+CS32</f>
        <v>31.499765748345581</v>
      </c>
      <c r="CT31" s="83">
        <f t="shared" ref="CT31" si="628">CS31-CM32+CT32</f>
        <v>30.979100732492228</v>
      </c>
      <c r="CU31" s="83">
        <f t="shared" ref="CU31" si="629">CT31-CN32+CU32</f>
        <v>30.470306093698774</v>
      </c>
      <c r="CV31" s="105">
        <f t="shared" ref="CV31" si="630">CU31-CO32+CV32</f>
        <v>29.973322262046498</v>
      </c>
      <c r="CW31" s="83">
        <f t="shared" ref="CW31" si="631">CV31-CP32+CW32</f>
        <v>29.488043163561471</v>
      </c>
      <c r="CX31" s="83">
        <f t="shared" ref="CX31" si="632">CW31-CQ32+CX32</f>
        <v>29.01430175517471</v>
      </c>
      <c r="CY31" s="83">
        <f t="shared" ref="CY31" si="633">CX31-CR32+CY32</f>
        <v>28.551907621896333</v>
      </c>
      <c r="CZ31" s="83">
        <f t="shared" ref="CZ31" si="634">CY31-CS32+CZ32</f>
        <v>28.100549143150491</v>
      </c>
      <c r="DA31" s="83">
        <f t="shared" ref="DA31" si="635">CZ31-CT32+DA32</f>
        <v>27.659837117179524</v>
      </c>
      <c r="DB31" s="83">
        <f t="shared" ref="DB31" si="636">DA31-CU32+DB32</f>
        <v>27.22936714744106</v>
      </c>
      <c r="DC31" s="83">
        <f t="shared" ref="DC31" si="637">DB31-CV32+DC32</f>
        <v>26.808772056770316</v>
      </c>
      <c r="DD31" s="105">
        <f t="shared" ref="DD31" si="638">DC31-CW32+DD32</f>
        <v>26.397760732311426</v>
      </c>
      <c r="DE31" s="83">
        <f t="shared" ref="DE31" si="639">DD31-CX32+DE32</f>
        <v>25.996141300139822</v>
      </c>
      <c r="DF31" s="83">
        <f t="shared" ref="DF31" si="640">DE31-CY32+DF32</f>
        <v>25.603826379070806</v>
      </c>
      <c r="DG31" s="83">
        <f t="shared" ref="DG31" si="641">DF31-CZ32+DG32</f>
        <v>25.220729001470026</v>
      </c>
      <c r="DH31" s="83">
        <f t="shared" ref="DH31" si="642">DG31-DA32+DH32</f>
        <v>24.846700181516589</v>
      </c>
      <c r="DI31" s="83">
        <f t="shared" ref="DI31" si="643">DH31-DB32+DI32</f>
        <v>24.481538114465017</v>
      </c>
      <c r="DJ31" s="83">
        <f t="shared" ref="DJ31" si="644">DI31-DC32+DJ32</f>
        <v>24.125006170817901</v>
      </c>
      <c r="DK31" s="105">
        <f t="shared" ref="DK31" si="645">DJ31-DD32+DK32</f>
        <v>23.776856480255752</v>
      </c>
      <c r="DL31" s="83">
        <f t="shared" ref="DL31" si="646">DK31-DE32+DL32</f>
        <v>23.436854527447977</v>
      </c>
      <c r="DM31" s="83">
        <f t="shared" ref="DM31" si="647">DL31-DF32+DM32</f>
        <v>23.104798754817597</v>
      </c>
      <c r="DN31" s="83">
        <f t="shared" ref="DN31" si="648">DM31-DG32+DN32</f>
        <v>22.780504809699824</v>
      </c>
      <c r="DO31" s="83">
        <f t="shared" ref="DO31" si="649">DN31-DH32+DO32</f>
        <v>22.463802200390148</v>
      </c>
      <c r="DP31" s="83">
        <f t="shared" ref="DP31" si="650">DO31-DI32+DP32</f>
        <v>22.154529969676766</v>
      </c>
      <c r="DQ31" s="83">
        <f t="shared" ref="DQ31" si="651">DP31-DJ32+DQ32</f>
        <v>21.852531992682906</v>
      </c>
      <c r="DR31" s="83">
        <f t="shared" ref="DR31" si="652">DQ31-DK32+DR32</f>
        <v>21.55765297315655</v>
      </c>
      <c r="DS31" s="83">
        <f t="shared" ref="DS31" si="653">DR31-DL32+DS32</f>
        <v>21.269735734614159</v>
      </c>
    </row>
    <row r="32" spans="1:123" s="95" customFormat="1" x14ac:dyDescent="0.25">
      <c r="A32" s="87" t="s">
        <v>121</v>
      </c>
      <c r="B32" s="94"/>
      <c r="C32" s="88">
        <f t="shared" si="595"/>
        <v>0.63375761958814958</v>
      </c>
      <c r="D32" s="89">
        <f t="shared" ref="D32" si="654">D31-C31</f>
        <v>0.78585944828930554</v>
      </c>
      <c r="E32" s="89">
        <f t="shared" ref="E32" si="655">E31-D31</f>
        <v>0.97446571587873887</v>
      </c>
      <c r="F32" s="89">
        <f t="shared" ref="F32" si="656">F31-E31</f>
        <v>1.2083374876896364</v>
      </c>
      <c r="G32" s="89">
        <f t="shared" ref="G32" si="657">G31-F31</f>
        <v>1.4983384847351484</v>
      </c>
      <c r="H32" s="89">
        <f t="shared" ref="H32" si="658">H31-G31</f>
        <v>1.8579397210715847</v>
      </c>
      <c r="I32" s="89">
        <f>I31-H31</f>
        <v>2.3038452541287651</v>
      </c>
      <c r="J32" s="87">
        <f>C21*(1-$L$6)</f>
        <v>2.8567681151196669</v>
      </c>
      <c r="K32" s="87">
        <f t="shared" ref="K32:V32" si="659">D21*(1-$L$6)</f>
        <v>3.5423924627483867</v>
      </c>
      <c r="L32" s="87">
        <f t="shared" si="659"/>
        <v>4.3925666538080002</v>
      </c>
      <c r="M32" s="87">
        <f t="shared" si="659"/>
        <v>5.4467826507219215</v>
      </c>
      <c r="N32" s="87">
        <f t="shared" si="659"/>
        <v>6.7540104868951794</v>
      </c>
      <c r="O32" s="87">
        <f t="shared" si="659"/>
        <v>8.3749730037500214</v>
      </c>
      <c r="P32" s="96">
        <f t="shared" si="659"/>
        <v>10.384966524650032</v>
      </c>
      <c r="Q32" s="87">
        <f t="shared" si="659"/>
        <v>7.9536462855374745</v>
      </c>
      <c r="R32" s="87">
        <f t="shared" si="659"/>
        <v>9.4558563854856779</v>
      </c>
      <c r="S32" s="87">
        <f t="shared" si="659"/>
        <v>11.317330920809054</v>
      </c>
      <c r="T32" s="87">
        <f t="shared" si="659"/>
        <v>13.623640412418919</v>
      </c>
      <c r="U32" s="87">
        <f t="shared" si="659"/>
        <v>16.480552640497937</v>
      </c>
      <c r="V32" s="87">
        <f t="shared" si="659"/>
        <v>20.01870065795573</v>
      </c>
      <c r="W32" s="96">
        <f t="shared" ref="W32" si="660">P21*(1-$L$6)</f>
        <v>24.39927599567676</v>
      </c>
      <c r="X32" s="87">
        <f t="shared" ref="X32" si="661">Q21*(1-$L$6)</f>
        <v>29.82094270681138</v>
      </c>
      <c r="Y32" s="87">
        <f t="shared" ref="Y32" si="662">R21*(1-$L$6)</f>
        <v>9.2252480854055321</v>
      </c>
      <c r="Z32" s="87">
        <f t="shared" ref="Z32" si="663">S21*(1-$L$6)</f>
        <v>10.258879833197687</v>
      </c>
      <c r="AA32" s="87">
        <f t="shared" ref="AA32" si="664">T21*(1-$L$6)</f>
        <v>11.477961562683685</v>
      </c>
      <c r="AB32" s="87">
        <f t="shared" ref="AB32" si="665">U21*(1-$L$6)</f>
        <v>12.92650157615118</v>
      </c>
      <c r="AC32" s="87">
        <f t="shared" ref="AC32" si="666">V21*(1-$L$6)</f>
        <v>14.658814424524564</v>
      </c>
      <c r="AD32" s="96">
        <f t="shared" ref="AD32" si="667">W21*(1-$L$6)</f>
        <v>16.74186624164264</v>
      </c>
      <c r="AE32" s="87">
        <f t="shared" ref="AE32" si="668">X21*(1-$L$6)</f>
        <v>11.004638516415397</v>
      </c>
      <c r="AF32" s="87">
        <f t="shared" ref="AF32" si="669">Y21*(1-$L$6)</f>
        <v>13.068824319746449</v>
      </c>
      <c r="AG32" s="87">
        <f t="shared" ref="AG32" si="670">Z21*(1-$L$6)</f>
        <v>13.257942555915347</v>
      </c>
      <c r="AH32" s="87">
        <f t="shared" ref="AH32" si="671">AA21*(1-$L$6)</f>
        <v>13.410839996286469</v>
      </c>
      <c r="AI32" s="87">
        <f t="shared" ref="AI32" si="672">AB21*(1-$L$6)</f>
        <v>13.513616788179663</v>
      </c>
      <c r="AJ32" s="196">
        <f t="shared" ref="AJ32" si="673">AC21*(1-$L$6)</f>
        <v>13.549065354601959</v>
      </c>
      <c r="AK32" s="96">
        <f t="shared" ref="AK32" si="674">AD21*(1-$L$6)</f>
        <v>13.495878593935611</v>
      </c>
      <c r="AL32" s="87">
        <f t="shared" ref="AL32" si="675">AE21*(1-$L$6)</f>
        <v>12.494688504942024</v>
      </c>
      <c r="AM32" s="87">
        <f t="shared" ref="AM32" si="676">AF21*(1-$L$6)</f>
        <v>11.775730857899788</v>
      </c>
      <c r="AN32" s="87">
        <f t="shared" ref="AN32" si="677">AG21*(1-$L$6)</f>
        <v>12.06307856959155</v>
      </c>
      <c r="AO32" s="87">
        <f t="shared" ref="AO32" si="678">AH21*(1-$L$6)</f>
        <v>12.249914544733056</v>
      </c>
      <c r="AP32" s="87">
        <f t="shared" ref="AP32" si="679">AI21*(1-$L$6)</f>
        <v>12.308831786174142</v>
      </c>
      <c r="AQ32" s="196">
        <f t="shared" ref="AQ32" si="680">AJ21*(1-$L$6)</f>
        <v>12.205514020132522</v>
      </c>
      <c r="AR32" s="96">
        <f t="shared" ref="AR32" si="681">AK21*(1-$L$6)</f>
        <v>11.897105365131512</v>
      </c>
      <c r="AS32" s="87">
        <f t="shared" ref="AS32" si="682">AL21*(1-$L$6)</f>
        <v>10.574850539909953</v>
      </c>
      <c r="AT32" s="87">
        <f t="shared" ref="AT32" si="683">AM21*(1-$L$6)</f>
        <v>10.012724905581695</v>
      </c>
      <c r="AU32" s="87">
        <f t="shared" ref="AU32" si="684">AN21*(1-$L$6)</f>
        <v>10.010141314736828</v>
      </c>
      <c r="AV32" s="87">
        <f t="shared" ref="AV32" si="685">AO21*(1-$L$6)</f>
        <v>9.9882716509690752</v>
      </c>
      <c r="AW32" s="87">
        <f t="shared" ref="AW32" si="686">AP21*(1-$L$6)</f>
        <v>9.9353936683805308</v>
      </c>
      <c r="AX32" s="196">
        <f t="shared" ref="AX32" si="687">AQ21*(1-$L$6)</f>
        <v>9.8369958995150171</v>
      </c>
      <c r="AY32" s="96">
        <f t="shared" ref="AY32" si="688">AR21*(1-$L$6)</f>
        <v>9.6750904340432573</v>
      </c>
      <c r="AZ32" s="87">
        <f t="shared" ref="AZ32" si="689">AS21*(1-$L$6)</f>
        <v>9.4273662358582513</v>
      </c>
      <c r="BA32" s="87">
        <f t="shared" ref="BA32" si="690">AT21*(1-$L$6)</f>
        <v>9.3242969018997552</v>
      </c>
      <c r="BB32" s="87">
        <f t="shared" ref="BB32" si="691">AU21*(1-$L$6)</f>
        <v>9.1511274446739428</v>
      </c>
      <c r="BC32" s="87">
        <f t="shared" ref="BC32" si="692">AV21*(1-$L$6)</f>
        <v>8.9593143194407627</v>
      </c>
      <c r="BD32" s="87">
        <f t="shared" ref="BD32" si="693">AW21*(1-$L$6)</f>
        <v>8.753161130132888</v>
      </c>
      <c r="BE32" s="196">
        <f t="shared" ref="BE32" si="694">AX21*(1-$L$6)</f>
        <v>8.5377572926468606</v>
      </c>
      <c r="BF32" s="96">
        <f t="shared" ref="BF32" si="695">AY21*(1-$L$6)</f>
        <v>8.3182982382851005</v>
      </c>
      <c r="BG32" s="87">
        <f t="shared" ref="BG32" si="696">AZ21*(1-$L$6)</f>
        <v>8.1018495684008833</v>
      </c>
      <c r="BH32" s="87">
        <f t="shared" ref="BH32" si="697">BA21*(1-$L$6)</f>
        <v>7.9538333216973598</v>
      </c>
      <c r="BI32" s="87">
        <f t="shared" ref="BI32:BM32" si="698">BB21*(1-$L$6)</f>
        <v>7.8431577581563667</v>
      </c>
      <c r="BJ32" s="87">
        <f t="shared" si="698"/>
        <v>7.7113325918581133</v>
      </c>
      <c r="BK32" s="87">
        <f t="shared" si="698"/>
        <v>7.5608130024193185</v>
      </c>
      <c r="BL32" s="196">
        <f t="shared" si="698"/>
        <v>7.3957206301881318</v>
      </c>
      <c r="BM32" s="96">
        <f t="shared" si="698"/>
        <v>7.2222313304553714</v>
      </c>
      <c r="BN32" s="87">
        <f t="shared" ref="BN32" si="699">BG21*(1-$L$6)</f>
        <v>7.0490008465348168</v>
      </c>
      <c r="BO32" s="87">
        <f t="shared" ref="BO32" si="700">BH21*(1-$L$6)</f>
        <v>6.912532449966851</v>
      </c>
      <c r="BP32" s="87">
        <f t="shared" ref="BP32" si="701">BI21*(1-$L$6)</f>
        <v>6.7871692213136612</v>
      </c>
      <c r="BQ32" s="87">
        <f t="shared" ref="BQ32" si="702">BJ21*(1-$L$6)</f>
        <v>6.6615240543406884</v>
      </c>
      <c r="BR32" s="87">
        <f t="shared" ref="BR32" si="703">BK21*(1-$L$6)</f>
        <v>6.5354694135972418</v>
      </c>
      <c r="BS32" s="87">
        <f t="shared" ref="BS32" si="704">BL21*(1-$L$6)</f>
        <v>6.4092107908383626</v>
      </c>
      <c r="BT32" s="96">
        <f t="shared" ref="BT32" si="705">BM21*(1-$L$6)</f>
        <v>6.283457990507662</v>
      </c>
      <c r="BU32" s="87">
        <f t="shared" ref="BU32" si="706">BN21*(1-$L$6)</f>
        <v>6.1596657830027697</v>
      </c>
      <c r="BV32" s="87">
        <f t="shared" ref="BV32" si="707">BO21*(1-$L$6)</f>
        <v>6.0402689735488799</v>
      </c>
      <c r="BW32" s="87">
        <f t="shared" ref="BW32" si="708">BP21*(1-$L$6)</f>
        <v>5.9203868615272022</v>
      </c>
      <c r="BX32" s="87">
        <f t="shared" ref="BX32" si="709">BQ21*(1-$L$6)</f>
        <v>5.8012474027448482</v>
      </c>
      <c r="BY32" s="87">
        <f t="shared" ref="BY32" si="710">BR21*(1-$L$6)</f>
        <v>5.6843308223122397</v>
      </c>
      <c r="BZ32" s="87">
        <f t="shared" ref="BZ32" si="711">BS21*(1-$L$6)</f>
        <v>5.5708737238224506</v>
      </c>
      <c r="CA32" s="96">
        <f t="shared" ref="CA32" si="712">BT21*(1-$L$6)</f>
        <v>5.4617959993030123</v>
      </c>
      <c r="CB32" s="87">
        <f t="shared" ref="CB32" si="713">BU21*(1-$L$6)</f>
        <v>5.3576439823109094</v>
      </c>
      <c r="CC32" s="87">
        <f t="shared" ref="CC32:CD32" si="714">BV21*(1-$L$6)</f>
        <v>5.2584793708108126</v>
      </c>
      <c r="CD32" s="87">
        <f t="shared" si="714"/>
        <v>5.1610275046503213</v>
      </c>
      <c r="CE32" s="87">
        <f t="shared" ref="CE32" si="715">BX21*(1-$L$6)</f>
        <v>5.0636845327084892</v>
      </c>
      <c r="CF32" s="87">
        <f t="shared" ref="CF32" si="716">BY21*(1-$L$6)</f>
        <v>4.9671321919703981</v>
      </c>
      <c r="CG32" s="87">
        <f t="shared" ref="CG32" si="717">BZ21*(1-$L$6)</f>
        <v>4.8720947447948104</v>
      </c>
      <c r="CH32" s="96">
        <f t="shared" ref="CH32" si="718">CA21*(1-$L$6)</f>
        <v>4.7792572430887059</v>
      </c>
      <c r="CI32" s="87">
        <f t="shared" ref="CI32" si="719">CB21*(1-$L$6)</f>
        <v>4.6891593214059908</v>
      </c>
      <c r="CJ32" s="87">
        <f t="shared" ref="CJ32" si="720">CC21*(1-$L$6)</f>
        <v>4.6020613555877841</v>
      </c>
      <c r="CK32" s="87">
        <f t="shared" ref="CK32" si="721">CD21*(1-$L$6)</f>
        <v>4.5170248787069918</v>
      </c>
      <c r="CL32" s="87">
        <f t="shared" ref="CL32" si="722">CE21*(1-$L$6)</f>
        <v>4.4338538200985047</v>
      </c>
      <c r="CM32" s="87">
        <f t="shared" ref="CM32" si="723">CF21*(1-$L$6)</f>
        <v>4.3525367655074438</v>
      </c>
      <c r="CN32" s="87">
        <f t="shared" ref="CN32" si="724">CG21*(1-$L$6)</f>
        <v>4.2730484895900629</v>
      </c>
      <c r="CO32" s="96">
        <f t="shared" ref="CO32" si="725">CH21*(1-$L$6)</f>
        <v>4.1953541298616601</v>
      </c>
      <c r="CP32" s="87">
        <f t="shared" ref="CP32" si="726">CI21*(1-$L$6)</f>
        <v>4.1194055671016594</v>
      </c>
      <c r="CQ32" s="87">
        <f t="shared" ref="CQ32" si="727">CJ21*(1-$L$6)</f>
        <v>4.0451255195763309</v>
      </c>
      <c r="CR32" s="87">
        <f t="shared" ref="CR32" si="728">CK21*(1-$L$6)</f>
        <v>3.9723797528274796</v>
      </c>
      <c r="CS32" s="87">
        <f t="shared" ref="CS32" si="729">CL21*(1-$L$6)</f>
        <v>3.901258775596995</v>
      </c>
      <c r="CT32" s="87">
        <f t="shared" ref="CT32" si="730">CM21*(1-$L$6)</f>
        <v>3.8318717496540922</v>
      </c>
      <c r="CU32" s="87">
        <f t="shared" ref="CU32" si="731">CN21*(1-$L$6)</f>
        <v>3.7642538507966092</v>
      </c>
      <c r="CV32" s="96">
        <f t="shared" ref="CV32" si="732">CO21*(1-$L$6)</f>
        <v>3.6983702982093822</v>
      </c>
      <c r="CW32" s="87">
        <f t="shared" ref="CW32" si="733">CP21*(1-$L$6)</f>
        <v>3.6341264686166332</v>
      </c>
      <c r="CX32" s="87">
        <f t="shared" ref="CX32" si="734">CQ21*(1-$L$6)</f>
        <v>3.5713841111895706</v>
      </c>
      <c r="CY32" s="87">
        <f t="shared" ref="CY32" si="735">CR21*(1-$L$6)</f>
        <v>3.5099856195491008</v>
      </c>
      <c r="CZ32" s="87">
        <f t="shared" ref="CZ32" si="736">CS21*(1-$L$6)</f>
        <v>3.4499002968511516</v>
      </c>
      <c r="DA32" s="87">
        <f t="shared" ref="DA32" si="737">CT21*(1-$L$6)</f>
        <v>3.3911597236831232</v>
      </c>
      <c r="DB32" s="87">
        <f t="shared" ref="DB32" si="738">CU21*(1-$L$6)</f>
        <v>3.3337838810581455</v>
      </c>
      <c r="DC32" s="87">
        <f t="shared" ref="DC32" si="739">CV21*(1-$L$6)</f>
        <v>3.2777752075386379</v>
      </c>
      <c r="DD32" s="96">
        <f t="shared" ref="DD32" si="740">CW21*(1-$L$6)</f>
        <v>3.2231151441577408</v>
      </c>
      <c r="DE32" s="87">
        <f t="shared" ref="DE32" si="741">CX21*(1-$L$6)</f>
        <v>3.1697646790179657</v>
      </c>
      <c r="DF32" s="87">
        <f t="shared" ref="DF32" si="742">CY21*(1-$L$6)</f>
        <v>3.117670698480087</v>
      </c>
      <c r="DG32" s="87">
        <f t="shared" ref="DG32" si="743">CZ21*(1-$L$6)</f>
        <v>3.0668029192503727</v>
      </c>
      <c r="DH32" s="87">
        <f t="shared" ref="DH32" si="744">DA21*(1-$L$6)</f>
        <v>3.0171309037296852</v>
      </c>
      <c r="DI32" s="87">
        <f t="shared" ref="DI32" si="745">DB21*(1-$L$6)</f>
        <v>2.9686218140065743</v>
      </c>
      <c r="DJ32" s="87">
        <f t="shared" ref="DJ32" si="746">DC21*(1-$L$6)</f>
        <v>2.9212432638915216</v>
      </c>
      <c r="DK32" s="96">
        <f t="shared" ref="DK32" si="747">DD21*(1-$L$6)</f>
        <v>2.8749654535955944</v>
      </c>
      <c r="DL32" s="87">
        <f t="shared" ref="DL32" si="748">DE21*(1-$L$6)</f>
        <v>2.8297627262101903</v>
      </c>
      <c r="DM32" s="87">
        <f t="shared" ref="DM32" si="749">DF21*(1-$L$6)</f>
        <v>2.785614925849706</v>
      </c>
      <c r="DN32" s="87">
        <f t="shared" ref="DN32" si="750">DG21*(1-$L$6)</f>
        <v>2.7425089741326025</v>
      </c>
      <c r="DO32" s="87">
        <f t="shared" ref="DO32" si="751">DH21*(1-$L$6)</f>
        <v>2.7004282944200089</v>
      </c>
      <c r="DP32" s="87">
        <f t="shared" ref="DP32" si="752">DI21*(1-$L$6)</f>
        <v>2.6593495832931904</v>
      </c>
      <c r="DQ32" s="87">
        <f t="shared" ref="DQ32" si="753">DJ21*(1-$L$6)</f>
        <v>2.6192452868976623</v>
      </c>
      <c r="DR32" s="87">
        <f t="shared" ref="DR32" si="754">DK21*(1-$L$6)</f>
        <v>2.5800864340692362</v>
      </c>
      <c r="DS32" s="87">
        <f t="shared" ref="DS32" si="755">DL21*(1-$L$6)</f>
        <v>2.5418454876677989</v>
      </c>
    </row>
    <row r="33" spans="1:123" x14ac:dyDescent="0.25">
      <c r="A33" t="s">
        <v>90</v>
      </c>
      <c r="B33" s="60"/>
      <c r="C33" s="109">
        <f t="shared" ref="C33:G33" si="756">D33/(1+$V$6)</f>
        <v>0.87653553847653343</v>
      </c>
      <c r="D33" s="109">
        <f t="shared" si="756"/>
        <v>1.0869040677109014</v>
      </c>
      <c r="E33" s="109">
        <f t="shared" si="756"/>
        <v>1.3477610439615177</v>
      </c>
      <c r="F33" s="109">
        <f t="shared" si="756"/>
        <v>1.671223694512282</v>
      </c>
      <c r="G33" s="109">
        <f t="shared" si="756"/>
        <v>2.0723173811952296</v>
      </c>
      <c r="H33" s="109">
        <f>I33/(1+$V$6)</f>
        <v>2.5696735526820844</v>
      </c>
      <c r="I33" s="104">
        <f>V8*AH7</f>
        <v>3.1863952053257845</v>
      </c>
      <c r="J33" s="83">
        <f t="shared" ref="J33:BM33" si="757">I33-C34+J34</f>
        <v>3.7814780148988367</v>
      </c>
      <c r="K33" s="83">
        <f t="shared" si="757"/>
        <v>4.5193806987694209</v>
      </c>
      <c r="L33" s="83">
        <f t="shared" si="757"/>
        <v>5.4343800267689462</v>
      </c>
      <c r="M33" s="83">
        <f t="shared" si="757"/>
        <v>6.5689791934883575</v>
      </c>
      <c r="N33" s="83">
        <f t="shared" si="757"/>
        <v>7.9758821602204275</v>
      </c>
      <c r="O33" s="83">
        <f t="shared" si="757"/>
        <v>9.7204418389681955</v>
      </c>
      <c r="P33" s="105">
        <f t="shared" si="757"/>
        <v>11.883695840615426</v>
      </c>
      <c r="Q33" s="83">
        <f t="shared" si="757"/>
        <v>12.097970057974724</v>
      </c>
      <c r="R33" s="83">
        <f t="shared" si="757"/>
        <v>12.311438219886135</v>
      </c>
      <c r="S33" s="83">
        <f t="shared" si="757"/>
        <v>12.523867758350402</v>
      </c>
      <c r="T33" s="83">
        <f t="shared" si="757"/>
        <v>12.734950166626508</v>
      </c>
      <c r="U33" s="83">
        <f t="shared" si="757"/>
        <v>12.944272331690225</v>
      </c>
      <c r="V33" s="83">
        <f t="shared" si="757"/>
        <v>13.151275467471388</v>
      </c>
      <c r="W33" s="105">
        <f t="shared" si="757"/>
        <v>13.355195732869257</v>
      </c>
      <c r="X33" s="83">
        <f t="shared" si="757"/>
        <v>16.023138372850049</v>
      </c>
      <c r="Y33" s="83">
        <f t="shared" si="757"/>
        <v>15.978467308027572</v>
      </c>
      <c r="Z33" s="83">
        <f t="shared" si="757"/>
        <v>15.818201404590164</v>
      </c>
      <c r="AA33" s="83">
        <f t="shared" si="757"/>
        <v>15.506290704538603</v>
      </c>
      <c r="AB33" s="83">
        <f t="shared" si="757"/>
        <v>14.998023482848945</v>
      </c>
      <c r="AC33" s="83">
        <f t="shared" si="757"/>
        <v>14.237942403118124</v>
      </c>
      <c r="AD33" s="105">
        <f t="shared" si="757"/>
        <v>13.157258197639207</v>
      </c>
      <c r="AE33" s="83">
        <f t="shared" si="757"/>
        <v>10.744782288477982</v>
      </c>
      <c r="AF33" s="83">
        <f t="shared" si="757"/>
        <v>11.115966093732739</v>
      </c>
      <c r="AG33" s="83">
        <f t="shared" si="757"/>
        <v>11.373131890568104</v>
      </c>
      <c r="AH33" s="83">
        <f t="shared" si="757"/>
        <v>11.488288919157515</v>
      </c>
      <c r="AI33" s="83">
        <f t="shared" si="757"/>
        <v>11.426056276654464</v>
      </c>
      <c r="AJ33" s="190">
        <f t="shared" si="757"/>
        <v>11.141915913556453</v>
      </c>
      <c r="AK33" s="105">
        <f t="shared" si="757"/>
        <v>10.580059588220033</v>
      </c>
      <c r="AL33" s="83">
        <f t="shared" si="757"/>
        <v>10.518407814742273</v>
      </c>
      <c r="AM33" s="83">
        <f t="shared" si="757"/>
        <v>9.9971902356814688</v>
      </c>
      <c r="AN33" s="83">
        <f t="shared" si="757"/>
        <v>9.5199891649474466</v>
      </c>
      <c r="AO33" s="83">
        <f t="shared" si="757"/>
        <v>9.0871443355844583</v>
      </c>
      <c r="AP33" s="83">
        <f t="shared" si="757"/>
        <v>8.6996103579524284</v>
      </c>
      <c r="AQ33" s="190">
        <f t="shared" si="757"/>
        <v>8.3590470084518156</v>
      </c>
      <c r="AR33" s="105">
        <f t="shared" si="757"/>
        <v>8.0679317509589463</v>
      </c>
      <c r="AS33" s="83">
        <f t="shared" si="757"/>
        <v>7.8403694318323653</v>
      </c>
      <c r="AT33" s="83">
        <f t="shared" si="757"/>
        <v>7.8309009012607413</v>
      </c>
      <c r="AU33" s="83">
        <f t="shared" si="757"/>
        <v>7.7630876402592381</v>
      </c>
      <c r="AV33" s="83">
        <f t="shared" si="757"/>
        <v>7.6476906876211315</v>
      </c>
      <c r="AW33" s="83">
        <f t="shared" si="757"/>
        <v>7.4973424627048466</v>
      </c>
      <c r="AX33" s="190">
        <f t="shared" si="757"/>
        <v>7.3270708677131324</v>
      </c>
      <c r="AY33" s="105">
        <f t="shared" si="757"/>
        <v>7.1549423539233992</v>
      </c>
      <c r="AZ33" s="83">
        <f t="shared" si="757"/>
        <v>7.0703701516959354</v>
      </c>
      <c r="BA33" s="83">
        <f t="shared" si="757"/>
        <v>6.9539820537959214</v>
      </c>
      <c r="BB33" s="83">
        <f t="shared" si="757"/>
        <v>6.839350082844021</v>
      </c>
      <c r="BC33" s="83">
        <f t="shared" si="757"/>
        <v>6.7219046495221164</v>
      </c>
      <c r="BD33" s="83">
        <f t="shared" si="757"/>
        <v>6.5984728527338836</v>
      </c>
      <c r="BE33" s="190">
        <f t="shared" si="757"/>
        <v>6.4675481694132788</v>
      </c>
      <c r="BF33" s="105">
        <f t="shared" si="757"/>
        <v>6.3296327026360046</v>
      </c>
      <c r="BG33" s="83">
        <f t="shared" si="757"/>
        <v>6.1876686862793457</v>
      </c>
      <c r="BH33" s="83">
        <f t="shared" si="757"/>
        <v>6.0541779179230524</v>
      </c>
      <c r="BI33" s="83">
        <f t="shared" si="757"/>
        <v>5.9289489765416938</v>
      </c>
      <c r="BJ33" s="83">
        <f t="shared" si="757"/>
        <v>5.8136872274260156</v>
      </c>
      <c r="BK33" s="83">
        <f t="shared" si="757"/>
        <v>5.7092183894831985</v>
      </c>
      <c r="BL33" s="190">
        <f t="shared" si="757"/>
        <v>5.6154869626329518</v>
      </c>
      <c r="BM33" s="105">
        <f t="shared" si="757"/>
        <v>5.5315470919958436</v>
      </c>
      <c r="BN33" s="83">
        <f t="shared" ref="BN33" si="758">BM33-BG34+BN34</f>
        <v>5.4555371742235597</v>
      </c>
      <c r="BO33" s="83">
        <f t="shared" ref="BO33" si="759">BN33-BH34+BO34</f>
        <v>5.3772502049704558</v>
      </c>
      <c r="BP33" s="83">
        <f t="shared" ref="BP33" si="760">BO33-BI34+BP34</f>
        <v>5.2927278241353228</v>
      </c>
      <c r="BQ33" s="83">
        <f t="shared" ref="BQ33" si="761">BP33-BJ34+BQ34</f>
        <v>5.2041141831445215</v>
      </c>
      <c r="BR33" s="83">
        <f t="shared" ref="BR33" si="762">BQ33-BK34+BR34</f>
        <v>5.1135936526285386</v>
      </c>
      <c r="BS33" s="83">
        <f t="shared" ref="BS33" si="763">BR33-BL34+BS34</f>
        <v>5.0232080444661698</v>
      </c>
      <c r="BT33" s="105">
        <f t="shared" ref="BT33" si="764">BS33-BM34+BT34</f>
        <v>4.9346471307580995</v>
      </c>
      <c r="BU33" s="83">
        <f t="shared" ref="BU33" si="765">BT33-BN34+BU34</f>
        <v>4.8490208151754253</v>
      </c>
      <c r="BV33" s="83">
        <f t="shared" ref="BV33" si="766">BU33-BO34+BV34</f>
        <v>4.7665771557835113</v>
      </c>
      <c r="BW33" s="83">
        <f t="shared" ref="BW33" si="767">BV33-BP34+BW34</f>
        <v>4.6876912619290909</v>
      </c>
      <c r="BX33" s="83">
        <f t="shared" ref="BX33" si="768">BW33-BQ34+BX34</f>
        <v>4.6115115621431011</v>
      </c>
      <c r="BY33" s="83">
        <f t="shared" ref="BY33" si="769">BX33-BR34+BY34</f>
        <v>4.5373985064697759</v>
      </c>
      <c r="BZ33" s="83">
        <f t="shared" ref="BZ33" si="770">BY33-BS34+BZ34</f>
        <v>4.4649281793854403</v>
      </c>
      <c r="CA33" s="105">
        <f t="shared" ref="CA33" si="771">BZ33-BT34+CA34</f>
        <v>4.3938744313001958</v>
      </c>
      <c r="CB33" s="83">
        <f t="shared" ref="CB33" si="772">CA33-BU34+CB34</f>
        <v>4.3241580681972058</v>
      </c>
      <c r="CC33" s="83">
        <f t="shared" ref="CC33:CD33" si="773">CB33-BV34+CC34</f>
        <v>4.2557731790527704</v>
      </c>
      <c r="CD33" s="83">
        <f t="shared" si="773"/>
        <v>4.1888274502438003</v>
      </c>
      <c r="CE33" s="83">
        <f t="shared" ref="CE33" si="774">CD33-BX34+CE34</f>
        <v>4.1236098298905866</v>
      </c>
      <c r="CF33" s="83">
        <f t="shared" ref="CF33" si="775">CE33-BY34+CF34</f>
        <v>4.0602007758824943</v>
      </c>
      <c r="CG33" s="83">
        <f t="shared" ref="CG33" si="776">CF33-BZ34+CG34</f>
        <v>3.9985112571764101</v>
      </c>
      <c r="CH33" s="105">
        <f t="shared" ref="CH33" si="777">CG33-CA34+CH34</f>
        <v>3.9383304617530661</v>
      </c>
      <c r="CI33" s="83">
        <f t="shared" ref="CI33" si="778">CH33-CB34+CI34</f>
        <v>3.8793820230961913</v>
      </c>
      <c r="CJ33" s="83">
        <f t="shared" ref="CJ33" si="779">CI33-CC34+CJ34</f>
        <v>3.8213876006876508</v>
      </c>
      <c r="CK33" s="83">
        <f t="shared" ref="CK33" si="780">CJ33-CD34+CK34</f>
        <v>3.7643554224432947</v>
      </c>
      <c r="CL33" s="83">
        <f t="shared" ref="CL33" si="781">CK33-CE34+CL34</f>
        <v>3.7084108677860419</v>
      </c>
      <c r="CM33" s="83">
        <f t="shared" ref="CM33" si="782">CL33-CF34+CM34</f>
        <v>3.6536773329627819</v>
      </c>
      <c r="CN33" s="83">
        <f t="shared" ref="CN33" si="783">CM33-CG34+CN34</f>
        <v>3.6002503223156199</v>
      </c>
      <c r="CO33" s="105">
        <f t="shared" ref="CO33" si="784">CN33-CH34+CO34</f>
        <v>3.5481795469291013</v>
      </c>
      <c r="CP33" s="83">
        <f t="shared" ref="CP33" si="785">CO33-CI34+CP34</f>
        <v>3.497461436058436</v>
      </c>
      <c r="CQ33" s="83">
        <f t="shared" ref="CQ33" si="786">CP33-CJ34+CQ34</f>
        <v>3.4480447067805895</v>
      </c>
      <c r="CR33" s="83">
        <f t="shared" ref="CR33" si="787">CQ33-CK34+CR34</f>
        <v>3.3998521638125947</v>
      </c>
      <c r="CS33" s="83">
        <f t="shared" ref="CS33" si="788">CR33-CL34+CS34</f>
        <v>3.35278949891272</v>
      </c>
      <c r="CT33" s="83">
        <f t="shared" ref="CT33" si="789">CS33-CM34+CT34</f>
        <v>3.3067818486022595</v>
      </c>
      <c r="CU33" s="83">
        <f t="shared" ref="CU33" si="790">CT33-CN34+CU34</f>
        <v>3.2617770024325226</v>
      </c>
      <c r="CV33" s="105">
        <f t="shared" ref="CV33" si="791">CU33-CO34+CV34</f>
        <v>3.2177448677864646</v>
      </c>
      <c r="CW33" s="83">
        <f t="shared" ref="CW33" si="792">CV33-CP34+CW34</f>
        <v>3.1746740171453225</v>
      </c>
      <c r="CX33" s="83">
        <f t="shared" ref="CX33" si="793">CW33-CQ34+CX34</f>
        <v>3.1325666757671611</v>
      </c>
      <c r="CY33" s="83">
        <f t="shared" ref="CY33" si="794">CX33-CR34+CY34</f>
        <v>3.0914334515704374</v>
      </c>
      <c r="CZ33" s="83">
        <f t="shared" ref="CZ33" si="795">CY33-CS34+CZ34</f>
        <v>3.0512762391286627</v>
      </c>
      <c r="DA33" s="83">
        <f t="shared" ref="DA33" si="796">CZ33-CT34+DA34</f>
        <v>3.0120768124752386</v>
      </c>
      <c r="DB33" s="83">
        <f t="shared" ref="DB33" si="797">DA33-CU34+DB34</f>
        <v>2.9738042498410495</v>
      </c>
      <c r="DC33" s="83">
        <f t="shared" ref="DC33" si="798">DB33-CV34+DC34</f>
        <v>2.9364226441354617</v>
      </c>
      <c r="DD33" s="105">
        <f t="shared" ref="DD33" si="799">DC33-CW34+DD34</f>
        <v>2.8998982109087792</v>
      </c>
      <c r="DE33" s="83">
        <f t="shared" ref="DE33" si="800">DD33-CX34+DE34</f>
        <v>2.8642048637118869</v>
      </c>
      <c r="DF33" s="83">
        <f t="shared" ref="DF33" si="801">DE33-CY34+DF34</f>
        <v>2.8293273397983159</v>
      </c>
      <c r="DG33" s="83">
        <f t="shared" ref="DG33" si="802">DF33-CZ34+DG34</f>
        <v>2.7952543364121247</v>
      </c>
      <c r="DH33" s="83">
        <f t="shared" ref="DH33" si="803">DG33-DA34+DH34</f>
        <v>2.7619750386260158</v>
      </c>
      <c r="DI33" s="83">
        <f t="shared" ref="DI33" si="804">DH33-DB34+DI34</f>
        <v>2.7294769222117479</v>
      </c>
      <c r="DJ33" s="83">
        <f t="shared" ref="DJ33" si="805">DI33-DC34+DJ34</f>
        <v>2.6977446855195661</v>
      </c>
      <c r="DK33" s="105">
        <f t="shared" ref="DK33" si="806">DJ33-DD34+DK34</f>
        <v>2.6667602682470912</v>
      </c>
      <c r="DL33" s="83">
        <f t="shared" ref="DL33" si="807">DK33-DE34+DL34</f>
        <v>2.6365037422505866</v>
      </c>
      <c r="DM33" s="83">
        <f t="shared" ref="DM33" si="808">DL33-DF34+DM34</f>
        <v>2.6069546538867696</v>
      </c>
      <c r="DN33" s="83">
        <f t="shared" ref="DN33" si="809">DM33-DG34+DN34</f>
        <v>2.578093177828138</v>
      </c>
      <c r="DO33" s="83">
        <f t="shared" ref="DO33" si="810">DN33-DH34+DO34</f>
        <v>2.5499013242995705</v>
      </c>
      <c r="DP33" s="83">
        <f t="shared" ref="DP33" si="811">DO33-DI34+DP34</f>
        <v>2.5223633060187369</v>
      </c>
      <c r="DQ33" s="83">
        <f t="shared" ref="DQ33" si="812">DP33-DJ34+DQ34</f>
        <v>2.4954653286276955</v>
      </c>
      <c r="DR33" s="83">
        <f t="shared" ref="DR33" si="813">DQ33-DK34+DR34</f>
        <v>2.4691949797163888</v>
      </c>
      <c r="DS33" s="83">
        <f t="shared" ref="DS33" si="814">DR33-DL34+DS34</f>
        <v>2.443540404336622</v>
      </c>
    </row>
    <row r="34" spans="1:123" s="95" customFormat="1" x14ac:dyDescent="0.25">
      <c r="A34" s="87" t="s">
        <v>122</v>
      </c>
      <c r="B34" s="94"/>
      <c r="C34" s="88">
        <f t="shared" si="595"/>
        <v>0.16965203970513548</v>
      </c>
      <c r="D34" s="89">
        <f t="shared" ref="D34" si="815">D33-C33</f>
        <v>0.210368529234368</v>
      </c>
      <c r="E34" s="89">
        <f t="shared" ref="E34" si="816">E33-D33</f>
        <v>0.26085697625061632</v>
      </c>
      <c r="F34" s="89">
        <f t="shared" ref="F34" si="817">F33-E33</f>
        <v>0.32346265055076429</v>
      </c>
      <c r="G34" s="89">
        <f t="shared" ref="G34" si="818">G33-F33</f>
        <v>0.40109368668294754</v>
      </c>
      <c r="H34" s="89">
        <f t="shared" ref="H34" si="819">H33-G33</f>
        <v>0.49735617148685485</v>
      </c>
      <c r="I34" s="89">
        <f>I33-H33</f>
        <v>0.61672165264370005</v>
      </c>
      <c r="J34" s="87">
        <f t="shared" ref="J34" si="820">C23*(1-$L$6)</f>
        <v>0.7647348492781878</v>
      </c>
      <c r="K34" s="87">
        <f t="shared" ref="K34" si="821">D23*(1-$L$6)</f>
        <v>0.94827121310495288</v>
      </c>
      <c r="L34" s="87">
        <f t="shared" ref="L34" si="822">E23*(1-$L$6)</f>
        <v>1.175856304250142</v>
      </c>
      <c r="M34" s="87">
        <f t="shared" ref="M34" si="823">F23*(1-$L$6)</f>
        <v>1.4580618172701758</v>
      </c>
      <c r="N34" s="87">
        <f t="shared" ref="N34" si="824">G23*(1-$L$6)</f>
        <v>1.8079966534150174</v>
      </c>
      <c r="O34" s="87">
        <f t="shared" ref="O34" si="825">H23*(1-$L$6)</f>
        <v>2.2419158502346228</v>
      </c>
      <c r="P34" s="96">
        <f t="shared" ref="P34" si="826">I23*(1-$L$6)</f>
        <v>2.7799756542909311</v>
      </c>
      <c r="Q34" s="87">
        <f t="shared" ref="Q34" si="827">J23*(1-$L$6)</f>
        <v>0.97900906663748688</v>
      </c>
      <c r="R34" s="87">
        <f t="shared" ref="R34" si="828">K23*(1-$L$6)</f>
        <v>1.1617393750163638</v>
      </c>
      <c r="S34" s="87">
        <f t="shared" ref="S34" si="829">L23*(1-$L$6)</f>
        <v>1.3882858427144107</v>
      </c>
      <c r="T34" s="87">
        <f t="shared" ref="T34" si="830">M23*(1-$L$6)</f>
        <v>1.6691442255462807</v>
      </c>
      <c r="U34" s="87">
        <f t="shared" ref="U34" si="831">N23*(1-$L$6)</f>
        <v>2.0173188184787354</v>
      </c>
      <c r="V34" s="87">
        <f t="shared" ref="V34" si="832">O23*(1-$L$6)</f>
        <v>2.4489189860157858</v>
      </c>
      <c r="W34" s="96">
        <f t="shared" ref="W34" si="833">P23*(1-$L$6)</f>
        <v>2.9838959196887997</v>
      </c>
      <c r="X34" s="87">
        <f t="shared" ref="X34" si="834">Q23*(1-$L$6)</f>
        <v>3.6469517066182764</v>
      </c>
      <c r="Y34" s="87">
        <f t="shared" ref="Y34" si="835">R23*(1-$L$6)</f>
        <v>1.117068310193887</v>
      </c>
      <c r="Z34" s="87">
        <f t="shared" ref="Z34" si="836">S23*(1-$L$6)</f>
        <v>1.2280199392770026</v>
      </c>
      <c r="AA34" s="87">
        <f t="shared" ref="AA34" si="837">T23*(1-$L$6)</f>
        <v>1.3572335254947197</v>
      </c>
      <c r="AB34" s="87">
        <f t="shared" ref="AB34" si="838">U23*(1-$L$6)</f>
        <v>1.5090515967890767</v>
      </c>
      <c r="AC34" s="87">
        <f t="shared" ref="AC34" si="839">V23*(1-$L$6)</f>
        <v>1.688837906284965</v>
      </c>
      <c r="AD34" s="96">
        <f t="shared" ref="AD34" si="840">W23*(1-$L$6)</f>
        <v>1.9032117142098837</v>
      </c>
      <c r="AE34" s="87">
        <f t="shared" ref="AE34" si="841">X23*(1-$L$6)</f>
        <v>1.2344757974570522</v>
      </c>
      <c r="AF34" s="87">
        <f t="shared" ref="AF34" si="842">Y23*(1-$L$6)</f>
        <v>1.4882521154486443</v>
      </c>
      <c r="AG34" s="87">
        <f t="shared" ref="AG34" si="843">Z23*(1-$L$6)</f>
        <v>1.4851857361123664</v>
      </c>
      <c r="AH34" s="87">
        <f t="shared" ref="AH34" si="844">AA23*(1-$L$6)</f>
        <v>1.472390554084132</v>
      </c>
      <c r="AI34" s="87">
        <f t="shared" ref="AI34" si="845">AB23*(1-$L$6)</f>
        <v>1.446818954286025</v>
      </c>
      <c r="AJ34" s="196">
        <f t="shared" ref="AJ34" si="846">AC23*(1-$L$6)</f>
        <v>1.4046975431869542</v>
      </c>
      <c r="AK34" s="96">
        <f t="shared" ref="AK34" si="847">AD23*(1-$L$6)</f>
        <v>1.3413553888734635</v>
      </c>
      <c r="AL34" s="87">
        <f t="shared" ref="AL34" si="848">AE23*(1-$L$6)</f>
        <v>1.1728240239792938</v>
      </c>
      <c r="AM34" s="87">
        <f t="shared" ref="AM34" si="849">AF23*(1-$L$6)</f>
        <v>0.96703453638783865</v>
      </c>
      <c r="AN34" s="87">
        <f t="shared" ref="AN34" si="850">AG23*(1-$L$6)</f>
        <v>1.0079846653783442</v>
      </c>
      <c r="AO34" s="87">
        <f t="shared" ref="AO34" si="851">AH23*(1-$L$6)</f>
        <v>1.0395457247211433</v>
      </c>
      <c r="AP34" s="87">
        <f t="shared" ref="AP34" si="852">AI23*(1-$L$6)</f>
        <v>1.0592849766539947</v>
      </c>
      <c r="AQ34" s="196">
        <f t="shared" ref="AQ34" si="853">AJ23*(1-$L$6)</f>
        <v>1.0641341936863413</v>
      </c>
      <c r="AR34" s="96">
        <f t="shared" ref="AR34" si="854">AK23*(1-$L$6)</f>
        <v>1.0502401313805934</v>
      </c>
      <c r="AS34" s="87">
        <f t="shared" ref="AS34" si="855">AL23*(1-$L$6)</f>
        <v>0.94526170485271266</v>
      </c>
      <c r="AT34" s="87">
        <f t="shared" ref="AT34" si="856">AM23*(1-$L$6)</f>
        <v>0.95756600581621476</v>
      </c>
      <c r="AU34" s="87">
        <f t="shared" ref="AU34" si="857">AN23*(1-$L$6)</f>
        <v>0.94017140437684121</v>
      </c>
      <c r="AV34" s="87">
        <f t="shared" ref="AV34" si="858">AO23*(1-$L$6)</f>
        <v>0.92414877208303625</v>
      </c>
      <c r="AW34" s="87">
        <f t="shared" ref="AW34" si="859">AP23*(1-$L$6)</f>
        <v>0.90893675173771005</v>
      </c>
      <c r="AX34" s="196">
        <f t="shared" ref="AX34" si="860">AQ23*(1-$L$6)</f>
        <v>0.89386259869462648</v>
      </c>
      <c r="AY34" s="96">
        <f t="shared" ref="AY34" si="861">AR23*(1-$L$6)</f>
        <v>0.87811161759086009</v>
      </c>
      <c r="AZ34" s="87">
        <f t="shared" ref="AZ34" si="862">AS23*(1-$L$6)</f>
        <v>0.86068950262524913</v>
      </c>
      <c r="BA34" s="87">
        <f t="shared" ref="BA34" si="863">AT23*(1-$L$6)</f>
        <v>0.84117790791620084</v>
      </c>
      <c r="BB34" s="87">
        <f t="shared" ref="BB34" si="864">AU23*(1-$L$6)</f>
        <v>0.82553943342494163</v>
      </c>
      <c r="BC34" s="87">
        <f t="shared" ref="BC34" si="865">AV23*(1-$L$6)</f>
        <v>0.80670333876113187</v>
      </c>
      <c r="BD34" s="87">
        <f t="shared" ref="BD34" si="866">AW23*(1-$L$6)</f>
        <v>0.78550495494947736</v>
      </c>
      <c r="BE34" s="196">
        <f t="shared" ref="BE34" si="867">AX23*(1-$L$6)</f>
        <v>0.76293791537402178</v>
      </c>
      <c r="BF34" s="96">
        <f t="shared" ref="BF34" si="868">AY23*(1-$L$6)</f>
        <v>0.74019615081358547</v>
      </c>
      <c r="BG34" s="87">
        <f t="shared" ref="BG34" si="869">AZ23*(1-$L$6)</f>
        <v>0.71872548626859023</v>
      </c>
      <c r="BH34" s="87">
        <f t="shared" ref="BH34" si="870">BA23*(1-$L$6)</f>
        <v>0.70768713955990781</v>
      </c>
      <c r="BI34" s="87">
        <f t="shared" ref="BI34:BM34" si="871">BB23*(1-$L$6)</f>
        <v>0.70031049204358231</v>
      </c>
      <c r="BJ34" s="87">
        <f t="shared" si="871"/>
        <v>0.69144158964545321</v>
      </c>
      <c r="BK34" s="87">
        <f t="shared" si="871"/>
        <v>0.68103611700666022</v>
      </c>
      <c r="BL34" s="196">
        <f t="shared" si="871"/>
        <v>0.66920648852377551</v>
      </c>
      <c r="BM34" s="96">
        <f t="shared" si="871"/>
        <v>0.65625628017647708</v>
      </c>
      <c r="BN34" s="87">
        <f t="shared" ref="BN34" si="872">BG23*(1-$L$6)</f>
        <v>0.64271556849630629</v>
      </c>
      <c r="BO34" s="87">
        <f t="shared" ref="BO34" si="873">BH23*(1-$L$6)</f>
        <v>0.62940017030680362</v>
      </c>
      <c r="BP34" s="87">
        <f t="shared" ref="BP34" si="874">BI23*(1-$L$6)</f>
        <v>0.61578811120844856</v>
      </c>
      <c r="BQ34" s="87">
        <f t="shared" ref="BQ34" si="875">BJ23*(1-$L$6)</f>
        <v>0.60282794865465239</v>
      </c>
      <c r="BR34" s="87">
        <f t="shared" ref="BR34" si="876">BK23*(1-$L$6)</f>
        <v>0.59051558649067737</v>
      </c>
      <c r="BS34" s="87">
        <f t="shared" ref="BS34" si="877">BL23*(1-$L$6)</f>
        <v>0.57882088036140633</v>
      </c>
      <c r="BT34" s="96">
        <f t="shared" ref="BT34" si="878">BM23*(1-$L$6)</f>
        <v>0.56769536646840679</v>
      </c>
      <c r="BU34" s="87">
        <f t="shared" ref="BU34" si="879">BN23*(1-$L$6)</f>
        <v>0.55708925291363176</v>
      </c>
      <c r="BV34" s="87">
        <f t="shared" ref="BV34" si="880">BO23*(1-$L$6)</f>
        <v>0.54695651091488995</v>
      </c>
      <c r="BW34" s="87">
        <f t="shared" ref="BW34" si="881">BP23*(1-$L$6)</f>
        <v>0.53690221735402854</v>
      </c>
      <c r="BX34" s="87">
        <f t="shared" ref="BX34" si="882">BQ23*(1-$L$6)</f>
        <v>0.52664824886866202</v>
      </c>
      <c r="BY34" s="87">
        <f t="shared" ref="BY34" si="883">BR23*(1-$L$6)</f>
        <v>0.51640253081735255</v>
      </c>
      <c r="BZ34" s="87">
        <f t="shared" ref="BZ34" si="884">BS23*(1-$L$6)</f>
        <v>0.50635055327707057</v>
      </c>
      <c r="CA34" s="96">
        <f t="shared" ref="CA34" si="885">BT23*(1-$L$6)</f>
        <v>0.49664161838316268</v>
      </c>
      <c r="CB34" s="87">
        <f t="shared" ref="CB34" si="886">BU23*(1-$L$6)</f>
        <v>0.48737288981064153</v>
      </c>
      <c r="CC34" s="87">
        <f t="shared" ref="CC34:CD34" si="887">BV23*(1-$L$6)</f>
        <v>0.47857162177045387</v>
      </c>
      <c r="CD34" s="87">
        <f t="shared" si="887"/>
        <v>0.46995648854505834</v>
      </c>
      <c r="CE34" s="87">
        <f t="shared" ref="CE34" si="888">BX23*(1-$L$6)</f>
        <v>0.4614306285154478</v>
      </c>
      <c r="CF34" s="87">
        <f t="shared" ref="CF34" si="889">BY23*(1-$L$6)</f>
        <v>0.45299347680926022</v>
      </c>
      <c r="CG34" s="87">
        <f t="shared" ref="CG34" si="890">BZ23*(1-$L$6)</f>
        <v>0.4446610345709866</v>
      </c>
      <c r="CH34" s="96">
        <f t="shared" ref="CH34" si="891">CA23*(1-$L$6)</f>
        <v>0.43646082295981897</v>
      </c>
      <c r="CI34" s="87">
        <f t="shared" ref="CI34" si="892">CB23*(1-$L$6)</f>
        <v>0.42842445115376626</v>
      </c>
      <c r="CJ34" s="87">
        <f t="shared" ref="CJ34" si="893">CC23*(1-$L$6)</f>
        <v>0.42057719936191346</v>
      </c>
      <c r="CK34" s="87">
        <f t="shared" ref="CK34" si="894">CD23*(1-$L$6)</f>
        <v>0.41292431030070215</v>
      </c>
      <c r="CL34" s="87">
        <f t="shared" ref="CL34" si="895">CE23*(1-$L$6)</f>
        <v>0.4054860738581948</v>
      </c>
      <c r="CM34" s="87">
        <f t="shared" ref="CM34" si="896">CF23*(1-$L$6)</f>
        <v>0.39825994198600007</v>
      </c>
      <c r="CN34" s="87">
        <f t="shared" ref="CN34" si="897">CG23*(1-$L$6)</f>
        <v>0.39123402392382445</v>
      </c>
      <c r="CO34" s="96">
        <f t="shared" ref="CO34" si="898">CH23*(1-$L$6)</f>
        <v>0.38439004757330009</v>
      </c>
      <c r="CP34" s="87">
        <f t="shared" ref="CP34" si="899">CI23*(1-$L$6)</f>
        <v>0.37770634028310129</v>
      </c>
      <c r="CQ34" s="87">
        <f t="shared" ref="CQ34" si="900">CJ23*(1-$L$6)</f>
        <v>0.37116047008406711</v>
      </c>
      <c r="CR34" s="87">
        <f t="shared" ref="CR34" si="901">CK23*(1-$L$6)</f>
        <v>0.3647317673327074</v>
      </c>
      <c r="CS34" s="87">
        <f t="shared" ref="CS34" si="902">CL23*(1-$L$6)</f>
        <v>0.35842340895832031</v>
      </c>
      <c r="CT34" s="87">
        <f t="shared" ref="CT34" si="903">CM23*(1-$L$6)</f>
        <v>0.35225229167553951</v>
      </c>
      <c r="CU34" s="87">
        <f t="shared" ref="CU34" si="904">CN23*(1-$L$6)</f>
        <v>0.34622917775408751</v>
      </c>
      <c r="CV34" s="96">
        <f t="shared" ref="CV34" si="905">CO23*(1-$L$6)</f>
        <v>0.34035791292724238</v>
      </c>
      <c r="CW34" s="87">
        <f t="shared" ref="CW34" si="906">CP23*(1-$L$6)</f>
        <v>0.33463548964195894</v>
      </c>
      <c r="CX34" s="87">
        <f t="shared" ref="CX34" si="907">CQ23*(1-$L$6)</f>
        <v>0.32905312870590553</v>
      </c>
      <c r="CY34" s="87">
        <f t="shared" ref="CY34" si="908">CR23*(1-$L$6)</f>
        <v>0.32359854313598402</v>
      </c>
      <c r="CZ34" s="87">
        <f t="shared" ref="CZ34" si="909">CS23*(1-$L$6)</f>
        <v>0.31826619651654581</v>
      </c>
      <c r="DA34" s="87">
        <f t="shared" ref="DA34" si="910">CT23*(1-$L$6)</f>
        <v>0.31305286502211521</v>
      </c>
      <c r="DB34" s="87">
        <f t="shared" ref="DB34" si="911">CU23*(1-$L$6)</f>
        <v>0.30795661511989836</v>
      </c>
      <c r="DC34" s="87">
        <f t="shared" ref="DC34" si="912">CV23*(1-$L$6)</f>
        <v>0.30297630722165442</v>
      </c>
      <c r="DD34" s="96">
        <f t="shared" ref="DD34" si="913">CW23*(1-$L$6)</f>
        <v>0.29811105641527641</v>
      </c>
      <c r="DE34" s="87">
        <f t="shared" ref="DE34" si="914">CX23*(1-$L$6)</f>
        <v>0.29335978150901321</v>
      </c>
      <c r="DF34" s="87">
        <f t="shared" ref="DF34" si="915">CY23*(1-$L$6)</f>
        <v>0.28872101922241294</v>
      </c>
      <c r="DG34" s="87">
        <f t="shared" ref="DG34" si="916">CZ23*(1-$L$6)</f>
        <v>0.28419319313035435</v>
      </c>
      <c r="DH34" s="87">
        <f t="shared" ref="DH34" si="917">DA23*(1-$L$6)</f>
        <v>0.27977356723600627</v>
      </c>
      <c r="DI34" s="87">
        <f t="shared" ref="DI34" si="918">DB23*(1-$L$6)</f>
        <v>0.27545849870563077</v>
      </c>
      <c r="DJ34" s="87">
        <f t="shared" ref="DJ34" si="919">DC23*(1-$L$6)</f>
        <v>0.2712440705294728</v>
      </c>
      <c r="DK34" s="96">
        <f t="shared" ref="DK34" si="920">DD23*(1-$L$6)</f>
        <v>0.2671266391428016</v>
      </c>
      <c r="DL34" s="87">
        <f t="shared" ref="DL34" si="921">DE23*(1-$L$6)</f>
        <v>0.26310325551250852</v>
      </c>
      <c r="DM34" s="87">
        <f t="shared" ref="DM34" si="922">DF23*(1-$L$6)</f>
        <v>0.25917193085859563</v>
      </c>
      <c r="DN34" s="87">
        <f t="shared" ref="DN34" si="923">DG23*(1-$L$6)</f>
        <v>0.25533171707172286</v>
      </c>
      <c r="DO34" s="87">
        <f t="shared" ref="DO34" si="924">DH23*(1-$L$6)</f>
        <v>0.25158171370743887</v>
      </c>
      <c r="DP34" s="87">
        <f t="shared" ref="DP34" si="925">DI23*(1-$L$6)</f>
        <v>0.24792048042479753</v>
      </c>
      <c r="DQ34" s="87">
        <f t="shared" ref="DQ34" si="926">DJ23*(1-$L$6)</f>
        <v>0.24434609313843145</v>
      </c>
      <c r="DR34" s="87">
        <f t="shared" ref="DR34" si="927">DK23*(1-$L$6)</f>
        <v>0.24085629023149457</v>
      </c>
      <c r="DS34" s="87">
        <f t="shared" ref="DS34" si="928">DL23*(1-$L$6)</f>
        <v>0.23744868013274176</v>
      </c>
    </row>
    <row r="35" spans="1:123" x14ac:dyDescent="0.25">
      <c r="A35" t="s">
        <v>109</v>
      </c>
      <c r="B35" s="60"/>
      <c r="C35" s="109">
        <f t="shared" ref="C35:G35" si="929">D35/(1+$V$6)</f>
        <v>0.12090145358297009</v>
      </c>
      <c r="D35" s="109">
        <f t="shared" si="929"/>
        <v>0.14991780244288291</v>
      </c>
      <c r="E35" s="109">
        <f t="shared" si="929"/>
        <v>0.1858980750291748</v>
      </c>
      <c r="F35" s="109">
        <f t="shared" si="929"/>
        <v>0.23051361303617676</v>
      </c>
      <c r="G35" s="109">
        <f t="shared" si="929"/>
        <v>0.2858368801648592</v>
      </c>
      <c r="H35" s="109">
        <f>I35/(1+$V$6)</f>
        <v>0.35443773140442542</v>
      </c>
      <c r="I35" s="104">
        <f>V8*AH8</f>
        <v>0.43950278694148753</v>
      </c>
      <c r="J35" s="83">
        <f t="shared" ref="J35:BM35" si="930">I35-C36+J36</f>
        <v>0.52158317446880509</v>
      </c>
      <c r="K35" s="83">
        <f t="shared" si="930"/>
        <v>0.62336285500267885</v>
      </c>
      <c r="L35" s="83">
        <f t="shared" si="930"/>
        <v>0.74956965886468241</v>
      </c>
      <c r="M35" s="83">
        <f t="shared" si="930"/>
        <v>0.90606609565356666</v>
      </c>
      <c r="N35" s="83">
        <f t="shared" si="930"/>
        <v>1.1001216772717832</v>
      </c>
      <c r="O35" s="83">
        <f t="shared" si="930"/>
        <v>1.3407505984783719</v>
      </c>
      <c r="P35" s="105">
        <f t="shared" si="930"/>
        <v>1.6391304607745418</v>
      </c>
      <c r="Q35" s="83">
        <f t="shared" si="930"/>
        <v>1.7925639168170222</v>
      </c>
      <c r="R35" s="83">
        <f t="shared" si="930"/>
        <v>1.9689977369420459</v>
      </c>
      <c r="S35" s="83">
        <f t="shared" si="930"/>
        <v>2.1739377917154976</v>
      </c>
      <c r="T35" s="83">
        <f t="shared" si="930"/>
        <v>2.4142040247447483</v>
      </c>
      <c r="U35" s="83">
        <f t="shared" si="930"/>
        <v>2.6982420142574739</v>
      </c>
      <c r="V35" s="83">
        <f t="shared" si="930"/>
        <v>3.0365072908277444</v>
      </c>
      <c r="W35" s="105">
        <f t="shared" si="930"/>
        <v>3.4419387972978548</v>
      </c>
      <c r="X35" s="83">
        <f t="shared" si="930"/>
        <v>4.1470988087131788</v>
      </c>
      <c r="Y35" s="83">
        <f t="shared" si="930"/>
        <v>4.1406543705039791</v>
      </c>
      <c r="Z35" s="83">
        <f t="shared" si="930"/>
        <v>4.1102003044255051</v>
      </c>
      <c r="AA35" s="83">
        <f t="shared" si="930"/>
        <v>4.0475088078546531</v>
      </c>
      <c r="AB35" s="83">
        <f t="shared" si="930"/>
        <v>3.9423739480156392</v>
      </c>
      <c r="AC35" s="83">
        <f t="shared" si="930"/>
        <v>3.7821352124870398</v>
      </c>
      <c r="AD35" s="105">
        <f t="shared" si="930"/>
        <v>3.5510859336176535</v>
      </c>
      <c r="AE35" s="83">
        <f t="shared" si="930"/>
        <v>2.9542842490688122</v>
      </c>
      <c r="AF35" s="83">
        <f t="shared" si="930"/>
        <v>3.0965280537690765</v>
      </c>
      <c r="AG35" s="83">
        <f t="shared" si="930"/>
        <v>3.2019774436074266</v>
      </c>
      <c r="AH35" s="83">
        <f t="shared" si="930"/>
        <v>3.2616358367772493</v>
      </c>
      <c r="AI35" s="83">
        <f t="shared" si="930"/>
        <v>3.2641545605409963</v>
      </c>
      <c r="AJ35" s="190">
        <f t="shared" si="930"/>
        <v>3.1952781209351708</v>
      </c>
      <c r="AK35" s="105">
        <f t="shared" si="930"/>
        <v>3.037161163721156</v>
      </c>
      <c r="AL35" s="83">
        <f t="shared" si="930"/>
        <v>3.0196647734538082</v>
      </c>
      <c r="AM35" s="83">
        <f t="shared" si="930"/>
        <v>2.8652697682024257</v>
      </c>
      <c r="AN35" s="83">
        <f t="shared" si="930"/>
        <v>2.7241993106051696</v>
      </c>
      <c r="AO35" s="83">
        <f t="shared" si="930"/>
        <v>2.5965750787323993</v>
      </c>
      <c r="AP35" s="83">
        <f t="shared" si="930"/>
        <v>2.4826973061624376</v>
      </c>
      <c r="AQ35" s="190">
        <f t="shared" si="930"/>
        <v>2.3830707759422061</v>
      </c>
      <c r="AR35" s="105">
        <f t="shared" si="930"/>
        <v>2.2984371801205317</v>
      </c>
      <c r="AS35" s="83">
        <f t="shared" si="930"/>
        <v>2.232835583690238</v>
      </c>
      <c r="AT35" s="83">
        <f t="shared" si="930"/>
        <v>2.2328046620599658</v>
      </c>
      <c r="AU35" s="83">
        <f t="shared" si="930"/>
        <v>2.2163922126900357</v>
      </c>
      <c r="AV35" s="83">
        <f t="shared" si="930"/>
        <v>2.1866447936226638</v>
      </c>
      <c r="AW35" s="83">
        <f t="shared" si="930"/>
        <v>2.1471321454206542</v>
      </c>
      <c r="AX35" s="190">
        <f t="shared" si="930"/>
        <v>2.1020934275881205</v>
      </c>
      <c r="AY35" s="105">
        <f t="shared" si="930"/>
        <v>2.0566163978040608</v>
      </c>
      <c r="AZ35" s="83">
        <f t="shared" si="930"/>
        <v>2.037155235057365</v>
      </c>
      <c r="BA35" s="83">
        <f t="shared" si="930"/>
        <v>2.0074186062287711</v>
      </c>
      <c r="BB35" s="83">
        <f t="shared" si="930"/>
        <v>1.9762726569435036</v>
      </c>
      <c r="BC35" s="83">
        <f t="shared" si="930"/>
        <v>1.9425466260742135</v>
      </c>
      <c r="BD35" s="83">
        <f t="shared" si="930"/>
        <v>1.9055101175262319</v>
      </c>
      <c r="BE35" s="190">
        <f t="shared" si="930"/>
        <v>1.8649608743621691</v>
      </c>
      <c r="BF35" s="105">
        <f t="shared" si="930"/>
        <v>1.8213373620271085</v>
      </c>
      <c r="BG35" s="83">
        <f t="shared" si="930"/>
        <v>1.7758570475560569</v>
      </c>
      <c r="BH35" s="83">
        <f t="shared" si="930"/>
        <v>1.7327261960175211</v>
      </c>
      <c r="BI35" s="83">
        <f t="shared" si="930"/>
        <v>1.6928602747028838</v>
      </c>
      <c r="BJ35" s="83">
        <f t="shared" si="930"/>
        <v>1.6566181793711112</v>
      </c>
      <c r="BK35" s="83">
        <f t="shared" si="930"/>
        <v>1.6241155468698547</v>
      </c>
      <c r="BL35" s="190">
        <f t="shared" si="930"/>
        <v>1.5952259925220236</v>
      </c>
      <c r="BM35" s="105">
        <f t="shared" si="930"/>
        <v>1.5695791080648296</v>
      </c>
      <c r="BN35" s="83">
        <f t="shared" ref="BN35" si="931">BM35-BG36+BN36</f>
        <v>1.54655685787413</v>
      </c>
      <c r="BO35" s="83">
        <f t="shared" ref="BO35" si="932">BN35-BH36+BO36</f>
        <v>1.523010513799498</v>
      </c>
      <c r="BP35" s="83">
        <f t="shared" ref="BP35" si="933">BO35-BI36+BP36</f>
        <v>1.4974168182934171</v>
      </c>
      <c r="BQ35" s="83">
        <f t="shared" ref="BQ35" si="934">BP35-BJ36+BQ36</f>
        <v>1.470479847089432</v>
      </c>
      <c r="BR35" s="83">
        <f t="shared" ref="BR35" si="935">BQ35-BK36+BR36</f>
        <v>1.4428935933035607</v>
      </c>
      <c r="BS35" s="83">
        <f t="shared" ref="BS35" si="936">BR35-BL36+BS36</f>
        <v>1.415288095200077</v>
      </c>
      <c r="BT35" s="105">
        <f t="shared" ref="BT35" si="937">BS35-BM36+BT36</f>
        <v>1.3881674869556033</v>
      </c>
      <c r="BU35" s="83">
        <f t="shared" ref="BU35" si="938">BT35-BN36+BU36</f>
        <v>1.3618431707348269</v>
      </c>
      <c r="BV35" s="83">
        <f t="shared" ref="BV35" si="939">BU35-BO36+BV36</f>
        <v>1.3363492976742706</v>
      </c>
      <c r="BW35" s="83">
        <f t="shared" ref="BW35" si="940">BV35-BP36+BW36</f>
        <v>1.3118560717084409</v>
      </c>
      <c r="BX35" s="83">
        <f t="shared" ref="BX35" si="941">BW35-BQ36+BX36</f>
        <v>1.288130639132433</v>
      </c>
      <c r="BY35" s="83">
        <f t="shared" ref="BY35" si="942">BX35-BR36+BY36</f>
        <v>1.2650106582173575</v>
      </c>
      <c r="BZ35" s="83">
        <f t="shared" ref="BZ35" si="943">BY35-BS36+BZ36</f>
        <v>1.2424020251306314</v>
      </c>
      <c r="CA35" s="105">
        <f t="shared" ref="CA35" si="944">BZ35-BT36+CA36</f>
        <v>1.2202699392757606</v>
      </c>
      <c r="CB35" s="83">
        <f t="shared" ref="CB35" si="945">CA35-BU36+CB36</f>
        <v>1.1986194471035747</v>
      </c>
      <c r="CC35" s="83">
        <f t="shared" ref="CC35:CD35" si="946">CB35-BV36+CC36</f>
        <v>1.1774689439063599</v>
      </c>
      <c r="CD35" s="83">
        <f t="shared" si="946"/>
        <v>1.156834608011009</v>
      </c>
      <c r="CE35" s="83">
        <f t="shared" ref="CE35" si="947">CD35-BX36+CE36</f>
        <v>1.1367766725233175</v>
      </c>
      <c r="CF35" s="83">
        <f t="shared" ref="CF35" si="948">CE35-BY36+CF36</f>
        <v>1.1172956418322533</v>
      </c>
      <c r="CG35" s="83">
        <f t="shared" ref="CG35" si="949">CF35-BZ36+CG36</f>
        <v>1.0983449391780038</v>
      </c>
      <c r="CH35" s="105">
        <f t="shared" ref="CH35" si="950">CG35-CA36+CH36</f>
        <v>1.079845820718508</v>
      </c>
      <c r="CI35" s="83">
        <f t="shared" ref="CI35" si="951">CH35-CB36+CI36</f>
        <v>1.0617044715952868</v>
      </c>
      <c r="CJ35" s="83">
        <f t="shared" ref="CJ35" si="952">CI35-CC36+CJ36</f>
        <v>1.0438309455440296</v>
      </c>
      <c r="CK35" s="83">
        <f t="shared" ref="CK35" si="953">CJ35-CD36+CK36</f>
        <v>1.0262345689453936</v>
      </c>
      <c r="CL35" s="83">
        <f t="shared" ref="CL35" si="954">CK35-CE36+CL36</f>
        <v>1.0089661798916385</v>
      </c>
      <c r="CM35" s="83">
        <f t="shared" ref="CM35" si="955">CL35-CF36+CM36</f>
        <v>0.99207158801394779</v>
      </c>
      <c r="CN35" s="83">
        <f t="shared" ref="CN35" si="956">CM35-CG36+CN36</f>
        <v>0.9755843477078594</v>
      </c>
      <c r="CO35" s="105">
        <f t="shared" ref="CO35" si="957">CN35-CH36+CO36</f>
        <v>0.95952112982042048</v>
      </c>
      <c r="CP35" s="83">
        <f t="shared" ref="CP35" si="958">CO35-CI36+CP36</f>
        <v>0.94388039853403716</v>
      </c>
      <c r="CQ35" s="83">
        <f t="shared" ref="CQ35" si="959">CP35-CJ36+CQ36</f>
        <v>0.92864513700678164</v>
      </c>
      <c r="CR35" s="83">
        <f t="shared" ref="CR35" si="960">CQ35-CK36+CR36</f>
        <v>0.91379059144161323</v>
      </c>
      <c r="CS35" s="83">
        <f t="shared" ref="CS35" si="961">CR35-CL36+CS36</f>
        <v>0.89928645958513664</v>
      </c>
      <c r="CT35" s="83">
        <f t="shared" ref="CT35" si="962">CS35-CM36+CT36</f>
        <v>0.88510964151136085</v>
      </c>
      <c r="CU35" s="83">
        <f t="shared" ref="CU35" si="963">CT35-CN36+CU36</f>
        <v>0.87124455101121612</v>
      </c>
      <c r="CV35" s="105">
        <f t="shared" ref="CV35" si="964">CU35-CO36+CV36</f>
        <v>0.8576823984715346</v>
      </c>
      <c r="CW35" s="83">
        <f t="shared" ref="CW35" si="965">CV35-CP36+CW36</f>
        <v>0.84441972989239511</v>
      </c>
      <c r="CX35" s="83">
        <f t="shared" ref="CX35" si="966">CW35-CQ36+CX36</f>
        <v>0.83145667893206321</v>
      </c>
      <c r="CY35" s="83">
        <f t="shared" ref="CY35" si="967">CX35-CR36+CY36</f>
        <v>0.8187953546446447</v>
      </c>
      <c r="CZ35" s="83">
        <f t="shared" ref="CZ35" si="968">CY35-CS36+CZ36</f>
        <v>0.80643523921581417</v>
      </c>
      <c r="DA35" s="83">
        <f t="shared" ref="DA35" si="969">CZ35-CT36+DA36</f>
        <v>0.79436982059045369</v>
      </c>
      <c r="DB35" s="83">
        <f t="shared" ref="DB35" si="970">DA35-CU36+DB36</f>
        <v>0.78258903934769397</v>
      </c>
      <c r="DC35" s="83">
        <f t="shared" ref="DC35" si="971">DB35-CV36+DC36</f>
        <v>0.77108172249175</v>
      </c>
      <c r="DD35" s="105">
        <f t="shared" ref="DD35" si="972">DC35-CW36+DD36</f>
        <v>0.75983774586835873</v>
      </c>
      <c r="DE35" s="83">
        <f t="shared" ref="DE35" si="973">DD35-CX36+DE36</f>
        <v>0.74884965864410657</v>
      </c>
      <c r="DF35" s="83">
        <f t="shared" ref="DF35" si="974">DE35-CY36+DF36</f>
        <v>0.73811351253222068</v>
      </c>
      <c r="DG35" s="83">
        <f t="shared" ref="DG35" si="975">DF35-CZ36+DG36</f>
        <v>0.72762637380694761</v>
      </c>
      <c r="DH35" s="83">
        <f t="shared" ref="DH35" si="976">DG35-DA36+DH36</f>
        <v>0.71738509810670625</v>
      </c>
      <c r="DI35" s="83">
        <f t="shared" ref="DI35" si="977">DH35-DB36+DI36</f>
        <v>0.70738573601426502</v>
      </c>
      <c r="DJ35" s="83">
        <f t="shared" ref="DJ35" si="978">DI35-DC36+DJ36</f>
        <v>0.69762330672918071</v>
      </c>
      <c r="DK35" s="105">
        <f t="shared" ref="DK35" si="979">DJ35-DD36+DK36</f>
        <v>0.68809191011091242</v>
      </c>
      <c r="DL35" s="83">
        <f t="shared" ref="DL35" si="980">DK35-DE36+DL36</f>
        <v>0.67878509495651029</v>
      </c>
      <c r="DM35" s="83">
        <f t="shared" ref="DM35" si="981">DL35-DF36+DM36</f>
        <v>0.669696339949158</v>
      </c>
      <c r="DN35" s="83">
        <f t="shared" ref="DN35" si="982">DM35-DG36+DN36</f>
        <v>0.66081943719971858</v>
      </c>
      <c r="DO35" s="83">
        <f t="shared" ref="DO35" si="983">DN35-DH36+DO36</f>
        <v>0.65214885697427505</v>
      </c>
      <c r="DP35" s="83">
        <f t="shared" ref="DP35" si="984">DO35-DI36+DP36</f>
        <v>0.64367979393645292</v>
      </c>
      <c r="DQ35" s="83">
        <f t="shared" ref="DQ35" si="985">DP35-DJ36+DQ36</f>
        <v>0.6354080538442699</v>
      </c>
      <c r="DR35" s="83">
        <f t="shared" ref="DR35" si="986">DQ35-DK36+DR36</f>
        <v>0.62732983706779111</v>
      </c>
      <c r="DS35" s="83">
        <f t="shared" ref="DS35" si="987">DR35-DL36+DS36</f>
        <v>0.61944147643602054</v>
      </c>
    </row>
    <row r="36" spans="1:123" s="95" customFormat="1" x14ac:dyDescent="0.25">
      <c r="A36" s="87" t="s">
        <v>123</v>
      </c>
      <c r="B36" s="94"/>
      <c r="C36" s="88">
        <f t="shared" si="595"/>
        <v>2.3400281338639368E-2</v>
      </c>
      <c r="D36" s="89">
        <f t="shared" ref="D36" si="988">D35-C35</f>
        <v>2.9016348859912819E-2</v>
      </c>
      <c r="E36" s="89">
        <f t="shared" ref="E36" si="989">E35-D35</f>
        <v>3.5980272586291884E-2</v>
      </c>
      <c r="F36" s="89">
        <f t="shared" ref="F36" si="990">F35-E35</f>
        <v>4.4615538007001965E-2</v>
      </c>
      <c r="G36" s="89">
        <f t="shared" ref="G36" si="991">G35-F35</f>
        <v>5.5323267128682435E-2</v>
      </c>
      <c r="H36" s="89">
        <f t="shared" ref="H36" si="992">H35-G35</f>
        <v>6.8600851239566218E-2</v>
      </c>
      <c r="I36" s="89">
        <f>I35-H35</f>
        <v>8.5065055537062118E-2</v>
      </c>
      <c r="J36" s="87">
        <f t="shared" ref="J36" si="993">C25*(1-$L$6)</f>
        <v>0.10548066886595697</v>
      </c>
      <c r="K36" s="87">
        <f t="shared" ref="K36" si="994">D25*(1-$L$6)</f>
        <v>0.13079602939378665</v>
      </c>
      <c r="L36" s="87">
        <f t="shared" ref="L36" si="995">E25*(1-$L$6)</f>
        <v>0.16218707644829544</v>
      </c>
      <c r="M36" s="87">
        <f t="shared" ref="M36" si="996">F25*(1-$L$6)</f>
        <v>0.20111197479588627</v>
      </c>
      <c r="N36" s="87">
        <f t="shared" ref="N36" si="997">G25*(1-$L$6)</f>
        <v>0.24937884874689908</v>
      </c>
      <c r="O36" s="87">
        <f t="shared" ref="O36" si="998">H25*(1-$L$6)</f>
        <v>0.30922977244615479</v>
      </c>
      <c r="P36" s="96">
        <f t="shared" ref="P36" si="999">I25*(1-$L$6)</f>
        <v>0.38344491783323198</v>
      </c>
      <c r="Q36" s="87">
        <f t="shared" ref="Q36" si="1000">J25*(1-$L$6)</f>
        <v>0.25891412490843718</v>
      </c>
      <c r="R36" s="87">
        <f t="shared" ref="R36" si="1001">K25*(1-$L$6)</f>
        <v>0.30722984951881049</v>
      </c>
      <c r="S36" s="87">
        <f t="shared" ref="S36" si="1002">L25*(1-$L$6)</f>
        <v>0.36712713122174712</v>
      </c>
      <c r="T36" s="87">
        <f t="shared" ref="T36" si="1003">M25*(1-$L$6)</f>
        <v>0.44137820782513698</v>
      </c>
      <c r="U36" s="87">
        <f t="shared" ref="U36" si="1004">N25*(1-$L$6)</f>
        <v>0.5334168382596246</v>
      </c>
      <c r="V36" s="87">
        <f t="shared" ref="V36" si="1005">O25*(1-$L$6)</f>
        <v>0.64749504901642552</v>
      </c>
      <c r="W36" s="96">
        <f t="shared" ref="W36" si="1006">P25*(1-$L$6)</f>
        <v>0.78887642430334248</v>
      </c>
      <c r="X36" s="87">
        <f t="shared" ref="X36" si="1007">Q25*(1-$L$6)</f>
        <v>0.96407413632376115</v>
      </c>
      <c r="Y36" s="87">
        <f t="shared" ref="Y36" si="1008">R25*(1-$L$6)</f>
        <v>0.30078541130961101</v>
      </c>
      <c r="Z36" s="87">
        <f t="shared" ref="Z36" si="1009">S25*(1-$L$6)</f>
        <v>0.3366730651432735</v>
      </c>
      <c r="AA36" s="87">
        <f t="shared" ref="AA36" si="1010">T25*(1-$L$6)</f>
        <v>0.37868671125428499</v>
      </c>
      <c r="AB36" s="87">
        <f t="shared" ref="AB36" si="1011">U25*(1-$L$6)</f>
        <v>0.42828197842061072</v>
      </c>
      <c r="AC36" s="87">
        <f t="shared" ref="AC36" si="1012">V25*(1-$L$6)</f>
        <v>0.48725631348782616</v>
      </c>
      <c r="AD36" s="96">
        <f t="shared" ref="AD36" si="1013">W25*(1-$L$6)</f>
        <v>0.55782714543395606</v>
      </c>
      <c r="AE36" s="87">
        <f t="shared" ref="AE36" si="1014">X25*(1-$L$6)</f>
        <v>0.36727245177491996</v>
      </c>
      <c r="AF36" s="87">
        <f t="shared" ref="AF36" si="1015">Y25*(1-$L$6)</f>
        <v>0.44302921600987566</v>
      </c>
      <c r="AG36" s="87">
        <f t="shared" ref="AG36" si="1016">Z25*(1-$L$6)</f>
        <v>0.44212245498162395</v>
      </c>
      <c r="AH36" s="87">
        <f t="shared" ref="AH36" si="1017">AA25*(1-$L$6)</f>
        <v>0.4383451044241074</v>
      </c>
      <c r="AI36" s="87">
        <f t="shared" ref="AI36" si="1018">AB25*(1-$L$6)</f>
        <v>0.43080070218435795</v>
      </c>
      <c r="AJ36" s="196">
        <f t="shared" ref="AJ36" si="1019">AC25*(1-$L$6)</f>
        <v>0.41837987388200082</v>
      </c>
      <c r="AK36" s="96">
        <f t="shared" ref="AK36" si="1020">AD25*(1-$L$6)</f>
        <v>0.39971018821994109</v>
      </c>
      <c r="AL36" s="87">
        <f t="shared" ref="AL36" si="1021">AE25*(1-$L$6)</f>
        <v>0.3497760615075724</v>
      </c>
      <c r="AM36" s="87">
        <f t="shared" ref="AM36" si="1022">AF25*(1-$L$6)</f>
        <v>0.28863421075849338</v>
      </c>
      <c r="AN36" s="87">
        <f t="shared" ref="AN36" si="1023">AG25*(1-$L$6)</f>
        <v>0.30105199738436783</v>
      </c>
      <c r="AO36" s="87">
        <f t="shared" ref="AO36" si="1024">AH25*(1-$L$6)</f>
        <v>0.31072087255133729</v>
      </c>
      <c r="AP36" s="87">
        <f t="shared" ref="AP36" si="1025">AI25*(1-$L$6)</f>
        <v>0.31692292961439583</v>
      </c>
      <c r="AQ36" s="196">
        <f t="shared" ref="AQ36" si="1026">AJ25*(1-$L$6)</f>
        <v>0.31875334366176916</v>
      </c>
      <c r="AR36" s="96">
        <f t="shared" ref="AR36" si="1027">AK25*(1-$L$6)</f>
        <v>0.31507659239826663</v>
      </c>
      <c r="AS36" s="87">
        <f t="shared" ref="AS36" si="1028">AL25*(1-$L$6)</f>
        <v>0.28417446507727895</v>
      </c>
      <c r="AT36" s="87">
        <f t="shared" ref="AT36" si="1029">AM25*(1-$L$6)</f>
        <v>0.28860328912822125</v>
      </c>
      <c r="AU36" s="87">
        <f t="shared" ref="AU36" si="1030">AN25*(1-$L$6)</f>
        <v>0.28463954801443775</v>
      </c>
      <c r="AV36" s="87">
        <f t="shared" ref="AV36" si="1031">AO25*(1-$L$6)</f>
        <v>0.28097345348396519</v>
      </c>
      <c r="AW36" s="87">
        <f t="shared" ref="AW36" si="1032">AP25*(1-$L$6)</f>
        <v>0.27741028141238605</v>
      </c>
      <c r="AX36" s="196">
        <f t="shared" ref="AX36" si="1033">AQ25*(1-$L$6)</f>
        <v>0.27371462582923517</v>
      </c>
      <c r="AY36" s="96">
        <f t="shared" ref="AY36" si="1034">AR25*(1-$L$6)</f>
        <v>0.26959956261420714</v>
      </c>
      <c r="AZ36" s="87">
        <f t="shared" ref="AZ36" si="1035">AS25*(1-$L$6)</f>
        <v>0.26471330233058304</v>
      </c>
      <c r="BA36" s="87">
        <f t="shared" ref="BA36" si="1036">AT25*(1-$L$6)</f>
        <v>0.25886666029962746</v>
      </c>
      <c r="BB36" s="87">
        <f t="shared" ref="BB36" si="1037">AU25*(1-$L$6)</f>
        <v>0.25349359872917016</v>
      </c>
      <c r="BC36" s="87">
        <f t="shared" ref="BC36" si="1038">AV25*(1-$L$6)</f>
        <v>0.247247422614675</v>
      </c>
      <c r="BD36" s="87">
        <f t="shared" ref="BD36" si="1039">AW25*(1-$L$6)</f>
        <v>0.24037377286440437</v>
      </c>
      <c r="BE36" s="196">
        <f t="shared" ref="BE36" si="1040">AX25*(1-$L$6)</f>
        <v>0.23316538266517234</v>
      </c>
      <c r="BF36" s="96">
        <f t="shared" ref="BF36" si="1041">AY25*(1-$L$6)</f>
        <v>0.22597605027914663</v>
      </c>
      <c r="BG36" s="87">
        <f t="shared" ref="BG36" si="1042">AZ25*(1-$L$6)</f>
        <v>0.21923298785953146</v>
      </c>
      <c r="BH36" s="87">
        <f t="shared" ref="BH36" si="1043">BA25*(1-$L$6)</f>
        <v>0.21573580876109164</v>
      </c>
      <c r="BI36" s="87">
        <f t="shared" ref="BI36:BM36" si="1044">BB25*(1-$L$6)</f>
        <v>0.2136276774145329</v>
      </c>
      <c r="BJ36" s="87">
        <f t="shared" si="1044"/>
        <v>0.21100532728290236</v>
      </c>
      <c r="BK36" s="87">
        <f t="shared" si="1044"/>
        <v>0.20787114036314791</v>
      </c>
      <c r="BL36" s="196">
        <f t="shared" si="1044"/>
        <v>0.20427582831734109</v>
      </c>
      <c r="BM36" s="96">
        <f t="shared" si="1044"/>
        <v>0.2003291658219527</v>
      </c>
      <c r="BN36" s="87">
        <f t="shared" ref="BN36" si="1045">BG25*(1-$L$6)</f>
        <v>0.19621073766883171</v>
      </c>
      <c r="BO36" s="87">
        <f t="shared" ref="BO36" si="1046">BH25*(1-$L$6)</f>
        <v>0.19218946468645978</v>
      </c>
      <c r="BP36" s="87">
        <f t="shared" ref="BP36" si="1047">BI25*(1-$L$6)</f>
        <v>0.18803398190845194</v>
      </c>
      <c r="BQ36" s="87">
        <f t="shared" ref="BQ36" si="1048">BJ25*(1-$L$6)</f>
        <v>0.18406835607891728</v>
      </c>
      <c r="BR36" s="87">
        <f t="shared" ref="BR36" si="1049">BK25*(1-$L$6)</f>
        <v>0.18028488657727659</v>
      </c>
      <c r="BS36" s="87">
        <f t="shared" ref="BS36" si="1050">BL25*(1-$L$6)</f>
        <v>0.17667033021385736</v>
      </c>
      <c r="BT36" s="96">
        <f t="shared" ref="BT36" si="1051">BM25*(1-$L$6)</f>
        <v>0.17320855757747891</v>
      </c>
      <c r="BU36" s="87">
        <f t="shared" ref="BU36" si="1052">BN25*(1-$L$6)</f>
        <v>0.1698864214480553</v>
      </c>
      <c r="BV36" s="87">
        <f t="shared" ref="BV36" si="1053">BO25*(1-$L$6)</f>
        <v>0.16669559162590347</v>
      </c>
      <c r="BW36" s="87">
        <f t="shared" ref="BW36" si="1054">BP25*(1-$L$6)</f>
        <v>0.16354075594262238</v>
      </c>
      <c r="BX36" s="87">
        <f t="shared" ref="BX36" si="1055">BQ25*(1-$L$6)</f>
        <v>0.16034292350290949</v>
      </c>
      <c r="BY36" s="87">
        <f t="shared" ref="BY36" si="1056">BR25*(1-$L$6)</f>
        <v>0.15716490566220107</v>
      </c>
      <c r="BZ36" s="87">
        <f t="shared" ref="BZ36" si="1057">BS25*(1-$L$6)</f>
        <v>0.15406169712713144</v>
      </c>
      <c r="CA36" s="96">
        <f t="shared" ref="CA36" si="1058">BT25*(1-$L$6)</f>
        <v>0.15107647172260807</v>
      </c>
      <c r="CB36" s="87">
        <f t="shared" ref="CB36" si="1059">BU25*(1-$L$6)</f>
        <v>0.14823592927586951</v>
      </c>
      <c r="CC36" s="87">
        <f t="shared" ref="CC36:CD36" si="1060">BV25*(1-$L$6)</f>
        <v>0.1455450884286886</v>
      </c>
      <c r="CD36" s="87">
        <f t="shared" si="1060"/>
        <v>0.14290642004727128</v>
      </c>
      <c r="CE36" s="87">
        <f t="shared" ref="CE36" si="1061">BX25*(1-$L$6)</f>
        <v>0.14028498801521802</v>
      </c>
      <c r="CF36" s="87">
        <f t="shared" ref="CF36" si="1062">BY25*(1-$L$6)</f>
        <v>0.13768387497113693</v>
      </c>
      <c r="CG36" s="87">
        <f t="shared" ref="CG36" si="1063">BZ25*(1-$L$6)</f>
        <v>0.13511099447288205</v>
      </c>
      <c r="CH36" s="96">
        <f t="shared" ref="CH36" si="1064">CA25*(1-$L$6)</f>
        <v>0.13257735326311235</v>
      </c>
      <c r="CI36" s="87">
        <f t="shared" ref="CI36" si="1065">CB25*(1-$L$6)</f>
        <v>0.13009458015264833</v>
      </c>
      <c r="CJ36" s="87">
        <f t="shared" ref="CJ36" si="1066">CC25*(1-$L$6)</f>
        <v>0.12767156237743149</v>
      </c>
      <c r="CK36" s="87">
        <f t="shared" ref="CK36" si="1067">CD25*(1-$L$6)</f>
        <v>0.12531004344863517</v>
      </c>
      <c r="CL36" s="87">
        <f t="shared" ref="CL36" si="1068">CE25*(1-$L$6)</f>
        <v>0.12301659896146304</v>
      </c>
      <c r="CM36" s="87">
        <f t="shared" ref="CM36" si="1069">CF25*(1-$L$6)</f>
        <v>0.12078928309344614</v>
      </c>
      <c r="CN36" s="87">
        <f t="shared" ref="CN36" si="1070">CG25*(1-$L$6)</f>
        <v>0.1186237541667936</v>
      </c>
      <c r="CO36" s="96">
        <f t="shared" ref="CO36" si="1071">CH25*(1-$L$6)</f>
        <v>0.11651413537567343</v>
      </c>
      <c r="CP36" s="87">
        <f t="shared" ref="CP36" si="1072">CI25*(1-$L$6)</f>
        <v>0.11445384886626501</v>
      </c>
      <c r="CQ36" s="87">
        <f t="shared" ref="CQ36" si="1073">CJ25*(1-$L$6)</f>
        <v>0.11243630085017592</v>
      </c>
      <c r="CR36" s="87">
        <f t="shared" ref="CR36" si="1074">CK25*(1-$L$6)</f>
        <v>0.11045549788346673</v>
      </c>
      <c r="CS36" s="87">
        <f t="shared" ref="CS36" si="1075">CL25*(1-$L$6)</f>
        <v>0.1085124671049864</v>
      </c>
      <c r="CT36" s="87">
        <f t="shared" ref="CT36" si="1076">CM25*(1-$L$6)</f>
        <v>0.10661246501967032</v>
      </c>
      <c r="CU36" s="87">
        <f t="shared" ref="CU36" si="1077">CN25*(1-$L$6)</f>
        <v>0.10475866366664889</v>
      </c>
      <c r="CV36" s="96">
        <f t="shared" ref="CV36" si="1078">CO25*(1-$L$6)</f>
        <v>0.10295198283599191</v>
      </c>
      <c r="CW36" s="87">
        <f t="shared" ref="CW36" si="1079">CP25*(1-$L$6)</f>
        <v>0.10119118028712545</v>
      </c>
      <c r="CX36" s="87">
        <f t="shared" ref="CX36" si="1080">CQ25*(1-$L$6)</f>
        <v>9.9473249889844031E-2</v>
      </c>
      <c r="CY36" s="87">
        <f t="shared" ref="CY36" si="1081">CR25*(1-$L$6)</f>
        <v>9.7794173596048209E-2</v>
      </c>
      <c r="CZ36" s="87">
        <f t="shared" ref="CZ36" si="1082">CS25*(1-$L$6)</f>
        <v>9.6152351676155906E-2</v>
      </c>
      <c r="DA36" s="87">
        <f t="shared" ref="DA36" si="1083">CT25*(1-$L$6)</f>
        <v>9.4547046394309942E-2</v>
      </c>
      <c r="DB36" s="87">
        <f t="shared" ref="DB36" si="1084">CU25*(1-$L$6)</f>
        <v>9.2977882423889102E-2</v>
      </c>
      <c r="DC36" s="87">
        <f t="shared" ref="DC36" si="1085">CV25*(1-$L$6)</f>
        <v>9.1444665980048009E-2</v>
      </c>
      <c r="DD36" s="96">
        <f t="shared" ref="DD36" si="1086">CW25*(1-$L$6)</f>
        <v>8.9947203663734154E-2</v>
      </c>
      <c r="DE36" s="87">
        <f t="shared" ref="DE36" si="1087">CX25*(1-$L$6)</f>
        <v>8.8485162665591893E-2</v>
      </c>
      <c r="DF36" s="87">
        <f t="shared" ref="DF36" si="1088">CY25*(1-$L$6)</f>
        <v>8.7058027484162373E-2</v>
      </c>
      <c r="DG36" s="87">
        <f t="shared" ref="DG36" si="1089">CZ25*(1-$L$6)</f>
        <v>8.5665212950882766E-2</v>
      </c>
      <c r="DH36" s="87">
        <f t="shared" ref="DH36" si="1090">DA25*(1-$L$6)</f>
        <v>8.4305770694068666E-2</v>
      </c>
      <c r="DI36" s="87">
        <f t="shared" ref="DI36" si="1091">DB25*(1-$L$6)</f>
        <v>8.2978520331447883E-2</v>
      </c>
      <c r="DJ36" s="87">
        <f t="shared" ref="DJ36" si="1092">DC25*(1-$L$6)</f>
        <v>8.1682236694963675E-2</v>
      </c>
      <c r="DK36" s="96">
        <f t="shared" ref="DK36" si="1093">DD25*(1-$L$6)</f>
        <v>8.0415807045465873E-2</v>
      </c>
      <c r="DL36" s="87">
        <f t="shared" ref="DL36" si="1094">DE25*(1-$L$6)</f>
        <v>7.9178347511189781E-2</v>
      </c>
      <c r="DM36" s="87">
        <f t="shared" ref="DM36" si="1095">DF25*(1-$L$6)</f>
        <v>7.7969272476810014E-2</v>
      </c>
      <c r="DN36" s="87">
        <f t="shared" ref="DN36" si="1096">DG25*(1-$L$6)</f>
        <v>7.6788310201443416E-2</v>
      </c>
      <c r="DO36" s="87">
        <f t="shared" ref="DO36" si="1097">DH25*(1-$L$6)</f>
        <v>7.5635190468625074E-2</v>
      </c>
      <c r="DP36" s="87">
        <f t="shared" ref="DP36" si="1098">DI25*(1-$L$6)</f>
        <v>7.4509457293625792E-2</v>
      </c>
      <c r="DQ36" s="87">
        <f t="shared" ref="DQ36" si="1099">DJ25*(1-$L$6)</f>
        <v>7.3410496602780595E-2</v>
      </c>
      <c r="DR36" s="87">
        <f t="shared" ref="DR36" si="1100">DK25*(1-$L$6)</f>
        <v>7.2337590268987062E-2</v>
      </c>
      <c r="DS36" s="87">
        <f t="shared" ref="DS36" si="1101">DL25*(1-$L$6)</f>
        <v>7.128998687941919E-2</v>
      </c>
    </row>
    <row r="37" spans="1:123" s="76" customFormat="1" x14ac:dyDescent="0.25">
      <c r="A37" s="101" t="s">
        <v>64</v>
      </c>
      <c r="B37" s="102" t="s">
        <v>107</v>
      </c>
      <c r="C37" s="76">
        <f t="shared" ref="C37:Q37" si="1102">C38+C40+C42</f>
        <v>4.2718513599316097</v>
      </c>
      <c r="D37" s="76">
        <f t="shared" si="1102"/>
        <v>5.2970956863151963</v>
      </c>
      <c r="E37" s="76">
        <f t="shared" si="1102"/>
        <v>6.5683986510308427</v>
      </c>
      <c r="F37" s="76">
        <f t="shared" si="1102"/>
        <v>8.1448143272782456</v>
      </c>
      <c r="G37" s="76">
        <f t="shared" si="1102"/>
        <v>10.099569765825025</v>
      </c>
      <c r="H37" s="76">
        <f t="shared" si="1102"/>
        <v>12.523466509623031</v>
      </c>
      <c r="I37" s="103">
        <f t="shared" si="1102"/>
        <v>15.529098471932556</v>
      </c>
      <c r="J37" s="76">
        <f t="shared" si="1102"/>
        <v>18.429272164564445</v>
      </c>
      <c r="K37" s="76">
        <f t="shared" si="1102"/>
        <v>22.025487543427985</v>
      </c>
      <c r="L37" s="76">
        <f t="shared" si="1102"/>
        <v>26.484794613218774</v>
      </c>
      <c r="M37" s="76">
        <f t="shared" si="1102"/>
        <v>32.014335379759352</v>
      </c>
      <c r="N37" s="76">
        <f t="shared" si="1102"/>
        <v>38.870965930269676</v>
      </c>
      <c r="O37" s="76">
        <f t="shared" si="1102"/>
        <v>47.373187812902465</v>
      </c>
      <c r="P37" s="103">
        <f t="shared" si="1102"/>
        <v>57.915942947367128</v>
      </c>
      <c r="Q37" s="76">
        <f t="shared" si="1102"/>
        <v>63.380528791186727</v>
      </c>
      <c r="R37" s="76">
        <f t="shared" ref="R37:BI37" si="1103">R38+R40+R42</f>
        <v>69.683894695960447</v>
      </c>
      <c r="S37" s="76">
        <f t="shared" si="1103"/>
        <v>77.026028556199222</v>
      </c>
      <c r="T37" s="76">
        <f t="shared" si="1103"/>
        <v>85.65423495920156</v>
      </c>
      <c r="U37" s="76">
        <f t="shared" si="1103"/>
        <v>95.87413726738076</v>
      </c>
      <c r="V37" s="76">
        <f t="shared" si="1103"/>
        <v>108.0631333339379</v>
      </c>
      <c r="W37" s="103">
        <f t="shared" si="1103"/>
        <v>122.6867945768326</v>
      </c>
      <c r="X37" s="76">
        <f t="shared" si="1103"/>
        <v>147.92719364950261</v>
      </c>
      <c r="Y37" s="76">
        <f t="shared" si="1103"/>
        <v>147.6454698463908</v>
      </c>
      <c r="Z37" s="76">
        <f t="shared" si="1103"/>
        <v>146.39629878926357</v>
      </c>
      <c r="AA37" s="76">
        <f t="shared" si="1103"/>
        <v>143.8760177429059</v>
      </c>
      <c r="AB37" s="76">
        <f t="shared" si="1103"/>
        <v>139.70856459703049</v>
      </c>
      <c r="AC37" s="76">
        <f t="shared" si="1103"/>
        <v>133.4283585483399</v>
      </c>
      <c r="AD37" s="103">
        <f t="shared" si="1103"/>
        <v>124.45921530995747</v>
      </c>
      <c r="AE37" s="76">
        <f t="shared" si="1103"/>
        <v>102.63363352585141</v>
      </c>
      <c r="AF37" s="76">
        <f t="shared" si="1103"/>
        <v>106.99063737014737</v>
      </c>
      <c r="AG37" s="76">
        <f t="shared" si="1103"/>
        <v>110.35231527953876</v>
      </c>
      <c r="AH37" s="76">
        <f t="shared" si="1103"/>
        <v>112.46000913490076</v>
      </c>
      <c r="AI37" s="76">
        <f t="shared" si="1103"/>
        <v>112.98741042818995</v>
      </c>
      <c r="AJ37" s="189">
        <f t="shared" si="1103"/>
        <v>111.5246445555635</v>
      </c>
      <c r="AK37" s="103">
        <f t="shared" si="1103"/>
        <v>107.55868362530605</v>
      </c>
      <c r="AL37" s="76">
        <f t="shared" si="1103"/>
        <v>108.96958545008756</v>
      </c>
      <c r="AM37" s="76">
        <f t="shared" si="1103"/>
        <v>107.00087940392871</v>
      </c>
      <c r="AN37" s="76">
        <f t="shared" si="1103"/>
        <v>105.18774388927363</v>
      </c>
      <c r="AO37" s="76">
        <f t="shared" si="1103"/>
        <v>103.46634937648446</v>
      </c>
      <c r="AP37" s="76">
        <f t="shared" si="1103"/>
        <v>101.76015262427694</v>
      </c>
      <c r="AQ37" s="189">
        <f t="shared" si="1103"/>
        <v>99.976411410086655</v>
      </c>
      <c r="AR37" s="103">
        <f t="shared" si="1103"/>
        <v>98.001889327968016</v>
      </c>
      <c r="AS37" s="76">
        <f t="shared" si="1103"/>
        <v>95.788887447379068</v>
      </c>
      <c r="AT37" s="76">
        <f t="shared" si="1103"/>
        <v>94.016382042859078</v>
      </c>
      <c r="AU37" s="76">
        <f t="shared" si="1103"/>
        <v>91.879219077632925</v>
      </c>
      <c r="AV37" s="76">
        <f t="shared" si="1103"/>
        <v>89.472431812163464</v>
      </c>
      <c r="AW37" s="76">
        <f t="shared" si="1103"/>
        <v>86.909132821251561</v>
      </c>
      <c r="AX37" s="189">
        <f t="shared" si="1103"/>
        <v>84.325304387809794</v>
      </c>
      <c r="AY37" s="207">
        <f t="shared" si="1103"/>
        <v>81.885683913147759</v>
      </c>
      <c r="AZ37" s="76">
        <f t="shared" si="1103"/>
        <v>80.6341662441219</v>
      </c>
      <c r="BA37" s="76">
        <f t="shared" si="1103"/>
        <v>79.79961351371135</v>
      </c>
      <c r="BB37" s="76">
        <f t="shared" si="1103"/>
        <v>78.794821723411303</v>
      </c>
      <c r="BC37" s="76">
        <f t="shared" si="1103"/>
        <v>77.614692927691792</v>
      </c>
      <c r="BD37" s="76">
        <f t="shared" si="1103"/>
        <v>76.271992084107936</v>
      </c>
      <c r="BE37" s="189">
        <f t="shared" si="1103"/>
        <v>74.801279550755112</v>
      </c>
      <c r="BF37" s="103">
        <f t="shared" si="1103"/>
        <v>73.262948375884619</v>
      </c>
      <c r="BG37" s="76">
        <f t="shared" si="1103"/>
        <v>71.749987377599552</v>
      </c>
      <c r="BH37" s="76">
        <f t="shared" si="1103"/>
        <v>70.202902177502324</v>
      </c>
      <c r="BI37" s="76">
        <f t="shared" si="1103"/>
        <v>68.729837628288735</v>
      </c>
      <c r="BJ37" s="76">
        <f t="shared" ref="BJ37:BK37" si="1104">BJ38+BJ40+BJ42</f>
        <v>67.330352056258633</v>
      </c>
      <c r="BK37" s="76">
        <f t="shared" si="1104"/>
        <v>66.001032458100994</v>
      </c>
      <c r="BL37" s="189">
        <f t="shared" ref="BL37:BM37" si="1105">BL38+BL40+BL42</f>
        <v>64.736374814444176</v>
      </c>
      <c r="BM37" s="103">
        <f t="shared" si="1105"/>
        <v>63.530721151520154</v>
      </c>
      <c r="BN37" s="76">
        <f t="shared" ref="BN37:CC37" si="1106">BN38+BN40+BN42</f>
        <v>62.378840261691103</v>
      </c>
      <c r="BO37" s="76">
        <f t="shared" si="1106"/>
        <v>61.235706076632866</v>
      </c>
      <c r="BP37" s="76">
        <f t="shared" si="1106"/>
        <v>60.069601463448947</v>
      </c>
      <c r="BQ37" s="76">
        <f t="shared" si="1106"/>
        <v>58.904242313736731</v>
      </c>
      <c r="BR37" s="76">
        <f t="shared" si="1106"/>
        <v>57.760791940612805</v>
      </c>
      <c r="BS37" s="76">
        <f t="shared" si="1106"/>
        <v>56.656290994997185</v>
      </c>
      <c r="BT37" s="103">
        <f t="shared" si="1106"/>
        <v>55.601836133096938</v>
      </c>
      <c r="BU37" s="76">
        <f t="shared" si="1106"/>
        <v>54.600550437761441</v>
      </c>
      <c r="BV37" s="76">
        <f t="shared" si="1106"/>
        <v>53.620349428890997</v>
      </c>
      <c r="BW37" s="76">
        <f t="shared" si="1106"/>
        <v>52.650187949284295</v>
      </c>
      <c r="BX37" s="76">
        <f t="shared" si="1106"/>
        <v>51.690006165326459</v>
      </c>
      <c r="BY37" s="76">
        <f t="shared" si="1106"/>
        <v>50.741634537453059</v>
      </c>
      <c r="BZ37" s="76">
        <f t="shared" si="1106"/>
        <v>49.80821851026608</v>
      </c>
      <c r="CA37" s="103">
        <f t="shared" si="1106"/>
        <v>48.893370685121319</v>
      </c>
      <c r="CB37" s="76">
        <f t="shared" si="1106"/>
        <v>47.999982029154282</v>
      </c>
      <c r="CC37" s="76">
        <f t="shared" si="1106"/>
        <v>47.128657034074564</v>
      </c>
      <c r="CD37" s="76">
        <f t="shared" ref="CD37:DP37" si="1107">CD38+CD40+CD42</f>
        <v>46.28171761249336</v>
      </c>
      <c r="CE37" s="76">
        <f t="shared" si="1107"/>
        <v>45.458879186616095</v>
      </c>
      <c r="CF37" s="76">
        <f t="shared" si="1107"/>
        <v>44.658790471575095</v>
      </c>
      <c r="CG37" s="76">
        <f t="shared" si="1107"/>
        <v>43.879371271187125</v>
      </c>
      <c r="CH37" s="103">
        <f t="shared" si="1107"/>
        <v>43.118152601089982</v>
      </c>
      <c r="CI37" s="76">
        <f t="shared" si="1107"/>
        <v>42.372578152404955</v>
      </c>
      <c r="CJ37" s="76">
        <f t="shared" si="1107"/>
        <v>41.640292188722135</v>
      </c>
      <c r="CK37" s="76">
        <f t="shared" si="1107"/>
        <v>40.921661007935811</v>
      </c>
      <c r="CL37" s="76">
        <f t="shared" si="1107"/>
        <v>40.218617351614817</v>
      </c>
      <c r="CM37" s="76">
        <f t="shared" si="1107"/>
        <v>39.532393798450912</v>
      </c>
      <c r="CN37" s="76">
        <f t="shared" si="1107"/>
        <v>38.86343329229291</v>
      </c>
      <c r="CO37" s="103">
        <f t="shared" si="1107"/>
        <v>38.211396185791912</v>
      </c>
      <c r="CP37" s="76">
        <f t="shared" si="1107"/>
        <v>37.575283589330532</v>
      </c>
      <c r="CQ37" s="76">
        <f t="shared" si="1107"/>
        <v>36.953695762513981</v>
      </c>
      <c r="CR37" s="76">
        <f t="shared" si="1107"/>
        <v>36.346003548101301</v>
      </c>
      <c r="CS37" s="76">
        <f t="shared" si="1107"/>
        <v>35.751841706843436</v>
      </c>
      <c r="CT37" s="76">
        <f t="shared" si="1107"/>
        <v>35.170992222605847</v>
      </c>
      <c r="CU37" s="76">
        <f t="shared" si="1107"/>
        <v>34.603327647142514</v>
      </c>
      <c r="CV37" s="103">
        <f t="shared" si="1107"/>
        <v>34.048749528304491</v>
      </c>
      <c r="CW37" s="76">
        <f t="shared" si="1107"/>
        <v>33.507136910599186</v>
      </c>
      <c r="CX37" s="76">
        <f t="shared" si="1107"/>
        <v>32.978325109873936</v>
      </c>
      <c r="CY37" s="76">
        <f t="shared" si="1107"/>
        <v>32.462136428111414</v>
      </c>
      <c r="CZ37" s="76">
        <f t="shared" si="1107"/>
        <v>31.958260621494968</v>
      </c>
      <c r="DA37" s="76">
        <f t="shared" si="1107"/>
        <v>31.466283750245218</v>
      </c>
      <c r="DB37" s="76">
        <f t="shared" si="1107"/>
        <v>30.985760436629803</v>
      </c>
      <c r="DC37" s="76">
        <f t="shared" si="1107"/>
        <v>30.516276423397528</v>
      </c>
      <c r="DD37" s="103">
        <f t="shared" si="1107"/>
        <v>30.057496689088566</v>
      </c>
      <c r="DE37" s="76">
        <f t="shared" si="1107"/>
        <v>29.609195822495817</v>
      </c>
      <c r="DF37" s="76">
        <f t="shared" si="1107"/>
        <v>29.171267231401341</v>
      </c>
      <c r="DG37" s="76">
        <f t="shared" si="1107"/>
        <v>28.7436097116891</v>
      </c>
      <c r="DH37" s="76">
        <f t="shared" si="1107"/>
        <v>28.326060318249311</v>
      </c>
      <c r="DI37" s="76">
        <f t="shared" si="1107"/>
        <v>27.918400772691029</v>
      </c>
      <c r="DJ37" s="76">
        <f t="shared" si="1107"/>
        <v>27.520374163066649</v>
      </c>
      <c r="DK37" s="103">
        <f t="shared" si="1107"/>
        <v>27.131708658613757</v>
      </c>
      <c r="DL37" s="76">
        <f t="shared" si="1107"/>
        <v>26.752143364655073</v>
      </c>
      <c r="DM37" s="76">
        <f t="shared" si="1107"/>
        <v>26.381449748653527</v>
      </c>
      <c r="DN37" s="76">
        <f t="shared" si="1107"/>
        <v>26.019417424727681</v>
      </c>
      <c r="DO37" s="76">
        <f t="shared" si="1107"/>
        <v>25.665852381663992</v>
      </c>
      <c r="DP37" s="76">
        <f t="shared" si="1107"/>
        <v>25.320573069631955</v>
      </c>
      <c r="DQ37" s="76">
        <f t="shared" ref="DQ37:DS37" si="1108">DQ38+DQ40+DQ42</f>
        <v>24.98340537515487</v>
      </c>
      <c r="DR37" s="76">
        <f t="shared" si="1108"/>
        <v>24.654177789940729</v>
      </c>
      <c r="DS37" s="76">
        <f t="shared" si="1108"/>
        <v>24.332717615386802</v>
      </c>
    </row>
    <row r="38" spans="1:123" s="53" customFormat="1" x14ac:dyDescent="0.25">
      <c r="A38" s="53" t="s">
        <v>87</v>
      </c>
      <c r="B38" s="61"/>
      <c r="C38" s="109">
        <f t="shared" ref="C38:G39" si="1109">D38/(1+$V$6)</f>
        <v>3.2744143678721063</v>
      </c>
      <c r="D38" s="109">
        <f t="shared" si="1109"/>
        <v>4.0602738161614118</v>
      </c>
      <c r="E38" s="109">
        <f t="shared" si="1109"/>
        <v>5.0347395320401507</v>
      </c>
      <c r="F38" s="109">
        <f t="shared" si="1109"/>
        <v>6.2430770197297871</v>
      </c>
      <c r="G38" s="109">
        <f t="shared" si="1109"/>
        <v>7.7414155044649355</v>
      </c>
      <c r="H38" s="109">
        <f>I38/(1+$V$6)</f>
        <v>9.5993552255365202</v>
      </c>
      <c r="I38" s="82">
        <f>V7*AH6</f>
        <v>11.903200479665285</v>
      </c>
      <c r="J38" s="83">
        <f t="shared" ref="J38:Q38" si="1110">I38-C39+J39</f>
        <v>14.126210975196804</v>
      </c>
      <c r="K38" s="83">
        <f t="shared" si="1110"/>
        <v>16.882743989655886</v>
      </c>
      <c r="L38" s="83">
        <f t="shared" si="1110"/>
        <v>20.300844927585146</v>
      </c>
      <c r="M38" s="83">
        <f t="shared" si="1110"/>
        <v>24.539290090617431</v>
      </c>
      <c r="N38" s="83">
        <f t="shared" si="1110"/>
        <v>29.794962092777464</v>
      </c>
      <c r="O38" s="83">
        <f t="shared" si="1110"/>
        <v>36.311995375455901</v>
      </c>
      <c r="P38" s="105">
        <f t="shared" si="1110"/>
        <v>44.393116645977166</v>
      </c>
      <c r="Q38" s="83">
        <f t="shared" si="1110"/>
        <v>49.489994816394976</v>
      </c>
      <c r="R38" s="83">
        <f t="shared" ref="R38" si="1111">Q38-K39+R39</f>
        <v>55.403458739132262</v>
      </c>
      <c r="S38" s="83">
        <f t="shared" ref="S38" si="1112">R38-L39+S39</f>
        <v>62.328223006133314</v>
      </c>
      <c r="T38" s="83">
        <f t="shared" ref="T38" si="1113">S38-M39+T39</f>
        <v>70.505080767830307</v>
      </c>
      <c r="U38" s="83">
        <f t="shared" ref="U38" si="1114">T38-N39+U39</f>
        <v>80.231622921433058</v>
      </c>
      <c r="V38" s="83">
        <f t="shared" ref="V38" si="1115">U38-O39+V39</f>
        <v>91.875350575638763</v>
      </c>
      <c r="W38" s="105">
        <f t="shared" ref="W38" si="1116">V38-P39+W39</f>
        <v>105.88966004666548</v>
      </c>
      <c r="X38" s="83">
        <f t="shared" ref="X38" si="1117">W38-Q39+X39</f>
        <v>127.75695646793939</v>
      </c>
      <c r="Y38" s="83">
        <f t="shared" ref="Y38" si="1118">X38-R39+Y39</f>
        <v>127.52634816785925</v>
      </c>
      <c r="Z38" s="83">
        <f t="shared" ref="Z38" si="1119">Y38-S39+Z39</f>
        <v>126.46789708024788</v>
      </c>
      <c r="AA38" s="83">
        <f t="shared" ref="AA38" si="1120">Z38-T39+AA39</f>
        <v>124.32221823051265</v>
      </c>
      <c r="AB38" s="83">
        <f t="shared" ref="AB38" si="1121">AA38-U39+AB39</f>
        <v>120.7681671661659</v>
      </c>
      <c r="AC38" s="83">
        <f t="shared" ref="AC38" si="1122">AB38-V39+AC39</f>
        <v>115.40828093273473</v>
      </c>
      <c r="AD38" s="105">
        <f t="shared" ref="AD38" si="1123">AC38-W39+AD39</f>
        <v>107.75087117870061</v>
      </c>
      <c r="AE38" s="83">
        <f t="shared" ref="AE38" si="1124">AD38-X39+AE39</f>
        <v>88.934566988304624</v>
      </c>
      <c r="AF38" s="83">
        <f t="shared" ref="AF38" si="1125">AE38-Y39+AF39</f>
        <v>92.778143222645554</v>
      </c>
      <c r="AG38" s="83">
        <f t="shared" ref="AG38" si="1126">AF38-Z39+AG39</f>
        <v>95.777205945363221</v>
      </c>
      <c r="AH38" s="83">
        <f t="shared" ref="AH38" si="1127">AG38-AA39+AH39</f>
        <v>97.710084378966002</v>
      </c>
      <c r="AI38" s="83">
        <f t="shared" ref="AI38" si="1128">AH38-AB39+AI39</f>
        <v>98.297199590994481</v>
      </c>
      <c r="AJ38" s="190">
        <f t="shared" ref="AJ38" si="1129">AI38-AC39+AJ39</f>
        <v>97.187450521071881</v>
      </c>
      <c r="AK38" s="105">
        <f t="shared" ref="AK38" si="1130">AJ38-AD39+AK39</f>
        <v>93.941462873364856</v>
      </c>
      <c r="AL38" s="83">
        <f t="shared" ref="AL38" si="1131">AK38-AE39+AL39</f>
        <v>95.431512861891477</v>
      </c>
      <c r="AM38" s="83">
        <f t="shared" ref="AM38" si="1132">AL38-AF39+AM39</f>
        <v>94.13841940004481</v>
      </c>
      <c r="AN38" s="83">
        <f t="shared" ref="AN38" si="1133">AM38-AG39+AN39</f>
        <v>92.943555413721015</v>
      </c>
      <c r="AO38" s="83">
        <f t="shared" ref="AO38" si="1134">AN38-AH39+AO39</f>
        <v>91.782629962167604</v>
      </c>
      <c r="AP38" s="83">
        <f t="shared" ref="AP38" si="1135">AO38-AI39+AP39</f>
        <v>90.577844960162082</v>
      </c>
      <c r="AQ38" s="190">
        <f t="shared" ref="AQ38" si="1136">AP38-AJ39+AQ39</f>
        <v>89.234293625692644</v>
      </c>
      <c r="AR38" s="105">
        <f t="shared" ref="AR38" si="1137">AQ38-AK39+AR39</f>
        <v>87.635520396888538</v>
      </c>
      <c r="AS38" s="83">
        <f t="shared" ref="AS38" si="1138">AR38-AL39+AS39</f>
        <v>85.715682431856465</v>
      </c>
      <c r="AT38" s="83">
        <f t="shared" ref="AT38" si="1139">AS38-AM39+AT39</f>
        <v>83.952676479538368</v>
      </c>
      <c r="AU38" s="83">
        <f t="shared" ref="AU38" si="1140">AT38-AN39+AU39</f>
        <v>81.899739224683643</v>
      </c>
      <c r="AV38" s="83">
        <f t="shared" ref="AV38" si="1141">AU38-AO39+AV39</f>
        <v>79.638096330919666</v>
      </c>
      <c r="AW38" s="83">
        <f t="shared" ref="AW38" si="1142">AV38-AP39+AW39</f>
        <v>77.264658213126054</v>
      </c>
      <c r="AX38" s="190">
        <f t="shared" ref="AX38" si="1143">AW38-AQ39+AX39</f>
        <v>74.896140092508546</v>
      </c>
      <c r="AY38" s="105">
        <f t="shared" ref="AY38" si="1144">AX38-AR39+AY39</f>
        <v>72.674125161420292</v>
      </c>
      <c r="AZ38" s="83">
        <f t="shared" ref="AZ38" si="1145">AY38-AS39+AZ39</f>
        <v>71.526640857368591</v>
      </c>
      <c r="BA38" s="83">
        <f t="shared" ref="BA38" si="1146">AZ38-AT39+BA39</f>
        <v>70.838212853686656</v>
      </c>
      <c r="BB38" s="83">
        <f t="shared" ref="BB38" si="1147">BA38-AU39+BB39</f>
        <v>69.979198983623775</v>
      </c>
      <c r="BC38" s="83">
        <f t="shared" ref="BC38" si="1148">BB38-AV39+BC39</f>
        <v>68.950241652095457</v>
      </c>
      <c r="BD38" s="83">
        <f t="shared" ref="BD38" si="1149">BC38-AW39+BD39</f>
        <v>67.768009113847825</v>
      </c>
      <c r="BE38" s="190">
        <f t="shared" ref="BE38" si="1150">BD38-AX39+BE39</f>
        <v>66.468770506979666</v>
      </c>
      <c r="BF38" s="105">
        <f t="shared" ref="BF38" si="1151">BE38-AY39+BF39</f>
        <v>65.111978311221506</v>
      </c>
      <c r="BG38" s="83">
        <f t="shared" ref="BG38" si="1152">BF38-AZ39+BG39</f>
        <v>63.786461643764142</v>
      </c>
      <c r="BH38" s="83">
        <f t="shared" ref="BH38" si="1153">BG38-BA39+BH39</f>
        <v>62.415998063561744</v>
      </c>
      <c r="BI38" s="83">
        <f t="shared" ref="BI38:BM38" si="1154">BH38-BB39+BI39</f>
        <v>61.108028377044164</v>
      </c>
      <c r="BJ38" s="83">
        <f t="shared" si="1154"/>
        <v>59.860046649461509</v>
      </c>
      <c r="BK38" s="83">
        <f t="shared" si="1154"/>
        <v>58.667698521747937</v>
      </c>
      <c r="BL38" s="190">
        <f t="shared" si="1154"/>
        <v>57.525661859289208</v>
      </c>
      <c r="BM38" s="105">
        <f t="shared" si="1154"/>
        <v>56.429594951459478</v>
      </c>
      <c r="BN38" s="83">
        <f t="shared" ref="BN38" si="1155">BM38-BG39+BN39</f>
        <v>55.376746229593415</v>
      </c>
      <c r="BO38" s="83">
        <f t="shared" ref="BO38" si="1156">BN38-BH39+BO39</f>
        <v>54.335445357862909</v>
      </c>
      <c r="BP38" s="83">
        <f t="shared" ref="BP38" si="1157">BO38-BI39+BP39</f>
        <v>53.279456821020204</v>
      </c>
      <c r="BQ38" s="83">
        <f t="shared" ref="BQ38" si="1158">BP38-BJ39+BQ39</f>
        <v>52.229648283502783</v>
      </c>
      <c r="BR38" s="83">
        <f t="shared" ref="BR38" si="1159">BQ38-BK39+BR39</f>
        <v>51.204304694680708</v>
      </c>
      <c r="BS38" s="83">
        <f t="shared" ref="BS38" si="1160">BR38-BL39+BS39</f>
        <v>50.217794855330943</v>
      </c>
      <c r="BT38" s="105">
        <f t="shared" ref="BT38" si="1161">BS38-BM39+BT39</f>
        <v>49.279021515383235</v>
      </c>
      <c r="BU38" s="83">
        <f t="shared" ref="BU38" si="1162">BT38-BN39+BU39</f>
        <v>48.38968645185119</v>
      </c>
      <c r="BV38" s="83">
        <f t="shared" ref="BV38" si="1163">BU38-BO39+BV39</f>
        <v>47.51742297543322</v>
      </c>
      <c r="BW38" s="83">
        <f t="shared" ref="BW38" si="1164">BV38-BP39+BW39</f>
        <v>46.650640615646765</v>
      </c>
      <c r="BX38" s="83">
        <f t="shared" ref="BX38" si="1165">BW38-BQ39+BX39</f>
        <v>45.790363964050925</v>
      </c>
      <c r="BY38" s="83">
        <f t="shared" ref="BY38" si="1166">BX38-BR39+BY39</f>
        <v>44.939225372765925</v>
      </c>
      <c r="BZ38" s="83">
        <f t="shared" ref="BZ38" si="1167">BY38-BS39+BZ39</f>
        <v>44.100888305750011</v>
      </c>
      <c r="CA38" s="105">
        <f t="shared" ref="CA38" si="1168">BZ38-BT39+CA39</f>
        <v>43.279226314545362</v>
      </c>
      <c r="CB38" s="83">
        <f t="shared" ref="CB38" si="1169">CA38-BU39+CB39</f>
        <v>42.477204513853501</v>
      </c>
      <c r="CC38" s="83">
        <f t="shared" ref="CC38:CD38" si="1170">CB38-BV39+CC39</f>
        <v>41.695414911115428</v>
      </c>
      <c r="CD38" s="83">
        <f t="shared" si="1170"/>
        <v>40.93605555423855</v>
      </c>
      <c r="CE38" s="83">
        <f t="shared" ref="CE38" si="1171">CD38-BX39+CE39</f>
        <v>40.198492684202193</v>
      </c>
      <c r="CF38" s="83">
        <f t="shared" ref="CF38" si="1172">CE38-BY39+CF39</f>
        <v>39.481294053860353</v>
      </c>
      <c r="CG38" s="83">
        <f t="shared" ref="CG38" si="1173">CF38-BZ39+CG39</f>
        <v>38.782515074832709</v>
      </c>
      <c r="CH38" s="105">
        <f t="shared" ref="CH38" si="1174">CG38-CA39+CH39</f>
        <v>38.099976318618403</v>
      </c>
      <c r="CI38" s="83">
        <f t="shared" ref="CI38" si="1175">CH38-CB39+CI39</f>
        <v>37.43149165771348</v>
      </c>
      <c r="CJ38" s="83">
        <f t="shared" ref="CJ38" si="1176">CI38-CC39+CJ39</f>
        <v>36.775073642490455</v>
      </c>
      <c r="CK38" s="83">
        <f t="shared" ref="CK38" si="1177">CJ38-CD39+CK39</f>
        <v>36.131071016547125</v>
      </c>
      <c r="CL38" s="83">
        <f t="shared" ref="CL38" si="1178">CK38-CE39+CL39</f>
        <v>35.501240303937138</v>
      </c>
      <c r="CM38" s="83">
        <f t="shared" ref="CM38" si="1179">CL38-CF39+CM39</f>
        <v>34.886644877474183</v>
      </c>
      <c r="CN38" s="83">
        <f t="shared" ref="CN38" si="1180">CM38-CG39+CN39</f>
        <v>34.287598622269435</v>
      </c>
      <c r="CO38" s="105">
        <f t="shared" ref="CO38" si="1181">CN38-CH39+CO39</f>
        <v>33.70369550904239</v>
      </c>
      <c r="CP38" s="83">
        <f t="shared" ref="CP38" si="1182">CO38-CI39+CP39</f>
        <v>33.133941754738061</v>
      </c>
      <c r="CQ38" s="83">
        <f t="shared" ref="CQ38" si="1183">CP38-CJ39+CQ39</f>
        <v>32.577005918726606</v>
      </c>
      <c r="CR38" s="83">
        <f t="shared" ref="CR38" si="1184">CQ38-CK39+CR39</f>
        <v>32.032360792847093</v>
      </c>
      <c r="CS38" s="83">
        <f t="shared" ref="CS38" si="1185">CR38-CL39+CS39</f>
        <v>31.499765748345581</v>
      </c>
      <c r="CT38" s="83">
        <f t="shared" ref="CT38" si="1186">CS38-CM39+CT39</f>
        <v>30.979100732492228</v>
      </c>
      <c r="CU38" s="83">
        <f t="shared" ref="CU38" si="1187">CT38-CN39+CU39</f>
        <v>30.470306093698774</v>
      </c>
      <c r="CV38" s="105">
        <f t="shared" ref="CV38" si="1188">CU38-CO39+CV39</f>
        <v>29.973322262046498</v>
      </c>
      <c r="CW38" s="83">
        <f t="shared" ref="CW38" si="1189">CV38-CP39+CW39</f>
        <v>29.488043163561471</v>
      </c>
      <c r="CX38" s="83">
        <f t="shared" ref="CX38" si="1190">CW38-CQ39+CX39</f>
        <v>29.01430175517471</v>
      </c>
      <c r="CY38" s="83">
        <f t="shared" ref="CY38" si="1191">CX38-CR39+CY39</f>
        <v>28.551907621896333</v>
      </c>
      <c r="CZ38" s="83">
        <f t="shared" ref="CZ38" si="1192">CY38-CS39+CZ39</f>
        <v>28.100549143150491</v>
      </c>
      <c r="DA38" s="83">
        <f t="shared" ref="DA38" si="1193">CZ38-CT39+DA39</f>
        <v>27.659837117179524</v>
      </c>
      <c r="DB38" s="83">
        <f t="shared" ref="DB38" si="1194">DA38-CU39+DB39</f>
        <v>27.22936714744106</v>
      </c>
      <c r="DC38" s="83">
        <f t="shared" ref="DC38" si="1195">DB38-CV39+DC39</f>
        <v>26.808772056770316</v>
      </c>
      <c r="DD38" s="105">
        <f t="shared" ref="DD38" si="1196">DC38-CW39+DD39</f>
        <v>26.397760732311426</v>
      </c>
      <c r="DE38" s="83">
        <f t="shared" ref="DE38" si="1197">DD38-CX39+DE39</f>
        <v>25.996141300139822</v>
      </c>
      <c r="DF38" s="83">
        <f t="shared" ref="DF38" si="1198">DE38-CY39+DF39</f>
        <v>25.603826379070806</v>
      </c>
      <c r="DG38" s="83">
        <f t="shared" ref="DG38" si="1199">DF38-CZ39+DG39</f>
        <v>25.220729001470026</v>
      </c>
      <c r="DH38" s="83">
        <f t="shared" ref="DH38" si="1200">DG38-DA39+DH39</f>
        <v>24.846700181516589</v>
      </c>
      <c r="DI38" s="83">
        <f t="shared" ref="DI38" si="1201">DH38-DB39+DI39</f>
        <v>24.481538114465017</v>
      </c>
      <c r="DJ38" s="83">
        <f t="shared" ref="DJ38" si="1202">DI38-DC39+DJ39</f>
        <v>24.125006170817901</v>
      </c>
      <c r="DK38" s="105">
        <f t="shared" ref="DK38" si="1203">DJ38-DD39+DK39</f>
        <v>23.776856480255752</v>
      </c>
      <c r="DL38" s="83">
        <f t="shared" ref="DL38" si="1204">DK38-DE39+DL39</f>
        <v>23.436854527447977</v>
      </c>
      <c r="DM38" s="83">
        <f t="shared" ref="DM38" si="1205">DL38-DF39+DM39</f>
        <v>23.104798754817597</v>
      </c>
      <c r="DN38" s="83">
        <f t="shared" ref="DN38" si="1206">DM38-DG39+DN39</f>
        <v>22.780504809699824</v>
      </c>
      <c r="DO38" s="83">
        <f t="shared" ref="DO38" si="1207">DN38-DH39+DO39</f>
        <v>22.463802200390148</v>
      </c>
      <c r="DP38" s="83">
        <f t="shared" ref="DP38" si="1208">DO38-DI39+DP39</f>
        <v>22.154529969676766</v>
      </c>
      <c r="DQ38" s="83">
        <f t="shared" ref="DQ38" si="1209">DP38-DJ39+DQ39</f>
        <v>21.852531992682906</v>
      </c>
      <c r="DR38" s="83">
        <f t="shared" ref="DR38" si="1210">DQ38-DK39+DR39</f>
        <v>21.55765297315655</v>
      </c>
      <c r="DS38" s="83">
        <f t="shared" ref="DS38" si="1211">DR38-DL39+DS39</f>
        <v>21.269735734614159</v>
      </c>
    </row>
    <row r="39" spans="1:123" s="87" customFormat="1" x14ac:dyDescent="0.25">
      <c r="A39" s="87" t="s">
        <v>121</v>
      </c>
      <c r="B39" s="97"/>
      <c r="C39" s="88">
        <f t="shared" si="1109"/>
        <v>0.63375761958814958</v>
      </c>
      <c r="D39" s="89">
        <f t="shared" ref="D39" si="1212">D38-C38</f>
        <v>0.78585944828930554</v>
      </c>
      <c r="E39" s="89">
        <f t="shared" ref="E39" si="1213">E38-D38</f>
        <v>0.97446571587873887</v>
      </c>
      <c r="F39" s="89">
        <f t="shared" ref="F39" si="1214">F38-E38</f>
        <v>1.2083374876896364</v>
      </c>
      <c r="G39" s="89">
        <f t="shared" ref="G39" si="1215">G38-F38</f>
        <v>1.4983384847351484</v>
      </c>
      <c r="H39" s="89">
        <f t="shared" ref="H39" si="1216">H38-G38</f>
        <v>1.8579397210715847</v>
      </c>
      <c r="I39" s="89">
        <f>I38-H38</f>
        <v>2.3038452541287651</v>
      </c>
      <c r="J39" s="87">
        <f>C21*$L$6</f>
        <v>2.8567681151196669</v>
      </c>
      <c r="K39" s="87">
        <f t="shared" ref="K39:Q39" si="1217">D21*$L$6</f>
        <v>3.5423924627483867</v>
      </c>
      <c r="L39" s="87">
        <f t="shared" si="1217"/>
        <v>4.3925666538080002</v>
      </c>
      <c r="M39" s="87">
        <f t="shared" si="1217"/>
        <v>5.4467826507219215</v>
      </c>
      <c r="N39" s="87">
        <f t="shared" si="1217"/>
        <v>6.7540104868951794</v>
      </c>
      <c r="O39" s="87">
        <f t="shared" si="1217"/>
        <v>8.3749730037500214</v>
      </c>
      <c r="P39" s="96">
        <f t="shared" si="1217"/>
        <v>10.384966524650032</v>
      </c>
      <c r="Q39" s="87">
        <f t="shared" si="1217"/>
        <v>7.9536462855374745</v>
      </c>
      <c r="R39" s="87">
        <f t="shared" ref="R39" si="1218">K21*$L$6</f>
        <v>9.4558563854856779</v>
      </c>
      <c r="S39" s="87">
        <f t="shared" ref="S39" si="1219">L21*$L$6</f>
        <v>11.317330920809054</v>
      </c>
      <c r="T39" s="87">
        <f t="shared" ref="T39" si="1220">M21*$L$6</f>
        <v>13.623640412418919</v>
      </c>
      <c r="U39" s="87">
        <f t="shared" ref="U39" si="1221">N21*$L$6</f>
        <v>16.480552640497937</v>
      </c>
      <c r="V39" s="87">
        <f t="shared" ref="V39" si="1222">O21*$L$6</f>
        <v>20.01870065795573</v>
      </c>
      <c r="W39" s="96">
        <f t="shared" ref="W39" si="1223">P21*$L$6</f>
        <v>24.39927599567676</v>
      </c>
      <c r="X39" s="87">
        <f t="shared" ref="X39" si="1224">Q21*$L$6</f>
        <v>29.82094270681138</v>
      </c>
      <c r="Y39" s="87">
        <f t="shared" ref="Y39" si="1225">R21*$L$6</f>
        <v>9.2252480854055321</v>
      </c>
      <c r="Z39" s="87">
        <f t="shared" ref="Z39" si="1226">S21*$L$6</f>
        <v>10.258879833197687</v>
      </c>
      <c r="AA39" s="87">
        <f t="shared" ref="AA39" si="1227">T21*$L$6</f>
        <v>11.477961562683685</v>
      </c>
      <c r="AB39" s="87">
        <f t="shared" ref="AB39" si="1228">U21*$L$6</f>
        <v>12.92650157615118</v>
      </c>
      <c r="AC39" s="87">
        <f t="shared" ref="AC39" si="1229">V21*$L$6</f>
        <v>14.658814424524564</v>
      </c>
      <c r="AD39" s="96">
        <f t="shared" ref="AD39" si="1230">W21*$L$6</f>
        <v>16.74186624164264</v>
      </c>
      <c r="AE39" s="87">
        <f t="shared" ref="AE39" si="1231">X21*$L$6</f>
        <v>11.004638516415397</v>
      </c>
      <c r="AF39" s="87">
        <f t="shared" ref="AF39" si="1232">Y21*$L$6</f>
        <v>13.068824319746449</v>
      </c>
      <c r="AG39" s="87">
        <f t="shared" ref="AG39" si="1233">Z21*$L$6</f>
        <v>13.257942555915347</v>
      </c>
      <c r="AH39" s="87">
        <f t="shared" ref="AH39" si="1234">AA21*$L$6</f>
        <v>13.410839996286469</v>
      </c>
      <c r="AI39" s="87">
        <f t="shared" ref="AI39" si="1235">AB21*$L$6</f>
        <v>13.513616788179663</v>
      </c>
      <c r="AJ39" s="196">
        <f t="shared" ref="AJ39" si="1236">AC21*$L$6</f>
        <v>13.549065354601959</v>
      </c>
      <c r="AK39" s="96">
        <f t="shared" ref="AK39" si="1237">AD21*$L$6</f>
        <v>13.495878593935611</v>
      </c>
      <c r="AL39" s="87">
        <f t="shared" ref="AL39" si="1238">AE21*$L$6</f>
        <v>12.494688504942024</v>
      </c>
      <c r="AM39" s="87">
        <f t="shared" ref="AM39" si="1239">AF21*$L$6</f>
        <v>11.775730857899788</v>
      </c>
      <c r="AN39" s="87">
        <f t="shared" ref="AN39" si="1240">AG21*$L$6</f>
        <v>12.06307856959155</v>
      </c>
      <c r="AO39" s="87">
        <f t="shared" ref="AO39" si="1241">AH21*$L$6</f>
        <v>12.249914544733056</v>
      </c>
      <c r="AP39" s="87">
        <f t="shared" ref="AP39" si="1242">AI21*$L$6</f>
        <v>12.308831786174142</v>
      </c>
      <c r="AQ39" s="196">
        <f t="shared" ref="AQ39" si="1243">AJ21*$L$6</f>
        <v>12.205514020132522</v>
      </c>
      <c r="AR39" s="96">
        <f t="shared" ref="AR39" si="1244">AK21*$L$6</f>
        <v>11.897105365131512</v>
      </c>
      <c r="AS39" s="87">
        <f t="shared" ref="AS39" si="1245">AL21*$L$6</f>
        <v>10.574850539909953</v>
      </c>
      <c r="AT39" s="87">
        <f t="shared" ref="AT39" si="1246">AM21*$L$6</f>
        <v>10.012724905581695</v>
      </c>
      <c r="AU39" s="87">
        <f t="shared" ref="AU39" si="1247">AN21*$L$6</f>
        <v>10.010141314736828</v>
      </c>
      <c r="AV39" s="87">
        <f t="shared" ref="AV39" si="1248">AO21*$L$6</f>
        <v>9.9882716509690752</v>
      </c>
      <c r="AW39" s="87">
        <f t="shared" ref="AW39" si="1249">AP21*$L$6</f>
        <v>9.9353936683805308</v>
      </c>
      <c r="AX39" s="196">
        <f t="shared" ref="AX39" si="1250">AQ21*$L$6</f>
        <v>9.8369958995150171</v>
      </c>
      <c r="AY39" s="96">
        <f t="shared" ref="AY39" si="1251">AR21*$L$6</f>
        <v>9.6750904340432573</v>
      </c>
      <c r="AZ39" s="87">
        <f t="shared" ref="AZ39" si="1252">AS21*$L$6</f>
        <v>9.4273662358582513</v>
      </c>
      <c r="BA39" s="87">
        <f t="shared" ref="BA39" si="1253">AT21*$L$6</f>
        <v>9.3242969018997552</v>
      </c>
      <c r="BB39" s="87">
        <f t="shared" ref="BB39" si="1254">AU21*$L$6</f>
        <v>9.1511274446739428</v>
      </c>
      <c r="BC39" s="87">
        <f t="shared" ref="BC39" si="1255">AV21*$L$6</f>
        <v>8.9593143194407627</v>
      </c>
      <c r="BD39" s="87">
        <f t="shared" ref="BD39" si="1256">AW21*$L$6</f>
        <v>8.753161130132888</v>
      </c>
      <c r="BE39" s="196">
        <f t="shared" ref="BE39" si="1257">AX21*$L$6</f>
        <v>8.5377572926468606</v>
      </c>
      <c r="BF39" s="96">
        <f t="shared" ref="BF39" si="1258">AY21*$L$6</f>
        <v>8.3182982382851005</v>
      </c>
      <c r="BG39" s="87">
        <f t="shared" ref="BG39" si="1259">AZ21*$L$6</f>
        <v>8.1018495684008833</v>
      </c>
      <c r="BH39" s="87">
        <f t="shared" ref="BH39" si="1260">BA21*$L$6</f>
        <v>7.9538333216973598</v>
      </c>
      <c r="BI39" s="87">
        <f t="shared" ref="BI39:BM39" si="1261">BB21*$L$6</f>
        <v>7.8431577581563667</v>
      </c>
      <c r="BJ39" s="87">
        <f t="shared" si="1261"/>
        <v>7.7113325918581133</v>
      </c>
      <c r="BK39" s="87">
        <f t="shared" si="1261"/>
        <v>7.5608130024193185</v>
      </c>
      <c r="BL39" s="196">
        <f t="shared" si="1261"/>
        <v>7.3957206301881318</v>
      </c>
      <c r="BM39" s="96">
        <f t="shared" si="1261"/>
        <v>7.2222313304553714</v>
      </c>
      <c r="BN39" s="87">
        <f t="shared" ref="BN39" si="1262">BG21*$L$6</f>
        <v>7.0490008465348168</v>
      </c>
      <c r="BO39" s="87">
        <f t="shared" ref="BO39" si="1263">BH21*$L$6</f>
        <v>6.912532449966851</v>
      </c>
      <c r="BP39" s="87">
        <f t="shared" ref="BP39" si="1264">BI21*$L$6</f>
        <v>6.7871692213136612</v>
      </c>
      <c r="BQ39" s="87">
        <f t="shared" ref="BQ39" si="1265">BJ21*$L$6</f>
        <v>6.6615240543406884</v>
      </c>
      <c r="BR39" s="87">
        <f t="shared" ref="BR39" si="1266">BK21*$L$6</f>
        <v>6.5354694135972418</v>
      </c>
      <c r="BS39" s="87">
        <f t="shared" ref="BS39" si="1267">BL21*$L$6</f>
        <v>6.4092107908383626</v>
      </c>
      <c r="BT39" s="96">
        <f t="shared" ref="BT39" si="1268">BM21*$L$6</f>
        <v>6.283457990507662</v>
      </c>
      <c r="BU39" s="87">
        <f t="shared" ref="BU39" si="1269">BN21*$L$6</f>
        <v>6.1596657830027697</v>
      </c>
      <c r="BV39" s="87">
        <f t="shared" ref="BV39" si="1270">BO21*$L$6</f>
        <v>6.0402689735488799</v>
      </c>
      <c r="BW39" s="87">
        <f t="shared" ref="BW39" si="1271">BP21*$L$6</f>
        <v>5.9203868615272022</v>
      </c>
      <c r="BX39" s="87">
        <f t="shared" ref="BX39" si="1272">BQ21*$L$6</f>
        <v>5.8012474027448482</v>
      </c>
      <c r="BY39" s="87">
        <f t="shared" ref="BY39" si="1273">BR21*$L$6</f>
        <v>5.6843308223122397</v>
      </c>
      <c r="BZ39" s="87">
        <f t="shared" ref="BZ39" si="1274">BS21*$L$6</f>
        <v>5.5708737238224506</v>
      </c>
      <c r="CA39" s="96">
        <f t="shared" ref="CA39" si="1275">BT21*$L$6</f>
        <v>5.4617959993030123</v>
      </c>
      <c r="CB39" s="87">
        <f t="shared" ref="CB39" si="1276">BU21*$L$6</f>
        <v>5.3576439823109094</v>
      </c>
      <c r="CC39" s="87">
        <f t="shared" ref="CC39:CD39" si="1277">BV21*$L$6</f>
        <v>5.2584793708108126</v>
      </c>
      <c r="CD39" s="87">
        <f t="shared" si="1277"/>
        <v>5.1610275046503213</v>
      </c>
      <c r="CE39" s="87">
        <f t="shared" ref="CE39" si="1278">BX21*$L$6</f>
        <v>5.0636845327084892</v>
      </c>
      <c r="CF39" s="87">
        <f t="shared" ref="CF39" si="1279">BY21*$L$6</f>
        <v>4.9671321919703981</v>
      </c>
      <c r="CG39" s="87">
        <f t="shared" ref="CG39" si="1280">BZ21*$L$6</f>
        <v>4.8720947447948104</v>
      </c>
      <c r="CH39" s="96">
        <f t="shared" ref="CH39" si="1281">CA21*$L$6</f>
        <v>4.7792572430887059</v>
      </c>
      <c r="CI39" s="87">
        <f t="shared" ref="CI39" si="1282">CB21*$L$6</f>
        <v>4.6891593214059908</v>
      </c>
      <c r="CJ39" s="87">
        <f t="shared" ref="CJ39" si="1283">CC21*$L$6</f>
        <v>4.6020613555877841</v>
      </c>
      <c r="CK39" s="87">
        <f t="shared" ref="CK39" si="1284">CD21*$L$6</f>
        <v>4.5170248787069918</v>
      </c>
      <c r="CL39" s="87">
        <f t="shared" ref="CL39" si="1285">CE21*$L$6</f>
        <v>4.4338538200985047</v>
      </c>
      <c r="CM39" s="87">
        <f t="shared" ref="CM39" si="1286">CF21*$L$6</f>
        <v>4.3525367655074438</v>
      </c>
      <c r="CN39" s="87">
        <f t="shared" ref="CN39" si="1287">CG21*$L$6</f>
        <v>4.2730484895900629</v>
      </c>
      <c r="CO39" s="96">
        <f t="shared" ref="CO39" si="1288">CH21*$L$6</f>
        <v>4.1953541298616601</v>
      </c>
      <c r="CP39" s="87">
        <f t="shared" ref="CP39" si="1289">CI21*$L$6</f>
        <v>4.1194055671016594</v>
      </c>
      <c r="CQ39" s="87">
        <f t="shared" ref="CQ39" si="1290">CJ21*$L$6</f>
        <v>4.0451255195763309</v>
      </c>
      <c r="CR39" s="87">
        <f t="shared" ref="CR39" si="1291">CK21*$L$6</f>
        <v>3.9723797528274796</v>
      </c>
      <c r="CS39" s="87">
        <f t="shared" ref="CS39" si="1292">CL21*$L$6</f>
        <v>3.901258775596995</v>
      </c>
      <c r="CT39" s="87">
        <f t="shared" ref="CT39" si="1293">CM21*$L$6</f>
        <v>3.8318717496540922</v>
      </c>
      <c r="CU39" s="87">
        <f t="shared" ref="CU39" si="1294">CN21*$L$6</f>
        <v>3.7642538507966092</v>
      </c>
      <c r="CV39" s="96">
        <f t="shared" ref="CV39" si="1295">CO21*$L$6</f>
        <v>3.6983702982093822</v>
      </c>
      <c r="CW39" s="87">
        <f t="shared" ref="CW39" si="1296">CP21*$L$6</f>
        <v>3.6341264686166332</v>
      </c>
      <c r="CX39" s="87">
        <f t="shared" ref="CX39" si="1297">CQ21*$L$6</f>
        <v>3.5713841111895706</v>
      </c>
      <c r="CY39" s="87">
        <f t="shared" ref="CY39" si="1298">CR21*$L$6</f>
        <v>3.5099856195491008</v>
      </c>
      <c r="CZ39" s="87">
        <f t="shared" ref="CZ39" si="1299">CS21*$L$6</f>
        <v>3.4499002968511516</v>
      </c>
      <c r="DA39" s="87">
        <f t="shared" ref="DA39" si="1300">CT21*$L$6</f>
        <v>3.3911597236831232</v>
      </c>
      <c r="DB39" s="87">
        <f t="shared" ref="DB39" si="1301">CU21*$L$6</f>
        <v>3.3337838810581455</v>
      </c>
      <c r="DC39" s="87">
        <f t="shared" ref="DC39" si="1302">CV21*$L$6</f>
        <v>3.2777752075386379</v>
      </c>
      <c r="DD39" s="96">
        <f t="shared" ref="DD39" si="1303">CW21*$L$6</f>
        <v>3.2231151441577408</v>
      </c>
      <c r="DE39" s="87">
        <f t="shared" ref="DE39" si="1304">CX21*$L$6</f>
        <v>3.1697646790179657</v>
      </c>
      <c r="DF39" s="87">
        <f t="shared" ref="DF39" si="1305">CY21*$L$6</f>
        <v>3.117670698480087</v>
      </c>
      <c r="DG39" s="87">
        <f t="shared" ref="DG39" si="1306">CZ21*$L$6</f>
        <v>3.0668029192503727</v>
      </c>
      <c r="DH39" s="87">
        <f t="shared" ref="DH39" si="1307">DA21*$L$6</f>
        <v>3.0171309037296852</v>
      </c>
      <c r="DI39" s="87">
        <f t="shared" ref="DI39" si="1308">DB21*$L$6</f>
        <v>2.9686218140065743</v>
      </c>
      <c r="DJ39" s="87">
        <f t="shared" ref="DJ39" si="1309">DC21*$L$6</f>
        <v>2.9212432638915216</v>
      </c>
      <c r="DK39" s="96">
        <f t="shared" ref="DK39" si="1310">DD21*$L$6</f>
        <v>2.8749654535955944</v>
      </c>
      <c r="DL39" s="87">
        <f t="shared" ref="DL39" si="1311">DE21*$L$6</f>
        <v>2.8297627262101903</v>
      </c>
      <c r="DM39" s="87">
        <f t="shared" ref="DM39" si="1312">DF21*$L$6</f>
        <v>2.785614925849706</v>
      </c>
      <c r="DN39" s="87">
        <f t="shared" ref="DN39" si="1313">DG21*$L$6</f>
        <v>2.7425089741326025</v>
      </c>
      <c r="DO39" s="87">
        <f t="shared" ref="DO39" si="1314">DH21*$L$6</f>
        <v>2.7004282944200089</v>
      </c>
      <c r="DP39" s="87">
        <f t="shared" ref="DP39" si="1315">DI21*$L$6</f>
        <v>2.6593495832931904</v>
      </c>
      <c r="DQ39" s="87">
        <f t="shared" ref="DQ39" si="1316">DJ21*$L$6</f>
        <v>2.6192452868976623</v>
      </c>
      <c r="DR39" s="87">
        <f t="shared" ref="DR39" si="1317">DK21*$L$6</f>
        <v>2.5800864340692362</v>
      </c>
      <c r="DS39" s="87">
        <f t="shared" ref="DS39" si="1318">DL21*$L$6</f>
        <v>2.5418454876677989</v>
      </c>
    </row>
    <row r="40" spans="1:123" s="53" customFormat="1" x14ac:dyDescent="0.25">
      <c r="A40" s="53" t="s">
        <v>88</v>
      </c>
      <c r="B40" s="61"/>
      <c r="C40" s="109">
        <f t="shared" ref="C40:G41" si="1319">D40/(1+$V$6)</f>
        <v>0.87653553847653343</v>
      </c>
      <c r="D40" s="109">
        <f t="shared" si="1319"/>
        <v>1.0869040677109014</v>
      </c>
      <c r="E40" s="109">
        <f t="shared" si="1319"/>
        <v>1.3477610439615177</v>
      </c>
      <c r="F40" s="109">
        <f t="shared" si="1319"/>
        <v>1.671223694512282</v>
      </c>
      <c r="G40" s="109">
        <f t="shared" si="1319"/>
        <v>2.0723173811952296</v>
      </c>
      <c r="H40" s="109">
        <f>I40/(1+$V$6)</f>
        <v>2.5696735526820844</v>
      </c>
      <c r="I40" s="82">
        <f>V7*AH7</f>
        <v>3.1863952053257845</v>
      </c>
      <c r="J40" s="83">
        <f t="shared" ref="J40:Q40" si="1320">I40-C41+J41</f>
        <v>3.7814780148988367</v>
      </c>
      <c r="K40" s="83">
        <f t="shared" si="1320"/>
        <v>4.5193806987694209</v>
      </c>
      <c r="L40" s="83">
        <f t="shared" si="1320"/>
        <v>5.4343800267689462</v>
      </c>
      <c r="M40" s="83">
        <f t="shared" si="1320"/>
        <v>6.5689791934883575</v>
      </c>
      <c r="N40" s="83">
        <f t="shared" si="1320"/>
        <v>7.9758821602204275</v>
      </c>
      <c r="O40" s="83">
        <f t="shared" si="1320"/>
        <v>9.7204418389681955</v>
      </c>
      <c r="P40" s="105">
        <f t="shared" si="1320"/>
        <v>11.883695840615426</v>
      </c>
      <c r="Q40" s="83">
        <f t="shared" si="1320"/>
        <v>12.097970057974724</v>
      </c>
      <c r="R40" s="83">
        <f t="shared" ref="R40" si="1321">Q40-K41+R41</f>
        <v>12.311438219886135</v>
      </c>
      <c r="S40" s="83">
        <f t="shared" ref="S40" si="1322">R40-L41+S41</f>
        <v>12.523867758350402</v>
      </c>
      <c r="T40" s="83">
        <f t="shared" ref="T40" si="1323">S40-M41+T41</f>
        <v>12.734950166626508</v>
      </c>
      <c r="U40" s="83">
        <f t="shared" ref="U40" si="1324">T40-N41+U41</f>
        <v>12.944272331690225</v>
      </c>
      <c r="V40" s="83">
        <f t="shared" ref="V40" si="1325">U40-O41+V41</f>
        <v>13.151275467471388</v>
      </c>
      <c r="W40" s="105">
        <f t="shared" ref="W40" si="1326">V40-P41+W41</f>
        <v>13.355195732869257</v>
      </c>
      <c r="X40" s="83">
        <f t="shared" ref="X40" si="1327">W40-Q41+X41</f>
        <v>16.023138372850049</v>
      </c>
      <c r="Y40" s="83">
        <f t="shared" ref="Y40" si="1328">X40-R41+Y41</f>
        <v>15.978467308027572</v>
      </c>
      <c r="Z40" s="83">
        <f t="shared" ref="Z40" si="1329">Y40-S41+Z41</f>
        <v>15.818201404590164</v>
      </c>
      <c r="AA40" s="83">
        <f t="shared" ref="AA40" si="1330">Z40-T41+AA41</f>
        <v>15.506290704538603</v>
      </c>
      <c r="AB40" s="83">
        <f t="shared" ref="AB40" si="1331">AA40-U41+AB41</f>
        <v>14.998023482848945</v>
      </c>
      <c r="AC40" s="83">
        <f t="shared" ref="AC40" si="1332">AB40-V41+AC41</f>
        <v>14.237942403118124</v>
      </c>
      <c r="AD40" s="105">
        <f t="shared" ref="AD40" si="1333">AC40-W41+AD41</f>
        <v>13.157258197639207</v>
      </c>
      <c r="AE40" s="83">
        <f t="shared" ref="AE40" si="1334">AD40-X41+AE41</f>
        <v>10.744782288477982</v>
      </c>
      <c r="AF40" s="83">
        <f t="shared" ref="AF40" si="1335">AE40-Y41+AF41</f>
        <v>11.115966093732739</v>
      </c>
      <c r="AG40" s="83">
        <f t="shared" ref="AG40" si="1336">AF40-Z41+AG41</f>
        <v>11.373131890568104</v>
      </c>
      <c r="AH40" s="83">
        <f t="shared" ref="AH40" si="1337">AG40-AA41+AH41</f>
        <v>11.488288919157515</v>
      </c>
      <c r="AI40" s="83">
        <f t="shared" ref="AI40" si="1338">AH40-AB41+AI41</f>
        <v>11.426056276654464</v>
      </c>
      <c r="AJ40" s="190">
        <f t="shared" ref="AJ40" si="1339">AI40-AC41+AJ41</f>
        <v>11.141915913556453</v>
      </c>
      <c r="AK40" s="105">
        <f t="shared" ref="AK40" si="1340">AJ40-AD41+AK41</f>
        <v>10.580059588220033</v>
      </c>
      <c r="AL40" s="83">
        <f t="shared" ref="AL40" si="1341">AK40-AE41+AL41</f>
        <v>10.518407814742273</v>
      </c>
      <c r="AM40" s="83">
        <f t="shared" ref="AM40" si="1342">AL40-AF41+AM41</f>
        <v>9.9971902356814688</v>
      </c>
      <c r="AN40" s="83">
        <f t="shared" ref="AN40" si="1343">AM40-AG41+AN41</f>
        <v>9.5199891649474466</v>
      </c>
      <c r="AO40" s="83">
        <f t="shared" ref="AO40" si="1344">AN40-AH41+AO41</f>
        <v>9.0871443355844583</v>
      </c>
      <c r="AP40" s="83">
        <f t="shared" ref="AP40" si="1345">AO40-AI41+AP41</f>
        <v>8.6996103579524284</v>
      </c>
      <c r="AQ40" s="190">
        <f t="shared" ref="AQ40" si="1346">AP40-AJ41+AQ41</f>
        <v>8.3590470084518156</v>
      </c>
      <c r="AR40" s="105">
        <f t="shared" ref="AR40" si="1347">AQ40-AK41+AR41</f>
        <v>8.0679317509589463</v>
      </c>
      <c r="AS40" s="83">
        <f t="shared" ref="AS40" si="1348">AR40-AL41+AS41</f>
        <v>7.8403694318323653</v>
      </c>
      <c r="AT40" s="83">
        <f t="shared" ref="AT40" si="1349">AS40-AM41+AT41</f>
        <v>7.8309009012607413</v>
      </c>
      <c r="AU40" s="83">
        <f t="shared" ref="AU40" si="1350">AT40-AN41+AU41</f>
        <v>7.7630876402592381</v>
      </c>
      <c r="AV40" s="83">
        <f t="shared" ref="AV40" si="1351">AU40-AO41+AV41</f>
        <v>7.6476906876211315</v>
      </c>
      <c r="AW40" s="83">
        <f t="shared" ref="AW40" si="1352">AV40-AP41+AW41</f>
        <v>7.4973424627048466</v>
      </c>
      <c r="AX40" s="190">
        <f t="shared" ref="AX40" si="1353">AW40-AQ41+AX41</f>
        <v>7.3270708677131324</v>
      </c>
      <c r="AY40" s="105">
        <f t="shared" ref="AY40" si="1354">AX40-AR41+AY41</f>
        <v>7.1549423539233992</v>
      </c>
      <c r="AZ40" s="83">
        <f t="shared" ref="AZ40" si="1355">AY40-AS41+AZ41</f>
        <v>7.0703701516959354</v>
      </c>
      <c r="BA40" s="83">
        <f t="shared" ref="BA40" si="1356">AZ40-AT41+BA41</f>
        <v>6.9539820537959214</v>
      </c>
      <c r="BB40" s="83">
        <f t="shared" ref="BB40" si="1357">BA40-AU41+BB41</f>
        <v>6.839350082844021</v>
      </c>
      <c r="BC40" s="83">
        <f t="shared" ref="BC40" si="1358">BB40-AV41+BC41</f>
        <v>6.7219046495221164</v>
      </c>
      <c r="BD40" s="83">
        <f t="shared" ref="BD40" si="1359">BC40-AW41+BD41</f>
        <v>6.5984728527338836</v>
      </c>
      <c r="BE40" s="190">
        <f t="shared" ref="BE40" si="1360">BD40-AX41+BE41</f>
        <v>6.4675481694132788</v>
      </c>
      <c r="BF40" s="105">
        <f t="shared" ref="BF40" si="1361">BE40-AY41+BF41</f>
        <v>6.3296327026360046</v>
      </c>
      <c r="BG40" s="83">
        <f t="shared" ref="BG40" si="1362">BF40-AZ41+BG41</f>
        <v>6.1876686862793457</v>
      </c>
      <c r="BH40" s="83">
        <f t="shared" ref="BH40" si="1363">BG40-BA41+BH41</f>
        <v>6.0541779179230524</v>
      </c>
      <c r="BI40" s="83">
        <f t="shared" ref="BI40:BM40" si="1364">BH40-BB41+BI41</f>
        <v>5.9289489765416938</v>
      </c>
      <c r="BJ40" s="83">
        <f t="shared" si="1364"/>
        <v>5.8136872274260156</v>
      </c>
      <c r="BK40" s="83">
        <f t="shared" si="1364"/>
        <v>5.7092183894831985</v>
      </c>
      <c r="BL40" s="190">
        <f t="shared" si="1364"/>
        <v>5.6154869626329518</v>
      </c>
      <c r="BM40" s="105">
        <f t="shared" si="1364"/>
        <v>5.5315470919958436</v>
      </c>
      <c r="BN40" s="83">
        <f t="shared" ref="BN40" si="1365">BM40-BG41+BN41</f>
        <v>5.4555371742235597</v>
      </c>
      <c r="BO40" s="83">
        <f t="shared" ref="BO40" si="1366">BN40-BH41+BO41</f>
        <v>5.3772502049704558</v>
      </c>
      <c r="BP40" s="83">
        <f t="shared" ref="BP40" si="1367">BO40-BI41+BP41</f>
        <v>5.2927278241353228</v>
      </c>
      <c r="BQ40" s="83">
        <f t="shared" ref="BQ40" si="1368">BP40-BJ41+BQ41</f>
        <v>5.2041141831445215</v>
      </c>
      <c r="BR40" s="83">
        <f t="shared" ref="BR40" si="1369">BQ40-BK41+BR41</f>
        <v>5.1135936526285386</v>
      </c>
      <c r="BS40" s="83">
        <f t="shared" ref="BS40" si="1370">BR40-BL41+BS41</f>
        <v>5.0232080444661698</v>
      </c>
      <c r="BT40" s="105">
        <f t="shared" ref="BT40" si="1371">BS40-BM41+BT41</f>
        <v>4.9346471307580995</v>
      </c>
      <c r="BU40" s="83">
        <f t="shared" ref="BU40" si="1372">BT40-BN41+BU41</f>
        <v>4.8490208151754253</v>
      </c>
      <c r="BV40" s="83">
        <f t="shared" ref="BV40" si="1373">BU40-BO41+BV41</f>
        <v>4.7665771557835113</v>
      </c>
      <c r="BW40" s="83">
        <f t="shared" ref="BW40" si="1374">BV40-BP41+BW41</f>
        <v>4.6876912619290909</v>
      </c>
      <c r="BX40" s="83">
        <f t="shared" ref="BX40" si="1375">BW40-BQ41+BX41</f>
        <v>4.6115115621431011</v>
      </c>
      <c r="BY40" s="83">
        <f t="shared" ref="BY40" si="1376">BX40-BR41+BY41</f>
        <v>4.5373985064697759</v>
      </c>
      <c r="BZ40" s="83">
        <f t="shared" ref="BZ40" si="1377">BY40-BS41+BZ41</f>
        <v>4.4649281793854403</v>
      </c>
      <c r="CA40" s="105">
        <f t="shared" ref="CA40" si="1378">BZ40-BT41+CA41</f>
        <v>4.3938744313001958</v>
      </c>
      <c r="CB40" s="83">
        <f t="shared" ref="CB40" si="1379">CA40-BU41+CB41</f>
        <v>4.3241580681972058</v>
      </c>
      <c r="CC40" s="83">
        <f t="shared" ref="CC40:CD40" si="1380">CB40-BV41+CC41</f>
        <v>4.2557731790527704</v>
      </c>
      <c r="CD40" s="83">
        <f t="shared" si="1380"/>
        <v>4.1888274502438003</v>
      </c>
      <c r="CE40" s="83">
        <f t="shared" ref="CE40" si="1381">CD40-BX41+CE41</f>
        <v>4.1236098298905866</v>
      </c>
      <c r="CF40" s="83">
        <f t="shared" ref="CF40" si="1382">CE40-BY41+CF41</f>
        <v>4.0602007758824943</v>
      </c>
      <c r="CG40" s="83">
        <f t="shared" ref="CG40" si="1383">CF40-BZ41+CG41</f>
        <v>3.9985112571764101</v>
      </c>
      <c r="CH40" s="105">
        <f t="shared" ref="CH40" si="1384">CG40-CA41+CH41</f>
        <v>3.9383304617530661</v>
      </c>
      <c r="CI40" s="83">
        <f t="shared" ref="CI40" si="1385">CH40-CB41+CI41</f>
        <v>3.8793820230961913</v>
      </c>
      <c r="CJ40" s="83">
        <f t="shared" ref="CJ40" si="1386">CI40-CC41+CJ41</f>
        <v>3.8213876006876508</v>
      </c>
      <c r="CK40" s="83">
        <f t="shared" ref="CK40" si="1387">CJ40-CD41+CK41</f>
        <v>3.7643554224432947</v>
      </c>
      <c r="CL40" s="83">
        <f t="shared" ref="CL40" si="1388">CK40-CE41+CL41</f>
        <v>3.7084108677860419</v>
      </c>
      <c r="CM40" s="83">
        <f t="shared" ref="CM40" si="1389">CL40-CF41+CM41</f>
        <v>3.6536773329627819</v>
      </c>
      <c r="CN40" s="83">
        <f t="shared" ref="CN40" si="1390">CM40-CG41+CN41</f>
        <v>3.6002503223156199</v>
      </c>
      <c r="CO40" s="105">
        <f t="shared" ref="CO40" si="1391">CN40-CH41+CO41</f>
        <v>3.5481795469291013</v>
      </c>
      <c r="CP40" s="83">
        <f t="shared" ref="CP40" si="1392">CO40-CI41+CP41</f>
        <v>3.497461436058436</v>
      </c>
      <c r="CQ40" s="83">
        <f t="shared" ref="CQ40" si="1393">CP40-CJ41+CQ41</f>
        <v>3.4480447067805895</v>
      </c>
      <c r="CR40" s="83">
        <f t="shared" ref="CR40" si="1394">CQ40-CK41+CR41</f>
        <v>3.3998521638125947</v>
      </c>
      <c r="CS40" s="83">
        <f t="shared" ref="CS40" si="1395">CR40-CL41+CS41</f>
        <v>3.35278949891272</v>
      </c>
      <c r="CT40" s="83">
        <f t="shared" ref="CT40" si="1396">CS40-CM41+CT41</f>
        <v>3.3067818486022595</v>
      </c>
      <c r="CU40" s="83">
        <f t="shared" ref="CU40" si="1397">CT40-CN41+CU41</f>
        <v>3.2617770024325226</v>
      </c>
      <c r="CV40" s="105">
        <f t="shared" ref="CV40" si="1398">CU40-CO41+CV41</f>
        <v>3.2177448677864646</v>
      </c>
      <c r="CW40" s="83">
        <f t="shared" ref="CW40" si="1399">CV40-CP41+CW41</f>
        <v>3.1746740171453225</v>
      </c>
      <c r="CX40" s="83">
        <f t="shared" ref="CX40" si="1400">CW40-CQ41+CX41</f>
        <v>3.1325666757671611</v>
      </c>
      <c r="CY40" s="83">
        <f t="shared" ref="CY40" si="1401">CX40-CR41+CY41</f>
        <v>3.0914334515704374</v>
      </c>
      <c r="CZ40" s="83">
        <f t="shared" ref="CZ40" si="1402">CY40-CS41+CZ41</f>
        <v>3.0512762391286627</v>
      </c>
      <c r="DA40" s="83">
        <f t="shared" ref="DA40" si="1403">CZ40-CT41+DA41</f>
        <v>3.0120768124752386</v>
      </c>
      <c r="DB40" s="83">
        <f t="shared" ref="DB40" si="1404">DA40-CU41+DB41</f>
        <v>2.9738042498410495</v>
      </c>
      <c r="DC40" s="83">
        <f t="shared" ref="DC40" si="1405">DB40-CV41+DC41</f>
        <v>2.9364226441354617</v>
      </c>
      <c r="DD40" s="105">
        <f t="shared" ref="DD40" si="1406">DC40-CW41+DD41</f>
        <v>2.8998982109087792</v>
      </c>
      <c r="DE40" s="83">
        <f t="shared" ref="DE40" si="1407">DD40-CX41+DE41</f>
        <v>2.8642048637118869</v>
      </c>
      <c r="DF40" s="83">
        <f t="shared" ref="DF40" si="1408">DE40-CY41+DF41</f>
        <v>2.8293273397983159</v>
      </c>
      <c r="DG40" s="83">
        <f t="shared" ref="DG40" si="1409">DF40-CZ41+DG41</f>
        <v>2.7952543364121247</v>
      </c>
      <c r="DH40" s="83">
        <f t="shared" ref="DH40" si="1410">DG40-DA41+DH41</f>
        <v>2.7619750386260158</v>
      </c>
      <c r="DI40" s="83">
        <f t="shared" ref="DI40" si="1411">DH40-DB41+DI41</f>
        <v>2.7294769222117479</v>
      </c>
      <c r="DJ40" s="83">
        <f t="shared" ref="DJ40" si="1412">DI40-DC41+DJ41</f>
        <v>2.6977446855195661</v>
      </c>
      <c r="DK40" s="105">
        <f t="shared" ref="DK40" si="1413">DJ40-DD41+DK41</f>
        <v>2.6667602682470912</v>
      </c>
      <c r="DL40" s="83">
        <f t="shared" ref="DL40" si="1414">DK40-DE41+DL41</f>
        <v>2.6365037422505866</v>
      </c>
      <c r="DM40" s="83">
        <f t="shared" ref="DM40" si="1415">DL40-DF41+DM41</f>
        <v>2.6069546538867696</v>
      </c>
      <c r="DN40" s="83">
        <f t="shared" ref="DN40" si="1416">DM40-DG41+DN41</f>
        <v>2.578093177828138</v>
      </c>
      <c r="DO40" s="83">
        <f t="shared" ref="DO40" si="1417">DN40-DH41+DO41</f>
        <v>2.5499013242995705</v>
      </c>
      <c r="DP40" s="83">
        <f t="shared" ref="DP40" si="1418">DO40-DI41+DP41</f>
        <v>2.5223633060187369</v>
      </c>
      <c r="DQ40" s="83">
        <f t="shared" ref="DQ40" si="1419">DP40-DJ41+DQ41</f>
        <v>2.4954653286276955</v>
      </c>
      <c r="DR40" s="83">
        <f t="shared" ref="DR40" si="1420">DQ40-DK41+DR41</f>
        <v>2.4691949797163888</v>
      </c>
      <c r="DS40" s="83">
        <f t="shared" ref="DS40" si="1421">DR40-DL41+DS41</f>
        <v>2.443540404336622</v>
      </c>
    </row>
    <row r="41" spans="1:123" s="53" customFormat="1" x14ac:dyDescent="0.25">
      <c r="A41" s="87" t="s">
        <v>122</v>
      </c>
      <c r="B41" s="61"/>
      <c r="C41" s="88">
        <f t="shared" si="1319"/>
        <v>0.16965203970513548</v>
      </c>
      <c r="D41" s="89">
        <f t="shared" ref="D41" si="1422">D40-C40</f>
        <v>0.210368529234368</v>
      </c>
      <c r="E41" s="89">
        <f t="shared" ref="E41" si="1423">E40-D40</f>
        <v>0.26085697625061632</v>
      </c>
      <c r="F41" s="89">
        <f t="shared" ref="F41" si="1424">F40-E40</f>
        <v>0.32346265055076429</v>
      </c>
      <c r="G41" s="89">
        <f t="shared" ref="G41" si="1425">G40-F40</f>
        <v>0.40109368668294754</v>
      </c>
      <c r="H41" s="89">
        <f t="shared" ref="H41" si="1426">H40-G40</f>
        <v>0.49735617148685485</v>
      </c>
      <c r="I41" s="89">
        <f>I40-H40</f>
        <v>0.61672165264370005</v>
      </c>
      <c r="J41" s="87">
        <f>C23*$L$6</f>
        <v>0.7647348492781878</v>
      </c>
      <c r="K41" s="87">
        <f t="shared" ref="K41:Q41" si="1427">D23*$L$6</f>
        <v>0.94827121310495288</v>
      </c>
      <c r="L41" s="87">
        <f t="shared" si="1427"/>
        <v>1.175856304250142</v>
      </c>
      <c r="M41" s="87">
        <f t="shared" si="1427"/>
        <v>1.4580618172701758</v>
      </c>
      <c r="N41" s="87">
        <f t="shared" si="1427"/>
        <v>1.8079966534150174</v>
      </c>
      <c r="O41" s="87">
        <f t="shared" si="1427"/>
        <v>2.2419158502346228</v>
      </c>
      <c r="P41" s="96">
        <f t="shared" si="1427"/>
        <v>2.7799756542909311</v>
      </c>
      <c r="Q41" s="87">
        <f t="shared" si="1427"/>
        <v>0.97900906663748688</v>
      </c>
      <c r="R41" s="87">
        <f t="shared" ref="R41" si="1428">K23*$L$6</f>
        <v>1.1617393750163638</v>
      </c>
      <c r="S41" s="87">
        <f t="shared" ref="S41" si="1429">L23*$L$6</f>
        <v>1.3882858427144107</v>
      </c>
      <c r="T41" s="87">
        <f t="shared" ref="T41" si="1430">M23*$L$6</f>
        <v>1.6691442255462807</v>
      </c>
      <c r="U41" s="87">
        <f t="shared" ref="U41" si="1431">N23*$L$6</f>
        <v>2.0173188184787354</v>
      </c>
      <c r="V41" s="87">
        <f t="shared" ref="V41" si="1432">O23*$L$6</f>
        <v>2.4489189860157858</v>
      </c>
      <c r="W41" s="96">
        <f t="shared" ref="W41" si="1433">P23*$L$6</f>
        <v>2.9838959196887997</v>
      </c>
      <c r="X41" s="87">
        <f t="shared" ref="X41" si="1434">Q23*$L$6</f>
        <v>3.6469517066182764</v>
      </c>
      <c r="Y41" s="87">
        <f t="shared" ref="Y41" si="1435">R23*$L$6</f>
        <v>1.117068310193887</v>
      </c>
      <c r="Z41" s="87">
        <f t="shared" ref="Z41" si="1436">S23*$L$6</f>
        <v>1.2280199392770026</v>
      </c>
      <c r="AA41" s="87">
        <f t="shared" ref="AA41" si="1437">T23*$L$6</f>
        <v>1.3572335254947197</v>
      </c>
      <c r="AB41" s="87">
        <f t="shared" ref="AB41" si="1438">U23*$L$6</f>
        <v>1.5090515967890767</v>
      </c>
      <c r="AC41" s="87">
        <f t="shared" ref="AC41" si="1439">V23*$L$6</f>
        <v>1.688837906284965</v>
      </c>
      <c r="AD41" s="96">
        <f t="shared" ref="AD41" si="1440">W23*$L$6</f>
        <v>1.9032117142098837</v>
      </c>
      <c r="AE41" s="87">
        <f t="shared" ref="AE41" si="1441">X23*$L$6</f>
        <v>1.2344757974570522</v>
      </c>
      <c r="AF41" s="87">
        <f t="shared" ref="AF41" si="1442">Y23*$L$6</f>
        <v>1.4882521154486443</v>
      </c>
      <c r="AG41" s="87">
        <f t="shared" ref="AG41" si="1443">Z23*$L$6</f>
        <v>1.4851857361123664</v>
      </c>
      <c r="AH41" s="87">
        <f t="shared" ref="AH41" si="1444">AA23*$L$6</f>
        <v>1.472390554084132</v>
      </c>
      <c r="AI41" s="87">
        <f t="shared" ref="AI41" si="1445">AB23*$L$6</f>
        <v>1.446818954286025</v>
      </c>
      <c r="AJ41" s="196">
        <f t="shared" ref="AJ41" si="1446">AC23*$L$6</f>
        <v>1.4046975431869542</v>
      </c>
      <c r="AK41" s="96">
        <f t="shared" ref="AK41" si="1447">AD23*$L$6</f>
        <v>1.3413553888734635</v>
      </c>
      <c r="AL41" s="87">
        <f t="shared" ref="AL41" si="1448">AE23*$L$6</f>
        <v>1.1728240239792938</v>
      </c>
      <c r="AM41" s="87">
        <f t="shared" ref="AM41" si="1449">AF23*$L$6</f>
        <v>0.96703453638783865</v>
      </c>
      <c r="AN41" s="87">
        <f t="shared" ref="AN41" si="1450">AG23*$L$6</f>
        <v>1.0079846653783442</v>
      </c>
      <c r="AO41" s="87">
        <f t="shared" ref="AO41" si="1451">AH23*$L$6</f>
        <v>1.0395457247211433</v>
      </c>
      <c r="AP41" s="87">
        <f t="shared" ref="AP41" si="1452">AI23*$L$6</f>
        <v>1.0592849766539947</v>
      </c>
      <c r="AQ41" s="196">
        <f t="shared" ref="AQ41" si="1453">AJ23*$L$6</f>
        <v>1.0641341936863413</v>
      </c>
      <c r="AR41" s="96">
        <f t="shared" ref="AR41" si="1454">AK23*$L$6</f>
        <v>1.0502401313805934</v>
      </c>
      <c r="AS41" s="87">
        <f t="shared" ref="AS41" si="1455">AL23*$L$6</f>
        <v>0.94526170485271266</v>
      </c>
      <c r="AT41" s="87">
        <f t="shared" ref="AT41" si="1456">AM23*$L$6</f>
        <v>0.95756600581621476</v>
      </c>
      <c r="AU41" s="87">
        <f t="shared" ref="AU41" si="1457">AN23*$L$6</f>
        <v>0.94017140437684121</v>
      </c>
      <c r="AV41" s="87">
        <f t="shared" ref="AV41" si="1458">AO23*$L$6</f>
        <v>0.92414877208303625</v>
      </c>
      <c r="AW41" s="87">
        <f t="shared" ref="AW41" si="1459">AP23*$L$6</f>
        <v>0.90893675173771005</v>
      </c>
      <c r="AX41" s="196">
        <f t="shared" ref="AX41" si="1460">AQ23*$L$6</f>
        <v>0.89386259869462648</v>
      </c>
      <c r="AY41" s="96">
        <f t="shared" ref="AY41" si="1461">AR23*$L$6</f>
        <v>0.87811161759086009</v>
      </c>
      <c r="AZ41" s="87">
        <f t="shared" ref="AZ41" si="1462">AS23*$L$6</f>
        <v>0.86068950262524913</v>
      </c>
      <c r="BA41" s="87">
        <f t="shared" ref="BA41" si="1463">AT23*$L$6</f>
        <v>0.84117790791620084</v>
      </c>
      <c r="BB41" s="87">
        <f t="shared" ref="BB41" si="1464">AU23*$L$6</f>
        <v>0.82553943342494163</v>
      </c>
      <c r="BC41" s="87">
        <f t="shared" ref="BC41" si="1465">AV23*$L$6</f>
        <v>0.80670333876113187</v>
      </c>
      <c r="BD41" s="87">
        <f t="shared" ref="BD41" si="1466">AW23*$L$6</f>
        <v>0.78550495494947736</v>
      </c>
      <c r="BE41" s="196">
        <f t="shared" ref="BE41" si="1467">AX23*$L$6</f>
        <v>0.76293791537402178</v>
      </c>
      <c r="BF41" s="96">
        <f t="shared" ref="BF41" si="1468">AY23*$L$6</f>
        <v>0.74019615081358547</v>
      </c>
      <c r="BG41" s="87">
        <f t="shared" ref="BG41" si="1469">AZ23*$L$6</f>
        <v>0.71872548626859023</v>
      </c>
      <c r="BH41" s="87">
        <f t="shared" ref="BH41" si="1470">BA23*$L$6</f>
        <v>0.70768713955990781</v>
      </c>
      <c r="BI41" s="87">
        <f t="shared" ref="BI41:BM41" si="1471">BB23*$L$6</f>
        <v>0.70031049204358231</v>
      </c>
      <c r="BJ41" s="87">
        <f t="shared" si="1471"/>
        <v>0.69144158964545321</v>
      </c>
      <c r="BK41" s="87">
        <f t="shared" si="1471"/>
        <v>0.68103611700666022</v>
      </c>
      <c r="BL41" s="196">
        <f t="shared" si="1471"/>
        <v>0.66920648852377551</v>
      </c>
      <c r="BM41" s="96">
        <f t="shared" si="1471"/>
        <v>0.65625628017647708</v>
      </c>
      <c r="BN41" s="87">
        <f t="shared" ref="BN41" si="1472">BG23*$L$6</f>
        <v>0.64271556849630629</v>
      </c>
      <c r="BO41" s="87">
        <f t="shared" ref="BO41" si="1473">BH23*$L$6</f>
        <v>0.62940017030680362</v>
      </c>
      <c r="BP41" s="87">
        <f t="shared" ref="BP41" si="1474">BI23*$L$6</f>
        <v>0.61578811120844856</v>
      </c>
      <c r="BQ41" s="87">
        <f t="shared" ref="BQ41" si="1475">BJ23*$L$6</f>
        <v>0.60282794865465239</v>
      </c>
      <c r="BR41" s="87">
        <f t="shared" ref="BR41" si="1476">BK23*$L$6</f>
        <v>0.59051558649067737</v>
      </c>
      <c r="BS41" s="87">
        <f t="shared" ref="BS41" si="1477">BL23*$L$6</f>
        <v>0.57882088036140633</v>
      </c>
      <c r="BT41" s="96">
        <f t="shared" ref="BT41" si="1478">BM23*$L$6</f>
        <v>0.56769536646840679</v>
      </c>
      <c r="BU41" s="87">
        <f t="shared" ref="BU41" si="1479">BN23*$L$6</f>
        <v>0.55708925291363176</v>
      </c>
      <c r="BV41" s="87">
        <f t="shared" ref="BV41" si="1480">BO23*$L$6</f>
        <v>0.54695651091488995</v>
      </c>
      <c r="BW41" s="87">
        <f t="shared" ref="BW41" si="1481">BP23*$L$6</f>
        <v>0.53690221735402854</v>
      </c>
      <c r="BX41" s="87">
        <f t="shared" ref="BX41" si="1482">BQ23*$L$6</f>
        <v>0.52664824886866202</v>
      </c>
      <c r="BY41" s="87">
        <f t="shared" ref="BY41" si="1483">BR23*$L$6</f>
        <v>0.51640253081735255</v>
      </c>
      <c r="BZ41" s="87">
        <f t="shared" ref="BZ41" si="1484">BS23*$L$6</f>
        <v>0.50635055327707057</v>
      </c>
      <c r="CA41" s="96">
        <f t="shared" ref="CA41" si="1485">BT23*$L$6</f>
        <v>0.49664161838316268</v>
      </c>
      <c r="CB41" s="87">
        <f t="shared" ref="CB41" si="1486">BU23*$L$6</f>
        <v>0.48737288981064153</v>
      </c>
      <c r="CC41" s="87">
        <f t="shared" ref="CC41:CD41" si="1487">BV23*$L$6</f>
        <v>0.47857162177045387</v>
      </c>
      <c r="CD41" s="87">
        <f t="shared" si="1487"/>
        <v>0.46995648854505834</v>
      </c>
      <c r="CE41" s="87">
        <f t="shared" ref="CE41" si="1488">BX23*$L$6</f>
        <v>0.4614306285154478</v>
      </c>
      <c r="CF41" s="87">
        <f t="shared" ref="CF41" si="1489">BY23*$L$6</f>
        <v>0.45299347680926022</v>
      </c>
      <c r="CG41" s="87">
        <f t="shared" ref="CG41" si="1490">BZ23*$L$6</f>
        <v>0.4446610345709866</v>
      </c>
      <c r="CH41" s="96">
        <f t="shared" ref="CH41" si="1491">CA23*$L$6</f>
        <v>0.43646082295981897</v>
      </c>
      <c r="CI41" s="87">
        <f t="shared" ref="CI41" si="1492">CB23*$L$6</f>
        <v>0.42842445115376626</v>
      </c>
      <c r="CJ41" s="87">
        <f t="shared" ref="CJ41" si="1493">CC23*$L$6</f>
        <v>0.42057719936191346</v>
      </c>
      <c r="CK41" s="87">
        <f t="shared" ref="CK41" si="1494">CD23*$L$6</f>
        <v>0.41292431030070215</v>
      </c>
      <c r="CL41" s="87">
        <f t="shared" ref="CL41" si="1495">CE23*$L$6</f>
        <v>0.4054860738581948</v>
      </c>
      <c r="CM41" s="87">
        <f t="shared" ref="CM41" si="1496">CF23*$L$6</f>
        <v>0.39825994198600007</v>
      </c>
      <c r="CN41" s="87">
        <f t="shared" ref="CN41" si="1497">CG23*$L$6</f>
        <v>0.39123402392382445</v>
      </c>
      <c r="CO41" s="96">
        <f t="shared" ref="CO41" si="1498">CH23*$L$6</f>
        <v>0.38439004757330009</v>
      </c>
      <c r="CP41" s="87">
        <f t="shared" ref="CP41" si="1499">CI23*$L$6</f>
        <v>0.37770634028310129</v>
      </c>
      <c r="CQ41" s="87">
        <f t="shared" ref="CQ41" si="1500">CJ23*$L$6</f>
        <v>0.37116047008406711</v>
      </c>
      <c r="CR41" s="87">
        <f t="shared" ref="CR41" si="1501">CK23*$L$6</f>
        <v>0.3647317673327074</v>
      </c>
      <c r="CS41" s="87">
        <f t="shared" ref="CS41" si="1502">CL23*$L$6</f>
        <v>0.35842340895832031</v>
      </c>
      <c r="CT41" s="87">
        <f t="shared" ref="CT41" si="1503">CM23*$L$6</f>
        <v>0.35225229167553951</v>
      </c>
      <c r="CU41" s="87">
        <f t="shared" ref="CU41" si="1504">CN23*$L$6</f>
        <v>0.34622917775408751</v>
      </c>
      <c r="CV41" s="96">
        <f t="shared" ref="CV41" si="1505">CO23*$L$6</f>
        <v>0.34035791292724238</v>
      </c>
      <c r="CW41" s="87">
        <f t="shared" ref="CW41" si="1506">CP23*$L$6</f>
        <v>0.33463548964195894</v>
      </c>
      <c r="CX41" s="87">
        <f t="shared" ref="CX41" si="1507">CQ23*$L$6</f>
        <v>0.32905312870590553</v>
      </c>
      <c r="CY41" s="87">
        <f t="shared" ref="CY41" si="1508">CR23*$L$6</f>
        <v>0.32359854313598402</v>
      </c>
      <c r="CZ41" s="87">
        <f t="shared" ref="CZ41" si="1509">CS23*$L$6</f>
        <v>0.31826619651654581</v>
      </c>
      <c r="DA41" s="87">
        <f t="shared" ref="DA41" si="1510">CT23*$L$6</f>
        <v>0.31305286502211521</v>
      </c>
      <c r="DB41" s="87">
        <f t="shared" ref="DB41" si="1511">CU23*$L$6</f>
        <v>0.30795661511989836</v>
      </c>
      <c r="DC41" s="87">
        <f t="shared" ref="DC41" si="1512">CV23*$L$6</f>
        <v>0.30297630722165442</v>
      </c>
      <c r="DD41" s="96">
        <f t="shared" ref="DD41" si="1513">CW23*$L$6</f>
        <v>0.29811105641527641</v>
      </c>
      <c r="DE41" s="87">
        <f t="shared" ref="DE41" si="1514">CX23*$L$6</f>
        <v>0.29335978150901321</v>
      </c>
      <c r="DF41" s="87">
        <f t="shared" ref="DF41" si="1515">CY23*$L$6</f>
        <v>0.28872101922241294</v>
      </c>
      <c r="DG41" s="87">
        <f t="shared" ref="DG41" si="1516">CZ23*$L$6</f>
        <v>0.28419319313035435</v>
      </c>
      <c r="DH41" s="87">
        <f t="shared" ref="DH41" si="1517">DA23*$L$6</f>
        <v>0.27977356723600627</v>
      </c>
      <c r="DI41" s="87">
        <f t="shared" ref="DI41" si="1518">DB23*$L$6</f>
        <v>0.27545849870563077</v>
      </c>
      <c r="DJ41" s="87">
        <f t="shared" ref="DJ41" si="1519">DC23*$L$6</f>
        <v>0.2712440705294728</v>
      </c>
      <c r="DK41" s="96">
        <f t="shared" ref="DK41" si="1520">DD23*$L$6</f>
        <v>0.2671266391428016</v>
      </c>
      <c r="DL41" s="87">
        <f t="shared" ref="DL41" si="1521">DE23*$L$6</f>
        <v>0.26310325551250852</v>
      </c>
      <c r="DM41" s="87">
        <f t="shared" ref="DM41" si="1522">DF23*$L$6</f>
        <v>0.25917193085859563</v>
      </c>
      <c r="DN41" s="87">
        <f t="shared" ref="DN41" si="1523">DG23*$L$6</f>
        <v>0.25533171707172286</v>
      </c>
      <c r="DO41" s="87">
        <f t="shared" ref="DO41" si="1524">DH23*$L$6</f>
        <v>0.25158171370743887</v>
      </c>
      <c r="DP41" s="87">
        <f t="shared" ref="DP41" si="1525">DI23*$L$6</f>
        <v>0.24792048042479753</v>
      </c>
      <c r="DQ41" s="87">
        <f t="shared" ref="DQ41" si="1526">DJ23*$L$6</f>
        <v>0.24434609313843145</v>
      </c>
      <c r="DR41" s="87">
        <f t="shared" ref="DR41" si="1527">DK23*$L$6</f>
        <v>0.24085629023149457</v>
      </c>
      <c r="DS41" s="87">
        <f t="shared" ref="DS41" si="1528">DL23*$L$6</f>
        <v>0.23744868013274176</v>
      </c>
    </row>
    <row r="42" spans="1:123" s="53" customFormat="1" x14ac:dyDescent="0.25">
      <c r="A42" s="53" t="s">
        <v>89</v>
      </c>
      <c r="B42" s="61"/>
      <c r="C42" s="109">
        <f t="shared" ref="C42:G43" si="1529">D42/(1+$V$6)</f>
        <v>0.12090145358297009</v>
      </c>
      <c r="D42" s="109">
        <f t="shared" si="1529"/>
        <v>0.14991780244288291</v>
      </c>
      <c r="E42" s="109">
        <f t="shared" si="1529"/>
        <v>0.1858980750291748</v>
      </c>
      <c r="F42" s="109">
        <f t="shared" si="1529"/>
        <v>0.23051361303617676</v>
      </c>
      <c r="G42" s="109">
        <f t="shared" si="1529"/>
        <v>0.2858368801648592</v>
      </c>
      <c r="H42" s="109">
        <f>I42/(1+$V$6)</f>
        <v>0.35443773140442542</v>
      </c>
      <c r="I42" s="82">
        <f>V7*AH8</f>
        <v>0.43950278694148753</v>
      </c>
      <c r="J42" s="83">
        <f t="shared" ref="J42:Q42" si="1530">I42-C43+J43</f>
        <v>0.52158317446880509</v>
      </c>
      <c r="K42" s="83">
        <f t="shared" si="1530"/>
        <v>0.62336285500267885</v>
      </c>
      <c r="L42" s="83">
        <f t="shared" si="1530"/>
        <v>0.74956965886468241</v>
      </c>
      <c r="M42" s="83">
        <f t="shared" si="1530"/>
        <v>0.90606609565356666</v>
      </c>
      <c r="N42" s="83">
        <f t="shared" si="1530"/>
        <v>1.1001216772717832</v>
      </c>
      <c r="O42" s="83">
        <f t="shared" si="1530"/>
        <v>1.3407505984783719</v>
      </c>
      <c r="P42" s="105">
        <f t="shared" si="1530"/>
        <v>1.6391304607745418</v>
      </c>
      <c r="Q42" s="83">
        <f t="shared" si="1530"/>
        <v>1.7925639168170222</v>
      </c>
      <c r="R42" s="83">
        <f t="shared" ref="R42" si="1531">Q42-K43+R43</f>
        <v>1.9689977369420459</v>
      </c>
      <c r="S42" s="83">
        <f t="shared" ref="S42" si="1532">R42-L43+S43</f>
        <v>2.1739377917154976</v>
      </c>
      <c r="T42" s="83">
        <f t="shared" ref="T42" si="1533">S42-M43+T43</f>
        <v>2.4142040247447483</v>
      </c>
      <c r="U42" s="83">
        <f t="shared" ref="U42" si="1534">T42-N43+U43</f>
        <v>2.6982420142574739</v>
      </c>
      <c r="V42" s="83">
        <f t="shared" ref="V42" si="1535">U42-O43+V43</f>
        <v>3.0365072908277444</v>
      </c>
      <c r="W42" s="105">
        <f t="shared" ref="W42" si="1536">V42-P43+W43</f>
        <v>3.4419387972978548</v>
      </c>
      <c r="X42" s="83">
        <f t="shared" ref="X42" si="1537">W42-Q43+X43</f>
        <v>4.1470988087131788</v>
      </c>
      <c r="Y42" s="83">
        <f t="shared" ref="Y42" si="1538">X42-R43+Y43</f>
        <v>4.1406543705039791</v>
      </c>
      <c r="Z42" s="83">
        <f t="shared" ref="Z42" si="1539">Y42-S43+Z43</f>
        <v>4.1102003044255051</v>
      </c>
      <c r="AA42" s="83">
        <f t="shared" ref="AA42" si="1540">Z42-T43+AA43</f>
        <v>4.0475088078546531</v>
      </c>
      <c r="AB42" s="83">
        <f t="shared" ref="AB42" si="1541">AA42-U43+AB43</f>
        <v>3.9423739480156392</v>
      </c>
      <c r="AC42" s="83">
        <f t="shared" ref="AC42" si="1542">AB42-V43+AC43</f>
        <v>3.7821352124870398</v>
      </c>
      <c r="AD42" s="105">
        <f t="shared" ref="AD42" si="1543">AC42-W43+AD43</f>
        <v>3.5510859336176535</v>
      </c>
      <c r="AE42" s="83">
        <f t="shared" ref="AE42" si="1544">AD42-X43+AE43</f>
        <v>2.9542842490688122</v>
      </c>
      <c r="AF42" s="83">
        <f t="shared" ref="AF42" si="1545">AE42-Y43+AF43</f>
        <v>3.0965280537690765</v>
      </c>
      <c r="AG42" s="83">
        <f t="shared" ref="AG42" si="1546">AF42-Z43+AG43</f>
        <v>3.2019774436074266</v>
      </c>
      <c r="AH42" s="83">
        <f t="shared" ref="AH42" si="1547">AG42-AA43+AH43</f>
        <v>3.2616358367772493</v>
      </c>
      <c r="AI42" s="83">
        <f t="shared" ref="AI42" si="1548">AH42-AB43+AI43</f>
        <v>3.2641545605409963</v>
      </c>
      <c r="AJ42" s="190">
        <f t="shared" ref="AJ42" si="1549">AI42-AC43+AJ43</f>
        <v>3.1952781209351708</v>
      </c>
      <c r="AK42" s="105">
        <f t="shared" ref="AK42" si="1550">AJ42-AD43+AK43</f>
        <v>3.037161163721156</v>
      </c>
      <c r="AL42" s="83">
        <f t="shared" ref="AL42" si="1551">AK42-AE43+AL43</f>
        <v>3.0196647734538082</v>
      </c>
      <c r="AM42" s="83">
        <f t="shared" ref="AM42" si="1552">AL42-AF43+AM43</f>
        <v>2.8652697682024257</v>
      </c>
      <c r="AN42" s="83">
        <f t="shared" ref="AN42" si="1553">AM42-AG43+AN43</f>
        <v>2.7241993106051696</v>
      </c>
      <c r="AO42" s="83">
        <f t="shared" ref="AO42" si="1554">AN42-AH43+AO43</f>
        <v>2.5965750787323993</v>
      </c>
      <c r="AP42" s="83">
        <f t="shared" ref="AP42" si="1555">AO42-AI43+AP43</f>
        <v>2.4826973061624376</v>
      </c>
      <c r="AQ42" s="190">
        <f t="shared" ref="AQ42" si="1556">AP42-AJ43+AQ43</f>
        <v>2.3830707759422061</v>
      </c>
      <c r="AR42" s="105">
        <f t="shared" ref="AR42" si="1557">AQ42-AK43+AR43</f>
        <v>2.2984371801205317</v>
      </c>
      <c r="AS42" s="83">
        <f t="shared" ref="AS42" si="1558">AR42-AL43+AS43</f>
        <v>2.232835583690238</v>
      </c>
      <c r="AT42" s="83">
        <f t="shared" ref="AT42" si="1559">AS42-AM43+AT43</f>
        <v>2.2328046620599658</v>
      </c>
      <c r="AU42" s="83">
        <f t="shared" ref="AU42" si="1560">AT42-AN43+AU43</f>
        <v>2.2163922126900357</v>
      </c>
      <c r="AV42" s="83">
        <f t="shared" ref="AV42" si="1561">AU42-AO43+AV43</f>
        <v>2.1866447936226638</v>
      </c>
      <c r="AW42" s="83">
        <f t="shared" ref="AW42" si="1562">AV42-AP43+AW43</f>
        <v>2.1471321454206542</v>
      </c>
      <c r="AX42" s="190">
        <f t="shared" ref="AX42" si="1563">AW42-AQ43+AX43</f>
        <v>2.1020934275881205</v>
      </c>
      <c r="AY42" s="105">
        <f t="shared" ref="AY42" si="1564">AX42-AR43+AY43</f>
        <v>2.0566163978040608</v>
      </c>
      <c r="AZ42" s="83">
        <f t="shared" ref="AZ42" si="1565">AY42-AS43+AZ43</f>
        <v>2.037155235057365</v>
      </c>
      <c r="BA42" s="83">
        <f t="shared" ref="BA42" si="1566">AZ42-AT43+BA43</f>
        <v>2.0074186062287711</v>
      </c>
      <c r="BB42" s="83">
        <f t="shared" ref="BB42" si="1567">BA42-AU43+BB43</f>
        <v>1.9762726569435036</v>
      </c>
      <c r="BC42" s="83">
        <f t="shared" ref="BC42" si="1568">BB42-AV43+BC43</f>
        <v>1.9425466260742135</v>
      </c>
      <c r="BD42" s="83">
        <f t="shared" ref="BD42" si="1569">BC42-AW43+BD43</f>
        <v>1.9055101175262319</v>
      </c>
      <c r="BE42" s="190">
        <f t="shared" ref="BE42" si="1570">BD42-AX43+BE43</f>
        <v>1.8649608743621691</v>
      </c>
      <c r="BF42" s="105">
        <f t="shared" ref="BF42" si="1571">BE42-AY43+BF43</f>
        <v>1.8213373620271085</v>
      </c>
      <c r="BG42" s="83">
        <f t="shared" ref="BG42" si="1572">BF42-AZ43+BG43</f>
        <v>1.7758570475560569</v>
      </c>
      <c r="BH42" s="83">
        <f t="shared" ref="BH42" si="1573">BG42-BA43+BH43</f>
        <v>1.7327261960175211</v>
      </c>
      <c r="BI42" s="83">
        <f t="shared" ref="BI42:BM42" si="1574">BH42-BB43+BI43</f>
        <v>1.6928602747028838</v>
      </c>
      <c r="BJ42" s="83">
        <f t="shared" si="1574"/>
        <v>1.6566181793711112</v>
      </c>
      <c r="BK42" s="83">
        <f t="shared" si="1574"/>
        <v>1.6241155468698547</v>
      </c>
      <c r="BL42" s="190">
        <f t="shared" si="1574"/>
        <v>1.5952259925220236</v>
      </c>
      <c r="BM42" s="105">
        <f t="shared" si="1574"/>
        <v>1.5695791080648296</v>
      </c>
      <c r="BN42" s="83">
        <f t="shared" ref="BN42" si="1575">BM42-BG43+BN43</f>
        <v>1.54655685787413</v>
      </c>
      <c r="BO42" s="83">
        <f t="shared" ref="BO42" si="1576">BN42-BH43+BO43</f>
        <v>1.523010513799498</v>
      </c>
      <c r="BP42" s="83">
        <f t="shared" ref="BP42" si="1577">BO42-BI43+BP43</f>
        <v>1.4974168182934171</v>
      </c>
      <c r="BQ42" s="83">
        <f t="shared" ref="BQ42" si="1578">BP42-BJ43+BQ43</f>
        <v>1.470479847089432</v>
      </c>
      <c r="BR42" s="83">
        <f t="shared" ref="BR42" si="1579">BQ42-BK43+BR43</f>
        <v>1.4428935933035607</v>
      </c>
      <c r="BS42" s="83">
        <f t="shared" ref="BS42" si="1580">BR42-BL43+BS43</f>
        <v>1.415288095200077</v>
      </c>
      <c r="BT42" s="105">
        <f t="shared" ref="BT42" si="1581">BS42-BM43+BT43</f>
        <v>1.3881674869556033</v>
      </c>
      <c r="BU42" s="83">
        <f t="shared" ref="BU42" si="1582">BT42-BN43+BU43</f>
        <v>1.3618431707348269</v>
      </c>
      <c r="BV42" s="83">
        <f t="shared" ref="BV42" si="1583">BU42-BO43+BV43</f>
        <v>1.3363492976742706</v>
      </c>
      <c r="BW42" s="83">
        <f t="shared" ref="BW42" si="1584">BV42-BP43+BW43</f>
        <v>1.3118560717084409</v>
      </c>
      <c r="BX42" s="83">
        <f t="shared" ref="BX42" si="1585">BW42-BQ43+BX43</f>
        <v>1.288130639132433</v>
      </c>
      <c r="BY42" s="83">
        <f t="shared" ref="BY42" si="1586">BX42-BR43+BY43</f>
        <v>1.2650106582173575</v>
      </c>
      <c r="BZ42" s="83">
        <f t="shared" ref="BZ42" si="1587">BY42-BS43+BZ43</f>
        <v>1.2424020251306314</v>
      </c>
      <c r="CA42" s="105">
        <f t="shared" ref="CA42" si="1588">BZ42-BT43+CA43</f>
        <v>1.2202699392757606</v>
      </c>
      <c r="CB42" s="83">
        <f t="shared" ref="CB42" si="1589">CA42-BU43+CB43</f>
        <v>1.1986194471035747</v>
      </c>
      <c r="CC42" s="83">
        <f t="shared" ref="CC42:CD42" si="1590">CB42-BV43+CC43</f>
        <v>1.1774689439063599</v>
      </c>
      <c r="CD42" s="83">
        <f t="shared" si="1590"/>
        <v>1.156834608011009</v>
      </c>
      <c r="CE42" s="83">
        <f t="shared" ref="CE42" si="1591">CD42-BX43+CE43</f>
        <v>1.1367766725233175</v>
      </c>
      <c r="CF42" s="83">
        <f t="shared" ref="CF42" si="1592">CE42-BY43+CF43</f>
        <v>1.1172956418322533</v>
      </c>
      <c r="CG42" s="83">
        <f t="shared" ref="CG42" si="1593">CF42-BZ43+CG43</f>
        <v>1.0983449391780038</v>
      </c>
      <c r="CH42" s="105">
        <f t="shared" ref="CH42" si="1594">CG42-CA43+CH43</f>
        <v>1.079845820718508</v>
      </c>
      <c r="CI42" s="83">
        <f t="shared" ref="CI42" si="1595">CH42-CB43+CI43</f>
        <v>1.0617044715952868</v>
      </c>
      <c r="CJ42" s="83">
        <f t="shared" ref="CJ42" si="1596">CI42-CC43+CJ43</f>
        <v>1.0438309455440296</v>
      </c>
      <c r="CK42" s="83">
        <f t="shared" ref="CK42" si="1597">CJ42-CD43+CK43</f>
        <v>1.0262345689453936</v>
      </c>
      <c r="CL42" s="83">
        <f t="shared" ref="CL42" si="1598">CK42-CE43+CL43</f>
        <v>1.0089661798916385</v>
      </c>
      <c r="CM42" s="83">
        <f t="shared" ref="CM42" si="1599">CL42-CF43+CM43</f>
        <v>0.99207158801394779</v>
      </c>
      <c r="CN42" s="83">
        <f t="shared" ref="CN42" si="1600">CM42-CG43+CN43</f>
        <v>0.9755843477078594</v>
      </c>
      <c r="CO42" s="105">
        <f t="shared" ref="CO42" si="1601">CN42-CH43+CO43</f>
        <v>0.95952112982042048</v>
      </c>
      <c r="CP42" s="83">
        <f t="shared" ref="CP42" si="1602">CO42-CI43+CP43</f>
        <v>0.94388039853403716</v>
      </c>
      <c r="CQ42" s="83">
        <f t="shared" ref="CQ42" si="1603">CP42-CJ43+CQ43</f>
        <v>0.92864513700678164</v>
      </c>
      <c r="CR42" s="83">
        <f t="shared" ref="CR42" si="1604">CQ42-CK43+CR43</f>
        <v>0.91379059144161323</v>
      </c>
      <c r="CS42" s="83">
        <f t="shared" ref="CS42" si="1605">CR42-CL43+CS43</f>
        <v>0.89928645958513664</v>
      </c>
      <c r="CT42" s="83">
        <f t="shared" ref="CT42" si="1606">CS42-CM43+CT43</f>
        <v>0.88510964151136085</v>
      </c>
      <c r="CU42" s="83">
        <f t="shared" ref="CU42" si="1607">CT42-CN43+CU43</f>
        <v>0.87124455101121612</v>
      </c>
      <c r="CV42" s="105">
        <f t="shared" ref="CV42" si="1608">CU42-CO43+CV43</f>
        <v>0.8576823984715346</v>
      </c>
      <c r="CW42" s="83">
        <f t="shared" ref="CW42" si="1609">CV42-CP43+CW43</f>
        <v>0.84441972989239511</v>
      </c>
      <c r="CX42" s="83">
        <f t="shared" ref="CX42" si="1610">CW42-CQ43+CX43</f>
        <v>0.83145667893206321</v>
      </c>
      <c r="CY42" s="83">
        <f t="shared" ref="CY42" si="1611">CX42-CR43+CY43</f>
        <v>0.8187953546446447</v>
      </c>
      <c r="CZ42" s="83">
        <f t="shared" ref="CZ42" si="1612">CY42-CS43+CZ43</f>
        <v>0.80643523921581417</v>
      </c>
      <c r="DA42" s="83">
        <f t="shared" ref="DA42" si="1613">CZ42-CT43+DA43</f>
        <v>0.79436982059045369</v>
      </c>
      <c r="DB42" s="83">
        <f t="shared" ref="DB42" si="1614">DA42-CU43+DB43</f>
        <v>0.78258903934769397</v>
      </c>
      <c r="DC42" s="83">
        <f t="shared" ref="DC42" si="1615">DB42-CV43+DC43</f>
        <v>0.77108172249175</v>
      </c>
      <c r="DD42" s="105">
        <f t="shared" ref="DD42" si="1616">DC42-CW43+DD43</f>
        <v>0.75983774586835873</v>
      </c>
      <c r="DE42" s="83">
        <f t="shared" ref="DE42" si="1617">DD42-CX43+DE43</f>
        <v>0.74884965864410657</v>
      </c>
      <c r="DF42" s="83">
        <f t="shared" ref="DF42" si="1618">DE42-CY43+DF43</f>
        <v>0.73811351253222068</v>
      </c>
      <c r="DG42" s="83">
        <f t="shared" ref="DG42" si="1619">DF42-CZ43+DG43</f>
        <v>0.72762637380694761</v>
      </c>
      <c r="DH42" s="83">
        <f t="shared" ref="DH42" si="1620">DG42-DA43+DH43</f>
        <v>0.71738509810670625</v>
      </c>
      <c r="DI42" s="83">
        <f t="shared" ref="DI42" si="1621">DH42-DB43+DI43</f>
        <v>0.70738573601426502</v>
      </c>
      <c r="DJ42" s="83">
        <f t="shared" ref="DJ42" si="1622">DI42-DC43+DJ43</f>
        <v>0.69762330672918071</v>
      </c>
      <c r="DK42" s="105">
        <f t="shared" ref="DK42" si="1623">DJ42-DD43+DK43</f>
        <v>0.68809191011091242</v>
      </c>
      <c r="DL42" s="83">
        <f t="shared" ref="DL42" si="1624">DK42-DE43+DL43</f>
        <v>0.67878509495651029</v>
      </c>
      <c r="DM42" s="83">
        <f t="shared" ref="DM42" si="1625">DL42-DF43+DM43</f>
        <v>0.669696339949158</v>
      </c>
      <c r="DN42" s="83">
        <f t="shared" ref="DN42" si="1626">DM42-DG43+DN43</f>
        <v>0.66081943719971858</v>
      </c>
      <c r="DO42" s="83">
        <f t="shared" ref="DO42" si="1627">DN42-DH43+DO43</f>
        <v>0.65214885697427505</v>
      </c>
      <c r="DP42" s="83">
        <f t="shared" ref="DP42" si="1628">DO42-DI43+DP43</f>
        <v>0.64367979393645292</v>
      </c>
      <c r="DQ42" s="83">
        <f t="shared" ref="DQ42" si="1629">DP42-DJ43+DQ43</f>
        <v>0.6354080538442699</v>
      </c>
      <c r="DR42" s="83">
        <f t="shared" ref="DR42" si="1630">DQ42-DK43+DR43</f>
        <v>0.62732983706779111</v>
      </c>
      <c r="DS42" s="83">
        <f t="shared" ref="DS42" si="1631">DR42-DL43+DS43</f>
        <v>0.61944147643602054</v>
      </c>
    </row>
    <row r="43" spans="1:123" s="53" customFormat="1" x14ac:dyDescent="0.25">
      <c r="A43" s="87" t="s">
        <v>123</v>
      </c>
      <c r="B43" s="61"/>
      <c r="C43" s="88">
        <f t="shared" si="1529"/>
        <v>2.3400281338639368E-2</v>
      </c>
      <c r="D43" s="89">
        <f t="shared" ref="D43" si="1632">D42-C42</f>
        <v>2.9016348859912819E-2</v>
      </c>
      <c r="E43" s="89">
        <f t="shared" ref="E43" si="1633">E42-D42</f>
        <v>3.5980272586291884E-2</v>
      </c>
      <c r="F43" s="89">
        <f t="shared" ref="F43" si="1634">F42-E42</f>
        <v>4.4615538007001965E-2</v>
      </c>
      <c r="G43" s="89">
        <f t="shared" ref="G43" si="1635">G42-F42</f>
        <v>5.5323267128682435E-2</v>
      </c>
      <c r="H43" s="89">
        <f t="shared" ref="H43" si="1636">H42-G42</f>
        <v>6.8600851239566218E-2</v>
      </c>
      <c r="I43" s="89">
        <f>I42-H42</f>
        <v>8.5065055537062118E-2</v>
      </c>
      <c r="J43" s="87">
        <f>C25*$L$6</f>
        <v>0.10548066886595697</v>
      </c>
      <c r="K43" s="87">
        <f t="shared" ref="K43:Q43" si="1637">D25*$L$6</f>
        <v>0.13079602939378665</v>
      </c>
      <c r="L43" s="87">
        <f t="shared" si="1637"/>
        <v>0.16218707644829544</v>
      </c>
      <c r="M43" s="87">
        <f t="shared" si="1637"/>
        <v>0.20111197479588627</v>
      </c>
      <c r="N43" s="87">
        <f t="shared" si="1637"/>
        <v>0.24937884874689908</v>
      </c>
      <c r="O43" s="87">
        <f t="shared" si="1637"/>
        <v>0.30922977244615479</v>
      </c>
      <c r="P43" s="96">
        <f t="shared" si="1637"/>
        <v>0.38344491783323198</v>
      </c>
      <c r="Q43" s="87">
        <f t="shared" si="1637"/>
        <v>0.25891412490843718</v>
      </c>
      <c r="R43" s="87">
        <f t="shared" ref="R43" si="1638">K25*$L$6</f>
        <v>0.30722984951881049</v>
      </c>
      <c r="S43" s="87">
        <f t="shared" ref="S43" si="1639">L25*$L$6</f>
        <v>0.36712713122174712</v>
      </c>
      <c r="T43" s="87">
        <f t="shared" ref="T43" si="1640">M25*$L$6</f>
        <v>0.44137820782513698</v>
      </c>
      <c r="U43" s="87">
        <f t="shared" ref="U43" si="1641">N25*$L$6</f>
        <v>0.5334168382596246</v>
      </c>
      <c r="V43" s="87">
        <f t="shared" ref="V43" si="1642">O25*$L$6</f>
        <v>0.64749504901642552</v>
      </c>
      <c r="W43" s="96">
        <f t="shared" ref="W43" si="1643">P25*$L$6</f>
        <v>0.78887642430334248</v>
      </c>
      <c r="X43" s="87">
        <f t="shared" ref="X43" si="1644">Q25*$L$6</f>
        <v>0.96407413632376115</v>
      </c>
      <c r="Y43" s="87">
        <f t="shared" ref="Y43" si="1645">R25*$L$6</f>
        <v>0.30078541130961101</v>
      </c>
      <c r="Z43" s="87">
        <f t="shared" ref="Z43" si="1646">S25*$L$6</f>
        <v>0.3366730651432735</v>
      </c>
      <c r="AA43" s="87">
        <f t="shared" ref="AA43" si="1647">T25*$L$6</f>
        <v>0.37868671125428499</v>
      </c>
      <c r="AB43" s="87">
        <f t="shared" ref="AB43" si="1648">U25*$L$6</f>
        <v>0.42828197842061072</v>
      </c>
      <c r="AC43" s="87">
        <f t="shared" ref="AC43" si="1649">V25*$L$6</f>
        <v>0.48725631348782616</v>
      </c>
      <c r="AD43" s="96">
        <f t="shared" ref="AD43" si="1650">W25*$L$6</f>
        <v>0.55782714543395606</v>
      </c>
      <c r="AE43" s="87">
        <f t="shared" ref="AE43" si="1651">X25*$L$6</f>
        <v>0.36727245177491996</v>
      </c>
      <c r="AF43" s="87">
        <f t="shared" ref="AF43" si="1652">Y25*$L$6</f>
        <v>0.44302921600987566</v>
      </c>
      <c r="AG43" s="87">
        <f t="shared" ref="AG43" si="1653">Z25*$L$6</f>
        <v>0.44212245498162395</v>
      </c>
      <c r="AH43" s="87">
        <f t="shared" ref="AH43" si="1654">AA25*$L$6</f>
        <v>0.4383451044241074</v>
      </c>
      <c r="AI43" s="87">
        <f t="shared" ref="AI43" si="1655">AB25*$L$6</f>
        <v>0.43080070218435795</v>
      </c>
      <c r="AJ43" s="196">
        <f t="shared" ref="AJ43" si="1656">AC25*$L$6</f>
        <v>0.41837987388200082</v>
      </c>
      <c r="AK43" s="96">
        <f t="shared" ref="AK43" si="1657">AD25*$L$6</f>
        <v>0.39971018821994109</v>
      </c>
      <c r="AL43" s="87">
        <f t="shared" ref="AL43" si="1658">AE25*$L$6</f>
        <v>0.3497760615075724</v>
      </c>
      <c r="AM43" s="87">
        <f t="shared" ref="AM43" si="1659">AF25*$L$6</f>
        <v>0.28863421075849338</v>
      </c>
      <c r="AN43" s="87">
        <f t="shared" ref="AN43" si="1660">AG25*$L$6</f>
        <v>0.30105199738436783</v>
      </c>
      <c r="AO43" s="87">
        <f t="shared" ref="AO43" si="1661">AH25*$L$6</f>
        <v>0.31072087255133729</v>
      </c>
      <c r="AP43" s="87">
        <f t="shared" ref="AP43" si="1662">AI25*$L$6</f>
        <v>0.31692292961439583</v>
      </c>
      <c r="AQ43" s="196">
        <f t="shared" ref="AQ43" si="1663">AJ25*$L$6</f>
        <v>0.31875334366176916</v>
      </c>
      <c r="AR43" s="96">
        <f t="shared" ref="AR43" si="1664">AK25*$L$6</f>
        <v>0.31507659239826663</v>
      </c>
      <c r="AS43" s="87">
        <f t="shared" ref="AS43" si="1665">AL25*$L$6</f>
        <v>0.28417446507727895</v>
      </c>
      <c r="AT43" s="87">
        <f t="shared" ref="AT43" si="1666">AM25*$L$6</f>
        <v>0.28860328912822125</v>
      </c>
      <c r="AU43" s="87">
        <f t="shared" ref="AU43" si="1667">AN25*$L$6</f>
        <v>0.28463954801443775</v>
      </c>
      <c r="AV43" s="87">
        <f t="shared" ref="AV43" si="1668">AO25*$L$6</f>
        <v>0.28097345348396519</v>
      </c>
      <c r="AW43" s="87">
        <f t="shared" ref="AW43" si="1669">AP25*$L$6</f>
        <v>0.27741028141238605</v>
      </c>
      <c r="AX43" s="196">
        <f t="shared" ref="AX43" si="1670">AQ25*$L$6</f>
        <v>0.27371462582923517</v>
      </c>
      <c r="AY43" s="96">
        <f t="shared" ref="AY43" si="1671">AR25*$L$6</f>
        <v>0.26959956261420714</v>
      </c>
      <c r="AZ43" s="87">
        <f t="shared" ref="AZ43" si="1672">AS25*$L$6</f>
        <v>0.26471330233058304</v>
      </c>
      <c r="BA43" s="87">
        <f t="shared" ref="BA43" si="1673">AT25*$L$6</f>
        <v>0.25886666029962746</v>
      </c>
      <c r="BB43" s="87">
        <f t="shared" ref="BB43" si="1674">AU25*$L$6</f>
        <v>0.25349359872917016</v>
      </c>
      <c r="BC43" s="87">
        <f t="shared" ref="BC43" si="1675">AV25*$L$6</f>
        <v>0.247247422614675</v>
      </c>
      <c r="BD43" s="87">
        <f t="shared" ref="BD43" si="1676">AW25*$L$6</f>
        <v>0.24037377286440437</v>
      </c>
      <c r="BE43" s="196">
        <f t="shared" ref="BE43" si="1677">AX25*$L$6</f>
        <v>0.23316538266517234</v>
      </c>
      <c r="BF43" s="96">
        <f t="shared" ref="BF43" si="1678">AY25*$L$6</f>
        <v>0.22597605027914663</v>
      </c>
      <c r="BG43" s="87">
        <f t="shared" ref="BG43" si="1679">AZ25*$L$6</f>
        <v>0.21923298785953146</v>
      </c>
      <c r="BH43" s="87">
        <f t="shared" ref="BH43" si="1680">BA25*$L$6</f>
        <v>0.21573580876109164</v>
      </c>
      <c r="BI43" s="87">
        <f t="shared" ref="BI43:BM43" si="1681">BB25*$L$6</f>
        <v>0.2136276774145329</v>
      </c>
      <c r="BJ43" s="87">
        <f t="shared" si="1681"/>
        <v>0.21100532728290236</v>
      </c>
      <c r="BK43" s="87">
        <f t="shared" si="1681"/>
        <v>0.20787114036314791</v>
      </c>
      <c r="BL43" s="196">
        <f t="shared" si="1681"/>
        <v>0.20427582831734109</v>
      </c>
      <c r="BM43" s="96">
        <f t="shared" si="1681"/>
        <v>0.2003291658219527</v>
      </c>
      <c r="BN43" s="87">
        <f t="shared" ref="BN43" si="1682">BG25*$L$6</f>
        <v>0.19621073766883171</v>
      </c>
      <c r="BO43" s="87">
        <f t="shared" ref="BO43" si="1683">BH25*$L$6</f>
        <v>0.19218946468645978</v>
      </c>
      <c r="BP43" s="87">
        <f t="shared" ref="BP43" si="1684">BI25*$L$6</f>
        <v>0.18803398190845194</v>
      </c>
      <c r="BQ43" s="87">
        <f t="shared" ref="BQ43" si="1685">BJ25*$L$6</f>
        <v>0.18406835607891728</v>
      </c>
      <c r="BR43" s="87">
        <f t="shared" ref="BR43" si="1686">BK25*$L$6</f>
        <v>0.18028488657727659</v>
      </c>
      <c r="BS43" s="87">
        <f t="shared" ref="BS43" si="1687">BL25*$L$6</f>
        <v>0.17667033021385736</v>
      </c>
      <c r="BT43" s="96">
        <f t="shared" ref="BT43" si="1688">BM25*$L$6</f>
        <v>0.17320855757747891</v>
      </c>
      <c r="BU43" s="87">
        <f t="shared" ref="BU43" si="1689">BN25*$L$6</f>
        <v>0.1698864214480553</v>
      </c>
      <c r="BV43" s="87">
        <f t="shared" ref="BV43" si="1690">BO25*$L$6</f>
        <v>0.16669559162590347</v>
      </c>
      <c r="BW43" s="87">
        <f t="shared" ref="BW43" si="1691">BP25*$L$6</f>
        <v>0.16354075594262238</v>
      </c>
      <c r="BX43" s="87">
        <f t="shared" ref="BX43" si="1692">BQ25*$L$6</f>
        <v>0.16034292350290949</v>
      </c>
      <c r="BY43" s="87">
        <f t="shared" ref="BY43" si="1693">BR25*$L$6</f>
        <v>0.15716490566220107</v>
      </c>
      <c r="BZ43" s="87">
        <f t="shared" ref="BZ43" si="1694">BS25*$L$6</f>
        <v>0.15406169712713144</v>
      </c>
      <c r="CA43" s="96">
        <f t="shared" ref="CA43" si="1695">BT25*$L$6</f>
        <v>0.15107647172260807</v>
      </c>
      <c r="CB43" s="87">
        <f t="shared" ref="CB43" si="1696">BU25*$L$6</f>
        <v>0.14823592927586951</v>
      </c>
      <c r="CC43" s="87">
        <f t="shared" ref="CC43:CD43" si="1697">BV25*$L$6</f>
        <v>0.1455450884286886</v>
      </c>
      <c r="CD43" s="87">
        <f t="shared" si="1697"/>
        <v>0.14290642004727128</v>
      </c>
      <c r="CE43" s="87">
        <f t="shared" ref="CE43" si="1698">BX25*$L$6</f>
        <v>0.14028498801521802</v>
      </c>
      <c r="CF43" s="87">
        <f t="shared" ref="CF43" si="1699">BY25*$L$6</f>
        <v>0.13768387497113693</v>
      </c>
      <c r="CG43" s="87">
        <f t="shared" ref="CG43" si="1700">BZ25*$L$6</f>
        <v>0.13511099447288205</v>
      </c>
      <c r="CH43" s="96">
        <f t="shared" ref="CH43" si="1701">CA25*$L$6</f>
        <v>0.13257735326311235</v>
      </c>
      <c r="CI43" s="87">
        <f t="shared" ref="CI43" si="1702">CB25*$L$6</f>
        <v>0.13009458015264833</v>
      </c>
      <c r="CJ43" s="87">
        <f t="shared" ref="CJ43" si="1703">CC25*$L$6</f>
        <v>0.12767156237743149</v>
      </c>
      <c r="CK43" s="87">
        <f t="shared" ref="CK43" si="1704">CD25*$L$6</f>
        <v>0.12531004344863517</v>
      </c>
      <c r="CL43" s="87">
        <f t="shared" ref="CL43" si="1705">CE25*$L$6</f>
        <v>0.12301659896146304</v>
      </c>
      <c r="CM43" s="87">
        <f t="shared" ref="CM43" si="1706">CF25*$L$6</f>
        <v>0.12078928309344614</v>
      </c>
      <c r="CN43" s="87">
        <f t="shared" ref="CN43" si="1707">CG25*$L$6</f>
        <v>0.1186237541667936</v>
      </c>
      <c r="CO43" s="96">
        <f t="shared" ref="CO43" si="1708">CH25*$L$6</f>
        <v>0.11651413537567343</v>
      </c>
      <c r="CP43" s="87">
        <f t="shared" ref="CP43" si="1709">CI25*$L$6</f>
        <v>0.11445384886626501</v>
      </c>
      <c r="CQ43" s="87">
        <f t="shared" ref="CQ43" si="1710">CJ25*$L$6</f>
        <v>0.11243630085017592</v>
      </c>
      <c r="CR43" s="87">
        <f t="shared" ref="CR43" si="1711">CK25*$L$6</f>
        <v>0.11045549788346673</v>
      </c>
      <c r="CS43" s="87">
        <f t="shared" ref="CS43" si="1712">CL25*$L$6</f>
        <v>0.1085124671049864</v>
      </c>
      <c r="CT43" s="87">
        <f t="shared" ref="CT43" si="1713">CM25*$L$6</f>
        <v>0.10661246501967032</v>
      </c>
      <c r="CU43" s="87">
        <f t="shared" ref="CU43" si="1714">CN25*$L$6</f>
        <v>0.10475866366664889</v>
      </c>
      <c r="CV43" s="96">
        <f t="shared" ref="CV43" si="1715">CO25*$L$6</f>
        <v>0.10295198283599191</v>
      </c>
      <c r="CW43" s="87">
        <f t="shared" ref="CW43" si="1716">CP25*$L$6</f>
        <v>0.10119118028712545</v>
      </c>
      <c r="CX43" s="87">
        <f t="shared" ref="CX43" si="1717">CQ25*$L$6</f>
        <v>9.9473249889844031E-2</v>
      </c>
      <c r="CY43" s="87">
        <f t="shared" ref="CY43" si="1718">CR25*$L$6</f>
        <v>9.7794173596048209E-2</v>
      </c>
      <c r="CZ43" s="87">
        <f t="shared" ref="CZ43" si="1719">CS25*$L$6</f>
        <v>9.6152351676155906E-2</v>
      </c>
      <c r="DA43" s="87">
        <f t="shared" ref="DA43" si="1720">CT25*$L$6</f>
        <v>9.4547046394309942E-2</v>
      </c>
      <c r="DB43" s="87">
        <f t="shared" ref="DB43" si="1721">CU25*$L$6</f>
        <v>9.2977882423889102E-2</v>
      </c>
      <c r="DC43" s="87">
        <f t="shared" ref="DC43" si="1722">CV25*$L$6</f>
        <v>9.1444665980048009E-2</v>
      </c>
      <c r="DD43" s="96">
        <f t="shared" ref="DD43" si="1723">CW25*$L$6</f>
        <v>8.9947203663734154E-2</v>
      </c>
      <c r="DE43" s="87">
        <f t="shared" ref="DE43" si="1724">CX25*$L$6</f>
        <v>8.8485162665591893E-2</v>
      </c>
      <c r="DF43" s="87">
        <f t="shared" ref="DF43" si="1725">CY25*$L$6</f>
        <v>8.7058027484162373E-2</v>
      </c>
      <c r="DG43" s="87">
        <f t="shared" ref="DG43" si="1726">CZ25*$L$6</f>
        <v>8.5665212950882766E-2</v>
      </c>
      <c r="DH43" s="87">
        <f t="shared" ref="DH43" si="1727">DA25*$L$6</f>
        <v>8.4305770694068666E-2</v>
      </c>
      <c r="DI43" s="87">
        <f t="shared" ref="DI43" si="1728">DB25*$L$6</f>
        <v>8.2978520331447883E-2</v>
      </c>
      <c r="DJ43" s="87">
        <f t="shared" ref="DJ43" si="1729">DC25*$L$6</f>
        <v>8.1682236694963675E-2</v>
      </c>
      <c r="DK43" s="96">
        <f t="shared" ref="DK43" si="1730">DD25*$L$6</f>
        <v>8.0415807045465873E-2</v>
      </c>
      <c r="DL43" s="87">
        <f t="shared" ref="DL43" si="1731">DE25*$L$6</f>
        <v>7.9178347511189781E-2</v>
      </c>
      <c r="DM43" s="87">
        <f t="shared" ref="DM43" si="1732">DF25*$L$6</f>
        <v>7.7969272476810014E-2</v>
      </c>
      <c r="DN43" s="87">
        <f t="shared" ref="DN43" si="1733">DG25*$L$6</f>
        <v>7.6788310201443416E-2</v>
      </c>
      <c r="DO43" s="87">
        <f t="shared" ref="DO43" si="1734">DH25*$L$6</f>
        <v>7.5635190468625074E-2</v>
      </c>
      <c r="DP43" s="87">
        <f t="shared" ref="DP43" si="1735">DI25*$L$6</f>
        <v>7.4509457293625792E-2</v>
      </c>
      <c r="DQ43" s="87">
        <f t="shared" ref="DQ43" si="1736">DJ25*$L$6</f>
        <v>7.3410496602780595E-2</v>
      </c>
      <c r="DR43" s="87">
        <f t="shared" ref="DR43" si="1737">DK25*$L$6</f>
        <v>7.2337590268987062E-2</v>
      </c>
      <c r="DS43" s="87">
        <f t="shared" ref="DS43" si="1738">DL25*$L$6</f>
        <v>7.128998687941919E-2</v>
      </c>
    </row>
    <row r="44" spans="1:123" s="228" customFormat="1" x14ac:dyDescent="0.25">
      <c r="A44" s="226" t="s">
        <v>112</v>
      </c>
      <c r="B44" s="227"/>
      <c r="I44" s="229">
        <f t="shared" ref="I44:M44" si="1739">I30+I37</f>
        <v>31.058196943865113</v>
      </c>
      <c r="J44" s="229">
        <f t="shared" si="1739"/>
        <v>36.85854432912889</v>
      </c>
      <c r="K44" s="229">
        <f t="shared" si="1739"/>
        <v>44.050975086855971</v>
      </c>
      <c r="L44" s="229">
        <f t="shared" si="1739"/>
        <v>52.969589226437549</v>
      </c>
      <c r="M44" s="229">
        <f t="shared" si="1739"/>
        <v>64.028670759518704</v>
      </c>
      <c r="N44" s="226">
        <f>N30+N37</f>
        <v>77.741931860539353</v>
      </c>
      <c r="O44" s="226">
        <f>O30+O37</f>
        <v>94.74637562580493</v>
      </c>
      <c r="P44" s="229">
        <f>P30+P37</f>
        <v>115.83188589473426</v>
      </c>
      <c r="Q44" s="226">
        <f>Q30+Q37</f>
        <v>126.76105758237345</v>
      </c>
      <c r="R44" s="226">
        <f t="shared" ref="R44:BI44" si="1740">R30+R37</f>
        <v>139.36778939192089</v>
      </c>
      <c r="S44" s="226">
        <f t="shared" si="1740"/>
        <v>154.05205711239844</v>
      </c>
      <c r="T44" s="226">
        <f t="shared" si="1740"/>
        <v>171.30846991840312</v>
      </c>
      <c r="U44" s="226">
        <f t="shared" si="1740"/>
        <v>191.74827453476152</v>
      </c>
      <c r="V44" s="226">
        <f t="shared" si="1740"/>
        <v>216.1262666678758</v>
      </c>
      <c r="W44" s="229">
        <f t="shared" si="1740"/>
        <v>245.37358915366519</v>
      </c>
      <c r="X44" s="226">
        <f t="shared" si="1740"/>
        <v>295.85438729900523</v>
      </c>
      <c r="Y44" s="226">
        <f t="shared" si="1740"/>
        <v>295.29093969278159</v>
      </c>
      <c r="Z44" s="226">
        <f t="shared" si="1740"/>
        <v>292.79259757852714</v>
      </c>
      <c r="AA44" s="226">
        <f t="shared" si="1740"/>
        <v>287.7520354858118</v>
      </c>
      <c r="AB44" s="226">
        <f t="shared" si="1740"/>
        <v>279.41712919406098</v>
      </c>
      <c r="AC44" s="226">
        <f t="shared" si="1740"/>
        <v>266.8567170966798</v>
      </c>
      <c r="AD44" s="229">
        <f t="shared" si="1740"/>
        <v>248.91843061991494</v>
      </c>
      <c r="AE44" s="226">
        <f t="shared" si="1740"/>
        <v>205.26726705170282</v>
      </c>
      <c r="AF44" s="226">
        <f t="shared" si="1740"/>
        <v>213.98127474029474</v>
      </c>
      <c r="AG44" s="226">
        <f t="shared" si="1740"/>
        <v>220.70463055907751</v>
      </c>
      <c r="AH44" s="226">
        <f t="shared" si="1740"/>
        <v>224.92001826980152</v>
      </c>
      <c r="AI44" s="226">
        <f t="shared" si="1740"/>
        <v>225.97482085637989</v>
      </c>
      <c r="AJ44" s="230">
        <f t="shared" si="1740"/>
        <v>223.049289111127</v>
      </c>
      <c r="AK44" s="229">
        <f t="shared" si="1740"/>
        <v>215.11736725061209</v>
      </c>
      <c r="AL44" s="226">
        <f t="shared" si="1740"/>
        <v>217.93917090017513</v>
      </c>
      <c r="AM44" s="226">
        <f t="shared" si="1740"/>
        <v>214.00175880785741</v>
      </c>
      <c r="AN44" s="226">
        <f t="shared" si="1740"/>
        <v>210.37548777854727</v>
      </c>
      <c r="AO44" s="226">
        <f t="shared" si="1740"/>
        <v>206.93269875296892</v>
      </c>
      <c r="AP44" s="226">
        <f t="shared" si="1740"/>
        <v>203.52030524855388</v>
      </c>
      <c r="AQ44" s="230">
        <f t="shared" si="1740"/>
        <v>199.95282282017331</v>
      </c>
      <c r="AR44" s="229">
        <f t="shared" si="1740"/>
        <v>196.00377865593603</v>
      </c>
      <c r="AS44" s="226">
        <f t="shared" si="1740"/>
        <v>191.57777489475814</v>
      </c>
      <c r="AT44" s="226">
        <f t="shared" si="1740"/>
        <v>188.03276408571816</v>
      </c>
      <c r="AU44" s="226">
        <f t="shared" si="1740"/>
        <v>183.75843815526585</v>
      </c>
      <c r="AV44" s="226">
        <f t="shared" si="1740"/>
        <v>178.94486362432693</v>
      </c>
      <c r="AW44" s="226">
        <f t="shared" si="1740"/>
        <v>173.81826564250312</v>
      </c>
      <c r="AX44" s="230">
        <f t="shared" si="1740"/>
        <v>168.65060877561959</v>
      </c>
      <c r="AY44" s="229">
        <f t="shared" si="1740"/>
        <v>163.77136782629552</v>
      </c>
      <c r="AZ44" s="226">
        <f t="shared" si="1740"/>
        <v>161.2683324882438</v>
      </c>
      <c r="BA44" s="226">
        <f t="shared" si="1740"/>
        <v>159.5992270274227</v>
      </c>
      <c r="BB44" s="226">
        <f t="shared" si="1740"/>
        <v>157.58964344682261</v>
      </c>
      <c r="BC44" s="226">
        <f t="shared" si="1740"/>
        <v>155.22938585538358</v>
      </c>
      <c r="BD44" s="226">
        <f t="shared" si="1740"/>
        <v>152.54398416821587</v>
      </c>
      <c r="BE44" s="230">
        <f t="shared" si="1740"/>
        <v>149.60255910151022</v>
      </c>
      <c r="BF44" s="229">
        <f t="shared" si="1740"/>
        <v>146.52589675176924</v>
      </c>
      <c r="BG44" s="226">
        <f t="shared" si="1740"/>
        <v>143.4999747551991</v>
      </c>
      <c r="BH44" s="226">
        <f t="shared" si="1740"/>
        <v>140.40580435500465</v>
      </c>
      <c r="BI44" s="226">
        <f t="shared" si="1740"/>
        <v>137.45967525657747</v>
      </c>
      <c r="BJ44" s="226">
        <f t="shared" ref="BJ44:BK44" si="1741">BJ30+BJ37</f>
        <v>134.66070411251727</v>
      </c>
      <c r="BK44" s="226">
        <f t="shared" si="1741"/>
        <v>132.00206491620199</v>
      </c>
      <c r="BL44" s="230">
        <f t="shared" ref="BL44:BM44" si="1742">BL30+BL37</f>
        <v>129.47274962888835</v>
      </c>
      <c r="BM44" s="229">
        <f t="shared" si="1742"/>
        <v>127.06144230304031</v>
      </c>
      <c r="BN44" s="226">
        <f t="shared" ref="BN44:CC44" si="1743">BN30+BN37</f>
        <v>124.75768052338221</v>
      </c>
      <c r="BO44" s="226">
        <f t="shared" si="1743"/>
        <v>122.47141215326573</v>
      </c>
      <c r="BP44" s="226">
        <f t="shared" si="1743"/>
        <v>120.13920292689789</v>
      </c>
      <c r="BQ44" s="226">
        <f t="shared" si="1743"/>
        <v>117.80848462747346</v>
      </c>
      <c r="BR44" s="226">
        <f t="shared" si="1743"/>
        <v>115.52158388122561</v>
      </c>
      <c r="BS44" s="226">
        <f t="shared" si="1743"/>
        <v>113.31258198999437</v>
      </c>
      <c r="BT44" s="229">
        <f t="shared" si="1743"/>
        <v>111.20367226619388</v>
      </c>
      <c r="BU44" s="226">
        <f t="shared" si="1743"/>
        <v>109.20110087552288</v>
      </c>
      <c r="BV44" s="226">
        <f t="shared" si="1743"/>
        <v>107.24069885778199</v>
      </c>
      <c r="BW44" s="226">
        <f t="shared" si="1743"/>
        <v>105.30037589856859</v>
      </c>
      <c r="BX44" s="226">
        <f t="shared" si="1743"/>
        <v>103.38001233065292</v>
      </c>
      <c r="BY44" s="226">
        <f t="shared" si="1743"/>
        <v>101.48326907490612</v>
      </c>
      <c r="BZ44" s="226">
        <f t="shared" si="1743"/>
        <v>99.61643702053216</v>
      </c>
      <c r="CA44" s="229">
        <f t="shared" si="1743"/>
        <v>97.786741370242638</v>
      </c>
      <c r="CB44" s="226">
        <f t="shared" si="1743"/>
        <v>95.999964058308564</v>
      </c>
      <c r="CC44" s="226">
        <f t="shared" si="1743"/>
        <v>94.257314068149128</v>
      </c>
      <c r="CD44" s="226">
        <f t="shared" ref="CD44:DP44" si="1744">CD30+CD37</f>
        <v>92.563435224986719</v>
      </c>
      <c r="CE44" s="226">
        <f t="shared" si="1744"/>
        <v>90.917758373232189</v>
      </c>
      <c r="CF44" s="226">
        <f t="shared" si="1744"/>
        <v>89.31758094315019</v>
      </c>
      <c r="CG44" s="226">
        <f t="shared" si="1744"/>
        <v>87.75874254237425</v>
      </c>
      <c r="CH44" s="229">
        <f t="shared" si="1744"/>
        <v>86.236305202179963</v>
      </c>
      <c r="CI44" s="226">
        <f t="shared" si="1744"/>
        <v>84.74515630480991</v>
      </c>
      <c r="CJ44" s="226">
        <f t="shared" si="1744"/>
        <v>83.280584377444271</v>
      </c>
      <c r="CK44" s="226">
        <f t="shared" si="1744"/>
        <v>81.843322015871621</v>
      </c>
      <c r="CL44" s="226">
        <f t="shared" si="1744"/>
        <v>80.437234703229635</v>
      </c>
      <c r="CM44" s="226">
        <f t="shared" si="1744"/>
        <v>79.064787596901823</v>
      </c>
      <c r="CN44" s="226">
        <f t="shared" si="1744"/>
        <v>77.726866584585821</v>
      </c>
      <c r="CO44" s="229">
        <f t="shared" si="1744"/>
        <v>76.422792371583824</v>
      </c>
      <c r="CP44" s="226">
        <f t="shared" si="1744"/>
        <v>75.150567178661063</v>
      </c>
      <c r="CQ44" s="226">
        <f t="shared" si="1744"/>
        <v>73.907391525027961</v>
      </c>
      <c r="CR44" s="226">
        <f t="shared" si="1744"/>
        <v>72.692007096202602</v>
      </c>
      <c r="CS44" s="226">
        <f t="shared" si="1744"/>
        <v>71.503683413686872</v>
      </c>
      <c r="CT44" s="226">
        <f t="shared" si="1744"/>
        <v>70.341984445211693</v>
      </c>
      <c r="CU44" s="226">
        <f t="shared" si="1744"/>
        <v>69.206655294285028</v>
      </c>
      <c r="CV44" s="229">
        <f t="shared" si="1744"/>
        <v>68.097499056608982</v>
      </c>
      <c r="CW44" s="226">
        <f t="shared" si="1744"/>
        <v>67.014273821198373</v>
      </c>
      <c r="CX44" s="226">
        <f t="shared" si="1744"/>
        <v>65.956650219747871</v>
      </c>
      <c r="CY44" s="226">
        <f t="shared" si="1744"/>
        <v>64.924272856222828</v>
      </c>
      <c r="CZ44" s="226">
        <f t="shared" si="1744"/>
        <v>63.916521242989937</v>
      </c>
      <c r="DA44" s="226">
        <f t="shared" si="1744"/>
        <v>62.932567500490435</v>
      </c>
      <c r="DB44" s="226">
        <f t="shared" si="1744"/>
        <v>61.971520873259607</v>
      </c>
      <c r="DC44" s="226">
        <f t="shared" si="1744"/>
        <v>61.032552846795056</v>
      </c>
      <c r="DD44" s="229">
        <f t="shared" si="1744"/>
        <v>60.114993378177132</v>
      </c>
      <c r="DE44" s="226">
        <f t="shared" si="1744"/>
        <v>59.218391644991634</v>
      </c>
      <c r="DF44" s="226">
        <f t="shared" si="1744"/>
        <v>58.342534462802682</v>
      </c>
      <c r="DG44" s="226">
        <f t="shared" si="1744"/>
        <v>57.4872194233782</v>
      </c>
      <c r="DH44" s="226">
        <f t="shared" si="1744"/>
        <v>56.652120636498623</v>
      </c>
      <c r="DI44" s="226">
        <f t="shared" si="1744"/>
        <v>55.836801545382059</v>
      </c>
      <c r="DJ44" s="226">
        <f t="shared" si="1744"/>
        <v>55.040748326133297</v>
      </c>
      <c r="DK44" s="229">
        <f t="shared" si="1744"/>
        <v>54.263417317227514</v>
      </c>
      <c r="DL44" s="226">
        <f t="shared" si="1744"/>
        <v>53.504286729310145</v>
      </c>
      <c r="DM44" s="226">
        <f t="shared" si="1744"/>
        <v>52.762899497307053</v>
      </c>
      <c r="DN44" s="226">
        <f t="shared" si="1744"/>
        <v>52.038834849455363</v>
      </c>
      <c r="DO44" s="226">
        <f t="shared" si="1744"/>
        <v>51.331704763327984</v>
      </c>
      <c r="DP44" s="226">
        <f t="shared" si="1744"/>
        <v>50.64114613926391</v>
      </c>
      <c r="DQ44" s="226">
        <f t="shared" ref="DQ44:DS44" si="1745">DQ30+DQ37</f>
        <v>49.96681075030974</v>
      </c>
      <c r="DR44" s="226">
        <f t="shared" si="1745"/>
        <v>49.308355579881457</v>
      </c>
      <c r="DS44" s="226">
        <f t="shared" si="1745"/>
        <v>48.665435230773603</v>
      </c>
    </row>
    <row r="45" spans="1:123" s="55" customFormat="1" x14ac:dyDescent="0.25">
      <c r="A45" s="56" t="s">
        <v>71</v>
      </c>
      <c r="B45" s="58" t="s">
        <v>110</v>
      </c>
      <c r="C45" s="103">
        <f t="shared" ref="C45:H45" si="1746">C46+C48+C50</f>
        <v>0.75814857629527987</v>
      </c>
      <c r="D45" s="103">
        <f t="shared" si="1746"/>
        <v>0.94010423460614712</v>
      </c>
      <c r="E45" s="103">
        <f t="shared" si="1746"/>
        <v>1.1657292509116224</v>
      </c>
      <c r="F45" s="103">
        <f t="shared" si="1746"/>
        <v>1.4455042711304116</v>
      </c>
      <c r="G45" s="103">
        <f t="shared" si="1746"/>
        <v>1.7924252962017104</v>
      </c>
      <c r="H45" s="103">
        <f t="shared" si="1746"/>
        <v>2.222607367290121</v>
      </c>
      <c r="I45" s="111">
        <f>I46+I48+I50</f>
        <v>2.75603313543975</v>
      </c>
      <c r="J45" s="55">
        <f t="shared" ref="J45:P45" si="1747">J46+J48+J50</f>
        <v>3.3564461842263889</v>
      </c>
      <c r="K45" s="55">
        <f t="shared" si="1747"/>
        <v>4.1009583647218211</v>
      </c>
      <c r="L45" s="55">
        <f t="shared" si="1747"/>
        <v>5.0241534685361566</v>
      </c>
      <c r="M45" s="55">
        <f t="shared" si="1747"/>
        <v>6.1689153972659359</v>
      </c>
      <c r="N45" s="55">
        <f t="shared" si="1747"/>
        <v>7.5884201888908578</v>
      </c>
      <c r="O45" s="55">
        <f t="shared" si="1747"/>
        <v>9.3486061305057646</v>
      </c>
      <c r="P45" s="70">
        <f t="shared" si="1747"/>
        <v>11.531236698108245</v>
      </c>
      <c r="Q45" s="55">
        <f t="shared" ref="Q45:AC45" si="1748">Q46+Q48+Q50</f>
        <v>14.151995071532555</v>
      </c>
      <c r="R45" s="55">
        <f t="shared" si="1748"/>
        <v>17.401735454578699</v>
      </c>
      <c r="S45" s="55">
        <f t="shared" si="1748"/>
        <v>21.431413529555922</v>
      </c>
      <c r="T45" s="55">
        <f t="shared" si="1748"/>
        <v>26.428214342527674</v>
      </c>
      <c r="U45" s="55">
        <f t="shared" si="1748"/>
        <v>32.624247350612642</v>
      </c>
      <c r="V45" s="55">
        <f t="shared" si="1748"/>
        <v>40.307328280638004</v>
      </c>
      <c r="W45" s="70">
        <f t="shared" si="1748"/>
        <v>49.834348633869467</v>
      </c>
      <c r="X45" s="55">
        <f t="shared" si="1748"/>
        <v>54.909175652070815</v>
      </c>
      <c r="Y45" s="55">
        <f t="shared" si="1748"/>
        <v>60.768314436250378</v>
      </c>
      <c r="Z45" s="55">
        <f t="shared" si="1748"/>
        <v>67.598760142582179</v>
      </c>
      <c r="AA45" s="55">
        <f t="shared" si="1748"/>
        <v>75.631747436026913</v>
      </c>
      <c r="AB45" s="55">
        <f t="shared" si="1748"/>
        <v>85.153035409805597</v>
      </c>
      <c r="AC45" s="55">
        <f t="shared" si="1748"/>
        <v>96.515485300554062</v>
      </c>
      <c r="AD45" s="70">
        <f t="shared" ref="AD45:BI45" si="1749">AD46+AD48+AD50</f>
        <v>110.15438811293581</v>
      </c>
      <c r="AE45" s="55">
        <f t="shared" si="1749"/>
        <v>133.34473782969678</v>
      </c>
      <c r="AF45" s="55">
        <f t="shared" si="1749"/>
        <v>133.08734531747896</v>
      </c>
      <c r="AG45" s="55">
        <f t="shared" si="1749"/>
        <v>131.94142243506687</v>
      </c>
      <c r="AH45" s="55">
        <f t="shared" si="1749"/>
        <v>129.62842236914878</v>
      </c>
      <c r="AI45" s="55">
        <f t="shared" si="1749"/>
        <v>125.80340613673204</v>
      </c>
      <c r="AJ45" s="195">
        <f t="shared" si="1749"/>
        <v>120.03935385697633</v>
      </c>
      <c r="AK45" s="70">
        <f t="shared" si="1749"/>
        <v>111.80784751471303</v>
      </c>
      <c r="AL45" s="55">
        <f t="shared" si="1749"/>
        <v>91.763657132688337</v>
      </c>
      <c r="AM45" s="55">
        <f t="shared" si="1749"/>
        <v>95.768899121396117</v>
      </c>
      <c r="AN45" s="55">
        <f t="shared" si="1749"/>
        <v>98.865921101381531</v>
      </c>
      <c r="AO45" s="55">
        <f t="shared" si="1749"/>
        <v>100.81814459344365</v>
      </c>
      <c r="AP45" s="55">
        <f t="shared" si="1749"/>
        <v>101.32712542037376</v>
      </c>
      <c r="AQ45" s="195">
        <f t="shared" si="1749"/>
        <v>100.01800093762654</v>
      </c>
      <c r="AR45" s="70">
        <f t="shared" si="1749"/>
        <v>96.421580829150116</v>
      </c>
      <c r="AS45" s="55">
        <f t="shared" si="1749"/>
        <v>97.780808343361258</v>
      </c>
      <c r="AT45" s="55">
        <f t="shared" si="1749"/>
        <v>96.078497969478178</v>
      </c>
      <c r="AU45" s="55">
        <f t="shared" si="1749"/>
        <v>94.519436569948013</v>
      </c>
      <c r="AV45" s="55">
        <f t="shared" si="1749"/>
        <v>93.04641817021394</v>
      </c>
      <c r="AW45" s="55">
        <f t="shared" si="1749"/>
        <v>91.590837746697574</v>
      </c>
      <c r="AX45" s="195">
        <f t="shared" si="1749"/>
        <v>90.042013299351112</v>
      </c>
      <c r="AY45" s="208">
        <f t="shared" si="1749"/>
        <v>88.29028652599294</v>
      </c>
      <c r="AZ45" s="55">
        <f t="shared" si="1749"/>
        <v>86.284390603911206</v>
      </c>
      <c r="BA45" s="55">
        <f t="shared" si="1749"/>
        <v>84.601960124751727</v>
      </c>
      <c r="BB45" s="55">
        <f t="shared" si="1749"/>
        <v>82.597419123838549</v>
      </c>
      <c r="BC45" s="55">
        <f t="shared" si="1749"/>
        <v>80.356540812652284</v>
      </c>
      <c r="BD45" s="55">
        <f t="shared" si="1749"/>
        <v>77.981496020815328</v>
      </c>
      <c r="BE45" s="195">
        <f t="shared" si="1749"/>
        <v>75.595186530235338</v>
      </c>
      <c r="BF45" s="70">
        <f t="shared" si="1749"/>
        <v>73.346569534669712</v>
      </c>
      <c r="BG45" s="55">
        <f t="shared" si="1749"/>
        <v>72.188801684038623</v>
      </c>
      <c r="BH45" s="55">
        <f t="shared" si="1749"/>
        <v>71.441684602220761</v>
      </c>
      <c r="BI45" s="55">
        <f t="shared" si="1749"/>
        <v>70.533915848899497</v>
      </c>
      <c r="BJ45" s="55">
        <f t="shared" ref="BJ45:BK45" si="1750">BJ46+BJ48+BJ50</f>
        <v>69.462450037290083</v>
      </c>
      <c r="BK45" s="55">
        <f t="shared" si="1750"/>
        <v>68.240583688524239</v>
      </c>
      <c r="BL45" s="195">
        <f t="shared" ref="BL45:BM45" si="1751">BL46+BL48+BL50</f>
        <v>66.901567265343004</v>
      </c>
      <c r="BM45" s="70">
        <f t="shared" si="1751"/>
        <v>65.502282305950928</v>
      </c>
      <c r="BN45" s="55">
        <f t="shared" ref="BN45:CC45" si="1752">BN46+BN48+BN50</f>
        <v>64.129470258781112</v>
      </c>
      <c r="BO45" s="55">
        <f t="shared" si="1752"/>
        <v>62.720737242903795</v>
      </c>
      <c r="BP45" s="55">
        <f t="shared" si="1752"/>
        <v>61.377982887607018</v>
      </c>
      <c r="BQ45" s="55">
        <f t="shared" si="1752"/>
        <v>60.100190847110952</v>
      </c>
      <c r="BR45" s="55">
        <f t="shared" si="1752"/>
        <v>58.883885055428813</v>
      </c>
      <c r="BS45" s="55">
        <f t="shared" si="1752"/>
        <v>57.723965084612821</v>
      </c>
      <c r="BT45" s="70">
        <f t="shared" si="1752"/>
        <v>56.61554962566489</v>
      </c>
      <c r="BU45" s="55">
        <f t="shared" si="1752"/>
        <v>55.554535405674294</v>
      </c>
      <c r="BV45" s="55">
        <f t="shared" si="1752"/>
        <v>54.502670002127829</v>
      </c>
      <c r="BW45" s="55">
        <f t="shared" si="1752"/>
        <v>53.431862987459148</v>
      </c>
      <c r="BX45" s="55">
        <f t="shared" si="1752"/>
        <v>52.363653964024948</v>
      </c>
      <c r="BY45" s="55">
        <f t="shared" si="1752"/>
        <v>51.317161130231192</v>
      </c>
      <c r="BZ45" s="55">
        <f t="shared" si="1752"/>
        <v>50.307668296319022</v>
      </c>
      <c r="CA45" s="70">
        <f t="shared" si="1752"/>
        <v>49.344984892402245</v>
      </c>
      <c r="CB45" s="55">
        <f t="shared" si="1752"/>
        <v>48.431615529580661</v>
      </c>
      <c r="CC45" s="55">
        <f t="shared" si="1752"/>
        <v>47.537010299470055</v>
      </c>
      <c r="CD45" s="55">
        <f t="shared" ref="CD45:DP45" si="1753">CD46+CD48+CD50</f>
        <v>46.650458342589388</v>
      </c>
      <c r="CE45" s="55">
        <f t="shared" si="1753"/>
        <v>45.772251763744549</v>
      </c>
      <c r="CF45" s="55">
        <f t="shared" si="1753"/>
        <v>44.904379657485137</v>
      </c>
      <c r="CG45" s="55">
        <f t="shared" si="1753"/>
        <v>44.049983182152552</v>
      </c>
      <c r="CH45" s="70">
        <f t="shared" si="1753"/>
        <v>43.212561292039943</v>
      </c>
      <c r="CI45" s="55">
        <f t="shared" si="1753"/>
        <v>42.394867490900282</v>
      </c>
      <c r="CJ45" s="55">
        <f t="shared" si="1753"/>
        <v>41.597459456983572</v>
      </c>
      <c r="CK45" s="55">
        <f t="shared" si="1753"/>
        <v>40.822511484903359</v>
      </c>
      <c r="CL45" s="55">
        <f t="shared" si="1753"/>
        <v>40.069652662086249</v>
      </c>
      <c r="CM45" s="55">
        <f t="shared" si="1753"/>
        <v>39.337586720055022</v>
      </c>
      <c r="CN45" s="55">
        <f t="shared" si="1753"/>
        <v>38.624395075013894</v>
      </c>
      <c r="CO45" s="70">
        <f t="shared" si="1753"/>
        <v>37.927838620271622</v>
      </c>
      <c r="CP45" s="55">
        <f t="shared" si="1753"/>
        <v>37.245619441486454</v>
      </c>
      <c r="CQ45" s="55">
        <f t="shared" si="1753"/>
        <v>36.575626789097747</v>
      </c>
      <c r="CR45" s="55">
        <f t="shared" si="1753"/>
        <v>35.918198551856101</v>
      </c>
      <c r="CS45" s="55">
        <f t="shared" si="1753"/>
        <v>35.275103731150814</v>
      </c>
      <c r="CT45" s="55">
        <f t="shared" si="1753"/>
        <v>34.6474512481524</v>
      </c>
      <c r="CU45" s="55">
        <f t="shared" si="1753"/>
        <v>34.03561569719016</v>
      </c>
      <c r="CV45" s="70">
        <f t="shared" si="1753"/>
        <v>33.439251119315252</v>
      </c>
      <c r="CW45" s="55">
        <f t="shared" si="1753"/>
        <v>32.857410564029607</v>
      </c>
      <c r="CX45" s="55">
        <f t="shared" si="1753"/>
        <v>32.288788136396455</v>
      </c>
      <c r="CY45" s="55">
        <f t="shared" si="1753"/>
        <v>31.732821232436521</v>
      </c>
      <c r="CZ45" s="55">
        <f t="shared" si="1753"/>
        <v>31.189205808240185</v>
      </c>
      <c r="DA45" s="55">
        <f t="shared" si="1753"/>
        <v>30.657767922931136</v>
      </c>
      <c r="DB45" s="55">
        <f t="shared" si="1753"/>
        <v>30.138409139141565</v>
      </c>
      <c r="DC45" s="55">
        <f t="shared" si="1753"/>
        <v>29.631048791355052</v>
      </c>
      <c r="DD45" s="70">
        <f t="shared" si="1753"/>
        <v>29.135576967281363</v>
      </c>
      <c r="DE45" s="55">
        <f t="shared" si="1753"/>
        <v>28.651836756211416</v>
      </c>
      <c r="DF45" s="55">
        <f t="shared" si="1753"/>
        <v>28.179655750239579</v>
      </c>
      <c r="DG45" s="55">
        <f t="shared" si="1753"/>
        <v>27.718739425477612</v>
      </c>
      <c r="DH45" s="55">
        <f t="shared" si="1753"/>
        <v>27.268703459482452</v>
      </c>
      <c r="DI45" s="55">
        <f t="shared" si="1753"/>
        <v>26.82913893812356</v>
      </c>
      <c r="DJ45" s="55">
        <f t="shared" si="1753"/>
        <v>26.399668317421881</v>
      </c>
      <c r="DK45" s="70">
        <f t="shared" si="1753"/>
        <v>25.97998801260459</v>
      </c>
      <c r="DL45" s="55">
        <f t="shared" si="1753"/>
        <v>25.569894874284053</v>
      </c>
      <c r="DM45" s="55">
        <f t="shared" si="1753"/>
        <v>25.169293680137628</v>
      </c>
      <c r="DN45" s="55">
        <f t="shared" si="1753"/>
        <v>24.778092768707936</v>
      </c>
      <c r="DO45" s="55">
        <f t="shared" si="1753"/>
        <v>24.39614195152328</v>
      </c>
      <c r="DP45" s="55">
        <f t="shared" si="1753"/>
        <v>24.02323949469287</v>
      </c>
      <c r="DQ45" s="55">
        <f t="shared" ref="DQ45:DS45" si="1754">DQ46+DQ48+DQ50</f>
        <v>23.659148358874365</v>
      </c>
      <c r="DR45" s="55">
        <f t="shared" si="1754"/>
        <v>23.303618619022345</v>
      </c>
      <c r="DS45" s="55">
        <f t="shared" si="1754"/>
        <v>22.956411543057754</v>
      </c>
    </row>
    <row r="46" spans="1:123" x14ac:dyDescent="0.25">
      <c r="A46" t="s">
        <v>95</v>
      </c>
      <c r="B46" s="60"/>
      <c r="C46" s="109">
        <f t="shared" ref="C46:G47" si="1755">D46/(1+$V$6)</f>
        <v>0.61093141832485365</v>
      </c>
      <c r="D46" s="109">
        <f t="shared" si="1755"/>
        <v>0.75755495872281853</v>
      </c>
      <c r="E46" s="109">
        <f t="shared" si="1755"/>
        <v>0.93936814881629493</v>
      </c>
      <c r="F46" s="109">
        <f t="shared" si="1755"/>
        <v>1.1648165045322056</v>
      </c>
      <c r="G46" s="109">
        <f t="shared" si="1755"/>
        <v>1.444372465619935</v>
      </c>
      <c r="H46" s="109">
        <f>I46/(1+$V$6)</f>
        <v>1.7910218573687195</v>
      </c>
      <c r="I46" s="82">
        <f>V9*AJ6</f>
        <v>2.2208671031372123</v>
      </c>
      <c r="J46" s="83">
        <f t="shared" ref="J46" si="1756">I46-C47+J47</f>
        <v>2.7046920511024339</v>
      </c>
      <c r="K46" s="83">
        <f t="shared" ref="K46" si="1757">J46-D47+K47</f>
        <v>3.304634986579309</v>
      </c>
      <c r="L46" s="83">
        <f t="shared" ref="L46" si="1758">K46-E47+L47</f>
        <v>4.0485642265706341</v>
      </c>
      <c r="M46" s="83">
        <f t="shared" ref="M46" si="1759">L46-F47+M47</f>
        <v>4.9710364841598782</v>
      </c>
      <c r="N46" s="83">
        <f t="shared" ref="N46" si="1760">M46-G47+N47</f>
        <v>6.1149020835705397</v>
      </c>
      <c r="O46" s="83">
        <f t="shared" ref="O46" si="1761">N46-H47+O47</f>
        <v>7.5332954268397607</v>
      </c>
      <c r="P46" s="105">
        <f t="shared" ref="P46" si="1762">O46-I47+P47</f>
        <v>9.2921031724935936</v>
      </c>
      <c r="Q46" s="83">
        <f t="shared" ref="Q46" si="1763">P46-J47+Q47</f>
        <v>11.403963143248536</v>
      </c>
      <c r="R46" s="83">
        <f t="shared" ref="R46" si="1764">Q46-K47+R47</f>
        <v>14.022669506984663</v>
      </c>
      <c r="S46" s="83">
        <f t="shared" ref="S46" si="1765">R46-L47+S47</f>
        <v>17.269865398017462</v>
      </c>
      <c r="T46" s="83">
        <f t="shared" ref="T46" si="1766">S46-M47+T47</f>
        <v>21.296388302898134</v>
      </c>
      <c r="U46" s="83">
        <f t="shared" ref="U46" si="1767">T46-N47+U47</f>
        <v>26.289276704950161</v>
      </c>
      <c r="V46" s="83">
        <f t="shared" ref="V46" si="1768">U46-O47+V47</f>
        <v>32.480458323494673</v>
      </c>
      <c r="W46" s="105">
        <f t="shared" ref="W46" si="1769">V46-P47+W47</f>
        <v>40.157523530489875</v>
      </c>
      <c r="X46" s="83">
        <f t="shared" ref="X46" si="1770">W46-Q47+X47</f>
        <v>44.999557792386796</v>
      </c>
      <c r="Y46" s="83">
        <f t="shared" ref="Y46" si="1771">X46-R47+Y47</f>
        <v>50.617348518987221</v>
      </c>
      <c r="Z46" s="83">
        <f t="shared" ref="Z46" si="1772">Y46-S47+Z47</f>
        <v>57.195874572638225</v>
      </c>
      <c r="AA46" s="83">
        <f t="shared" ref="AA46" si="1773">Z46-T47+AA47</f>
        <v>64.963889446250377</v>
      </c>
      <c r="AB46" s="83">
        <f t="shared" ref="AB46" si="1774">AA46-U47+AB47</f>
        <v>74.204104492173002</v>
      </c>
      <c r="AC46" s="83">
        <f t="shared" ref="AC46" si="1775">AB46-V47+AC47</f>
        <v>85.265645763668431</v>
      </c>
      <c r="AD46" s="105">
        <f t="shared" ref="AD46" si="1776">AC46-W47+AD47</f>
        <v>98.579239761143825</v>
      </c>
      <c r="AE46" s="83">
        <f t="shared" ref="AE46" si="1777">AD46-X47+AE47</f>
        <v>119.35317136135404</v>
      </c>
      <c r="AF46" s="83">
        <f t="shared" ref="AF46" si="1778">AE46-Y47+AF47</f>
        <v>119.1340934762779</v>
      </c>
      <c r="AG46" s="83">
        <f t="shared" ref="AG46" si="1779">AF46-Z47+AG47</f>
        <v>118.1285649430471</v>
      </c>
      <c r="AH46" s="83">
        <f t="shared" ref="AH46" si="1780">AG46-AA47+AH47</f>
        <v>116.09017003579862</v>
      </c>
      <c r="AI46" s="83">
        <f t="shared" ref="AI46" si="1781">AH46-AB47+AI47</f>
        <v>112.7138215246692</v>
      </c>
      <c r="AJ46" s="190">
        <f t="shared" ref="AJ46" si="1782">AI46-AC47+AJ47</f>
        <v>107.62192960290959</v>
      </c>
      <c r="AK46" s="105">
        <f t="shared" ref="AK46" si="1783">AJ46-AD47+AK47</f>
        <v>100.34739033657718</v>
      </c>
      <c r="AL46" s="83">
        <f t="shared" ref="AL46" si="1784">AK46-AE47+AL47</f>
        <v>82.471901355700993</v>
      </c>
      <c r="AM46" s="83">
        <f t="shared" ref="AM46" si="1785">AL46-AF47+AM47</f>
        <v>86.123298778324866</v>
      </c>
      <c r="AN46" s="83">
        <f t="shared" ref="AN46" si="1786">AM46-AG47+AN47</f>
        <v>88.972408364906642</v>
      </c>
      <c r="AO46" s="83">
        <f t="shared" ref="AO46" si="1787">AN46-AH47+AO47</f>
        <v>90.808642876829296</v>
      </c>
      <c r="AP46" s="83">
        <f t="shared" ref="AP46" si="1788">AO46-AI47+AP47</f>
        <v>91.366402328256356</v>
      </c>
      <c r="AQ46" s="190">
        <f t="shared" ref="AQ46" si="1789">AP46-AJ47+AQ47</f>
        <v>90.312140711829883</v>
      </c>
      <c r="AR46" s="105">
        <f t="shared" ref="AR46" si="1790">AQ46-AK47+AR47</f>
        <v>87.2284524465082</v>
      </c>
      <c r="AS46" s="83">
        <f t="shared" ref="AS46" si="1791">AR46-AL47+AS47</f>
        <v>88.643999935608491</v>
      </c>
      <c r="AT46" s="83">
        <f t="shared" ref="AT46" si="1792">AS46-AM47+AT47</f>
        <v>87.415561146854159</v>
      </c>
      <c r="AU46" s="83">
        <f t="shared" ref="AU46" si="1793">AT46-AN47+AU47</f>
        <v>86.280440359846551</v>
      </c>
      <c r="AV46" s="83">
        <f t="shared" ref="AV46" si="1794">AU46-AO47+AV47</f>
        <v>85.177561180870796</v>
      </c>
      <c r="AW46" s="83">
        <f t="shared" ref="AW46" si="1795">AV46-AP47+AW47</f>
        <v>84.033015428965555</v>
      </c>
      <c r="AX46" s="190">
        <f t="shared" ref="AX46" si="1796">AW46-AQ47+AX47</f>
        <v>82.756641661219589</v>
      </c>
      <c r="AY46" s="105">
        <f t="shared" ref="AY46" si="1797">AX46-AR47+AY47</f>
        <v>81.237807093855707</v>
      </c>
      <c r="AZ46" s="83">
        <f t="shared" ref="AZ46" si="1798">AY46-AS47+AZ47</f>
        <v>79.413961027075246</v>
      </c>
      <c r="BA46" s="83">
        <f t="shared" ref="BA46" si="1799">AZ46-AT47+BA47</f>
        <v>77.739105372373061</v>
      </c>
      <c r="BB46" s="83">
        <f t="shared" ref="BB46" si="1800">BA46-AU47+BB47</f>
        <v>75.78881498026108</v>
      </c>
      <c r="BC46" s="83">
        <f t="shared" ref="BC46" si="1801">BB46-AV47+BC47</f>
        <v>73.64025423118531</v>
      </c>
      <c r="BD46" s="83">
        <f t="shared" ref="BD46" si="1802">BC46-AW47+BD47</f>
        <v>71.385488019281382</v>
      </c>
      <c r="BE46" s="190">
        <f t="shared" ref="BE46" si="1803">BD46-AX47+BE47</f>
        <v>69.135395804694753</v>
      </c>
      <c r="BF46" s="105">
        <f t="shared" ref="BF46" si="1804">BE46-AY47+BF47</f>
        <v>67.024481620160913</v>
      </c>
      <c r="BG46" s="83">
        <f t="shared" ref="BG46" si="1805">BF46-AZ47+BG47</f>
        <v>65.934371531311797</v>
      </c>
      <c r="BH46" s="83">
        <f t="shared" ref="BH46" si="1806">BG46-BA47+BH47</f>
        <v>65.280364927813949</v>
      </c>
      <c r="BI46" s="83">
        <f t="shared" ref="BI46:BM46" si="1807">BH46-BB47+BI47</f>
        <v>64.464301751254212</v>
      </c>
      <c r="BJ46" s="83">
        <f t="shared" si="1807"/>
        <v>63.486792286302318</v>
      </c>
      <c r="BK46" s="83">
        <f t="shared" si="1807"/>
        <v>62.363671374967055</v>
      </c>
      <c r="BL46" s="190">
        <f t="shared" si="1807"/>
        <v>61.129394698442304</v>
      </c>
      <c r="BM46" s="105">
        <f t="shared" si="1807"/>
        <v>59.840442112472054</v>
      </c>
      <c r="BN46" s="83">
        <f t="shared" ref="BN46" si="1808">BM46-BG47+BN47</f>
        <v>58.581201278387553</v>
      </c>
      <c r="BO46" s="83">
        <f t="shared" ref="BO46" si="1809">BN46-BH47+BO47</f>
        <v>57.279260877195277</v>
      </c>
      <c r="BP46" s="83">
        <f t="shared" ref="BP46" si="1810">BO46-BI47+BP47</f>
        <v>56.036689675003586</v>
      </c>
      <c r="BQ46" s="83">
        <f t="shared" ref="BQ46" si="1811">BP46-BJ47+BQ47</f>
        <v>54.851107033800069</v>
      </c>
      <c r="BR46" s="83">
        <f t="shared" ref="BR46" si="1812">BQ46-BK47+BR47</f>
        <v>53.718376312472181</v>
      </c>
      <c r="BS46" s="83">
        <f t="shared" ref="BS46" si="1813">BR46-BL47+BS47</f>
        <v>52.633441483136387</v>
      </c>
      <c r="BT46" s="105">
        <f t="shared" ref="BT46" si="1814">BS46-BM47+BT47</f>
        <v>51.592177920698141</v>
      </c>
      <c r="BU46" s="83">
        <f t="shared" ref="BU46" si="1815">BT46-BN47+BU47</f>
        <v>50.591971634925372</v>
      </c>
      <c r="BV46" s="83">
        <f t="shared" ref="BV46" si="1816">BU46-BO47+BV47</f>
        <v>49.602735806781389</v>
      </c>
      <c r="BW46" s="83">
        <f t="shared" ref="BW46" si="1817">BV46-BP47+BW47</f>
        <v>48.59954669678082</v>
      </c>
      <c r="BX46" s="83">
        <f t="shared" ref="BX46" si="1818">BW46-BQ47+BX47</f>
        <v>47.602228586139262</v>
      </c>
      <c r="BY46" s="83">
        <f t="shared" ref="BY46" si="1819">BX46-BR47+BY47</f>
        <v>46.628152176758292</v>
      </c>
      <c r="BZ46" s="83">
        <f t="shared" ref="BZ46" si="1820">BY46-BS47+BZ47</f>
        <v>45.690967829376014</v>
      </c>
      <c r="CA46" s="105">
        <f t="shared" ref="CA46" si="1821">BZ46-BT47+CA47</f>
        <v>44.799133156425697</v>
      </c>
      <c r="CB46" s="83">
        <f t="shared" ref="CB46" si="1822">CA46-BU47+CB47</f>
        <v>43.954264846070252</v>
      </c>
      <c r="CC46" s="83">
        <f t="shared" ref="CC46:CD46" si="1823">CB46-BV47+CC47</f>
        <v>43.125614543473176</v>
      </c>
      <c r="CD46" s="83">
        <f t="shared" si="1823"/>
        <v>42.30217130167604</v>
      </c>
      <c r="CE46" s="83">
        <f t="shared" ref="CE46" si="1824">CD46-BX47+CE47</f>
        <v>41.484908482659996</v>
      </c>
      <c r="CF46" s="83">
        <f t="shared" ref="CF46" si="1825">CE46-BY47+CF47</f>
        <v>40.676326820939245</v>
      </c>
      <c r="CG46" s="83">
        <f t="shared" ref="CG46" si="1826">CF46-BZ47+CG47</f>
        <v>39.87990660727413</v>
      </c>
      <c r="CH46" s="105">
        <f t="shared" ref="CH46" si="1827">CG46-CA47+CH47</f>
        <v>39.099327715629713</v>
      </c>
      <c r="CI46" s="83">
        <f t="shared" ref="CI46" si="1828">CH46-CB47+CI47</f>
        <v>38.337407004972448</v>
      </c>
      <c r="CJ46" s="83">
        <f t="shared" ref="CJ46" si="1829">CI46-CC47+CJ47</f>
        <v>37.594706882371284</v>
      </c>
      <c r="CK46" s="83">
        <f t="shared" ref="CK46" si="1830">CJ46-CD47+CK47</f>
        <v>36.873315493338247</v>
      </c>
      <c r="CL46" s="83">
        <f t="shared" ref="CL46" si="1831">CK46-CE47+CL47</f>
        <v>36.172630766803707</v>
      </c>
      <c r="CM46" s="83">
        <f t="shared" ref="CM46" si="1832">CL46-CF47+CM47</f>
        <v>35.491292067978954</v>
      </c>
      <c r="CN46" s="83">
        <f t="shared" ref="CN46" si="1833">CM46-CG47+CN47</f>
        <v>34.827452037902695</v>
      </c>
      <c r="CO46" s="105">
        <f t="shared" ref="CO46" si="1834">CN46-CH47+CO47</f>
        <v>34.1790402194991</v>
      </c>
      <c r="CP46" s="83">
        <f t="shared" ref="CP46" si="1835">CO46-CI47+CP47</f>
        <v>33.54397979163943</v>
      </c>
      <c r="CQ46" s="83">
        <f t="shared" ref="CQ46" si="1836">CP46-CJ47+CQ47</f>
        <v>32.920382677177557</v>
      </c>
      <c r="CR46" s="83">
        <f t="shared" ref="CR46" si="1837">CQ46-CK47+CR47</f>
        <v>32.308580182531394</v>
      </c>
      <c r="CS46" s="83">
        <f t="shared" ref="CS46" si="1838">CR46-CL47+CS47</f>
        <v>31.710241005551907</v>
      </c>
      <c r="CT46" s="83">
        <f t="shared" ref="CT46" si="1839">CS46-CM47+CT47</f>
        <v>31.126375350412104</v>
      </c>
      <c r="CU46" s="83">
        <f t="shared" ref="CU46" si="1840">CT46-CN47+CU47</f>
        <v>30.557281407967594</v>
      </c>
      <c r="CV46" s="105">
        <f t="shared" ref="CV46" si="1841">CU46-CO47+CV47</f>
        <v>30.002573450401901</v>
      </c>
      <c r="CW46" s="83">
        <f t="shared" ref="CW46" si="1842">CV46-CP47+CW47</f>
        <v>29.461307383812787</v>
      </c>
      <c r="CX46" s="83">
        <f t="shared" ref="CX46" si="1843">CW46-CQ47+CX47</f>
        <v>28.93221833960191</v>
      </c>
      <c r="CY46" s="83">
        <f t="shared" ref="CY46" si="1844">CX46-CR47+CY47</f>
        <v>28.414805470016372</v>
      </c>
      <c r="CZ46" s="83">
        <f t="shared" ref="CZ46" si="1845">CY46-CS47+CZ47</f>
        <v>27.908840177739936</v>
      </c>
      <c r="DA46" s="83">
        <f t="shared" ref="DA46" si="1846">CZ46-CT47+DA47</f>
        <v>27.414208412679255</v>
      </c>
      <c r="DB46" s="83">
        <f t="shared" ref="DB46" si="1847">DA46-CU47+DB47</f>
        <v>26.930853505825475</v>
      </c>
      <c r="DC46" s="83">
        <f t="shared" ref="DC46" si="1848">DB46-CV47+DC47</f>
        <v>26.458718865755809</v>
      </c>
      <c r="DD46" s="105">
        <f t="shared" ref="DD46" si="1849">DC46-CW47+DD47</f>
        <v>25.997703722195034</v>
      </c>
      <c r="DE46" s="83">
        <f t="shared" ref="DE46" si="1850">DD46-CX47+DE47</f>
        <v>25.547649384227615</v>
      </c>
      <c r="DF46" s="83">
        <f t="shared" ref="DF46" si="1851">DE46-CY47+DF47</f>
        <v>25.108374957613158</v>
      </c>
      <c r="DG46" s="83">
        <f t="shared" ref="DG46" si="1852">DF46-CZ47+DG47</f>
        <v>24.679584402804608</v>
      </c>
      <c r="DH46" s="83">
        <f t="shared" ref="DH46" si="1853">DG46-DA47+DH47</f>
        <v>24.260907978132188</v>
      </c>
      <c r="DI46" s="83">
        <f t="shared" ref="DI46" si="1854">DH46-DB47+DI47</f>
        <v>23.851961506880649</v>
      </c>
      <c r="DJ46" s="83">
        <f t="shared" ref="DJ46" si="1855">DI46-DC47+DJ47</f>
        <v>23.452396170743441</v>
      </c>
      <c r="DK46" s="105">
        <f t="shared" ref="DK46" si="1856">DJ46-DD47+DK47</f>
        <v>23.061935412507495</v>
      </c>
      <c r="DL46" s="83">
        <f t="shared" ref="DL46" si="1857">DK46-DE47+DL47</f>
        <v>22.68039695194447</v>
      </c>
      <c r="DM46" s="83">
        <f t="shared" ref="DM46" si="1858">DL46-DF47+DM47</f>
        <v>22.307697776928904</v>
      </c>
      <c r="DN46" s="83">
        <f t="shared" ref="DN46" si="1859">DM46-DG47+DN47</f>
        <v>21.943755268208164</v>
      </c>
      <c r="DO46" s="83">
        <f t="shared" ref="DO46" si="1860">DN46-DH47+DO47</f>
        <v>21.588427889252397</v>
      </c>
      <c r="DP46" s="83">
        <f t="shared" ref="DP46" si="1861">DO46-DI47+DP47</f>
        <v>21.241523925553402</v>
      </c>
      <c r="DQ46" s="83">
        <f t="shared" ref="DQ46" si="1862">DP46-DJ47+DQ47</f>
        <v>20.902818579088642</v>
      </c>
      <c r="DR46" s="83">
        <f t="shared" ref="DR46" si="1863">DQ46-DK47+DR47</f>
        <v>20.5720763730546</v>
      </c>
      <c r="DS46" s="83">
        <f t="shared" ref="DS46" si="1864">DR46-DL47+DS47</f>
        <v>20.249074517887212</v>
      </c>
    </row>
    <row r="47" spans="1:123" s="95" customFormat="1" x14ac:dyDescent="0.25">
      <c r="A47" s="87" t="s">
        <v>121</v>
      </c>
      <c r="B47" s="94"/>
      <c r="C47" s="88">
        <f t="shared" si="1755"/>
        <v>0.11824479064352006</v>
      </c>
      <c r="D47" s="89">
        <f t="shared" ref="D47" si="1865">D46-C46</f>
        <v>0.14662354039796488</v>
      </c>
      <c r="E47" s="89">
        <f t="shared" ref="E47" si="1866">E46-D46</f>
        <v>0.18181319009347641</v>
      </c>
      <c r="F47" s="89">
        <f t="shared" ref="F47" si="1867">F46-E46</f>
        <v>0.22544835571591071</v>
      </c>
      <c r="G47" s="89">
        <f t="shared" ref="G47" si="1868">G46-F46</f>
        <v>0.2795559610877294</v>
      </c>
      <c r="H47" s="89">
        <f t="shared" ref="H47" si="1869">H46-G46</f>
        <v>0.34664939174878451</v>
      </c>
      <c r="I47" s="89">
        <f>I46-H46</f>
        <v>0.4298452457684927</v>
      </c>
      <c r="J47" s="87">
        <f t="shared" ref="J47:P47" si="1870">C32*(1-$F$6)</f>
        <v>0.60206973860874202</v>
      </c>
      <c r="K47" s="87">
        <f t="shared" si="1870"/>
        <v>0.74656647587484026</v>
      </c>
      <c r="L47" s="87">
        <f t="shared" si="1870"/>
        <v>0.92574243008480184</v>
      </c>
      <c r="M47" s="87">
        <f t="shared" si="1870"/>
        <v>1.1479206133051545</v>
      </c>
      <c r="N47" s="87">
        <f t="shared" si="1870"/>
        <v>1.4234215604983909</v>
      </c>
      <c r="O47" s="87">
        <f t="shared" si="1870"/>
        <v>1.7650427350180053</v>
      </c>
      <c r="P47" s="96">
        <f t="shared" si="1870"/>
        <v>2.1886529914223267</v>
      </c>
      <c r="Q47" s="87">
        <f>J32*(1-$F$6)</f>
        <v>2.7139297093636836</v>
      </c>
      <c r="R47" s="87">
        <f t="shared" ref="R47:AF47" si="1871">K32*(1-$F$6)</f>
        <v>3.365272839610967</v>
      </c>
      <c r="S47" s="87">
        <f t="shared" si="1871"/>
        <v>4.1729383211176003</v>
      </c>
      <c r="T47" s="87">
        <f t="shared" si="1871"/>
        <v>5.174443518185825</v>
      </c>
      <c r="U47" s="87">
        <f t="shared" si="1871"/>
        <v>6.4163099625504199</v>
      </c>
      <c r="V47" s="87">
        <f t="shared" si="1871"/>
        <v>7.9562243535625203</v>
      </c>
      <c r="W47" s="96">
        <f t="shared" si="1871"/>
        <v>9.8657181984175306</v>
      </c>
      <c r="X47" s="87">
        <f t="shared" si="1871"/>
        <v>7.5559639712606002</v>
      </c>
      <c r="Y47" s="87">
        <f t="shared" si="1871"/>
        <v>8.9830635662113938</v>
      </c>
      <c r="Z47" s="87">
        <f t="shared" si="1871"/>
        <v>10.751464374768601</v>
      </c>
      <c r="AA47" s="87">
        <f t="shared" si="1871"/>
        <v>12.942458391797972</v>
      </c>
      <c r="AB47" s="87">
        <f t="shared" si="1871"/>
        <v>15.656525008473039</v>
      </c>
      <c r="AC47" s="87">
        <f t="shared" si="1871"/>
        <v>19.017765625057944</v>
      </c>
      <c r="AD47" s="96">
        <f t="shared" si="1871"/>
        <v>23.179312195892919</v>
      </c>
      <c r="AE47" s="87">
        <f t="shared" si="1871"/>
        <v>28.329895571470811</v>
      </c>
      <c r="AF47" s="87">
        <f t="shared" si="1871"/>
        <v>8.7639856811352548</v>
      </c>
      <c r="AG47" s="87">
        <f t="shared" ref="AG47" si="1872">Z32*(1-$F$6)</f>
        <v>9.7459358415378023</v>
      </c>
      <c r="AH47" s="87">
        <f t="shared" ref="AH47" si="1873">AA32*(1-$F$6)</f>
        <v>10.9040634845495</v>
      </c>
      <c r="AI47" s="87">
        <f t="shared" ref="AI47" si="1874">AB32*(1-$F$6)</f>
        <v>12.280176497343621</v>
      </c>
      <c r="AJ47" s="196">
        <f t="shared" ref="AJ47" si="1875">AC32*(1-$F$6)</f>
        <v>13.925873703298336</v>
      </c>
      <c r="AK47" s="96">
        <f t="shared" ref="AK47" si="1876">AD32*(1-$F$6)</f>
        <v>15.904772929560508</v>
      </c>
      <c r="AL47" s="87">
        <f t="shared" ref="AL47" si="1877">AE32*(1-$F$6)</f>
        <v>10.454406590594628</v>
      </c>
      <c r="AM47" s="87">
        <f t="shared" ref="AM47" si="1878">AF32*(1-$F$6)</f>
        <v>12.415383103759126</v>
      </c>
      <c r="AN47" s="87">
        <f t="shared" ref="AN47" si="1879">AG32*(1-$F$6)</f>
        <v>12.59504542811958</v>
      </c>
      <c r="AO47" s="87">
        <f t="shared" ref="AO47" si="1880">AH32*(1-$F$6)</f>
        <v>12.740297996472146</v>
      </c>
      <c r="AP47" s="87">
        <f t="shared" ref="AP47" si="1881">AI32*(1-$F$6)</f>
        <v>12.83793594877068</v>
      </c>
      <c r="AQ47" s="196">
        <f t="shared" ref="AQ47" si="1882">AJ32*(1-$F$6)</f>
        <v>12.87161208687186</v>
      </c>
      <c r="AR47" s="96">
        <f t="shared" ref="AR47" si="1883">AK32*(1-$F$6)</f>
        <v>12.82108466423883</v>
      </c>
      <c r="AS47" s="87">
        <f t="shared" ref="AS47" si="1884">AL32*(1-$F$6)</f>
        <v>11.869954079694923</v>
      </c>
      <c r="AT47" s="87">
        <f t="shared" ref="AT47" si="1885">AM32*(1-$F$6)</f>
        <v>11.186944315004798</v>
      </c>
      <c r="AU47" s="87">
        <f t="shared" ref="AU47" si="1886">AN32*(1-$F$6)</f>
        <v>11.459924641111972</v>
      </c>
      <c r="AV47" s="87">
        <f t="shared" ref="AV47" si="1887">AO32*(1-$F$6)</f>
        <v>11.637418817496402</v>
      </c>
      <c r="AW47" s="87">
        <f t="shared" ref="AW47" si="1888">AP32*(1-$F$6)</f>
        <v>11.693390196865435</v>
      </c>
      <c r="AX47" s="196">
        <f t="shared" ref="AX47" si="1889">AQ32*(1-$F$6)</f>
        <v>11.595238319125896</v>
      </c>
      <c r="AY47" s="96">
        <f t="shared" ref="AY47" si="1890">AR32*(1-$F$6)</f>
        <v>11.302250096874936</v>
      </c>
      <c r="AZ47" s="87">
        <f t="shared" ref="AZ47" si="1891">AS32*(1-$F$6)</f>
        <v>10.046108012914456</v>
      </c>
      <c r="BA47" s="87">
        <f t="shared" ref="BA47" si="1892">AT32*(1-$F$6)</f>
        <v>9.5120886603026094</v>
      </c>
      <c r="BB47" s="87">
        <f t="shared" ref="BB47" si="1893">AU32*(1-$F$6)</f>
        <v>9.5096342489999852</v>
      </c>
      <c r="BC47" s="87">
        <f t="shared" ref="BC47" si="1894">AV32*(1-$F$6)</f>
        <v>9.4888580684206207</v>
      </c>
      <c r="BD47" s="87">
        <f t="shared" ref="BD47" si="1895">AW32*(1-$F$6)</f>
        <v>9.4386239849615041</v>
      </c>
      <c r="BE47" s="196">
        <f t="shared" ref="BE47" si="1896">AX32*(1-$F$6)</f>
        <v>9.3451461045392659</v>
      </c>
      <c r="BF47" s="96">
        <f t="shared" ref="BF47" si="1897">AY32*(1-$F$6)</f>
        <v>9.1913359123410938</v>
      </c>
      <c r="BG47" s="87">
        <f t="shared" ref="BG47" si="1898">AZ32*(1-$F$6)</f>
        <v>8.955997924065338</v>
      </c>
      <c r="BH47" s="87">
        <f t="shared" ref="BH47" si="1899">BA32*(1-$F$6)</f>
        <v>8.8580820568047667</v>
      </c>
      <c r="BI47" s="87">
        <f t="shared" ref="BI47:BM47" si="1900">BB32*(1-$F$6)</f>
        <v>8.6935710724402444</v>
      </c>
      <c r="BJ47" s="87">
        <f t="shared" si="1900"/>
        <v>8.5113486034687238</v>
      </c>
      <c r="BK47" s="87">
        <f t="shared" si="1900"/>
        <v>8.3155030736262425</v>
      </c>
      <c r="BL47" s="196">
        <f t="shared" si="1900"/>
        <v>8.1108694280145173</v>
      </c>
      <c r="BM47" s="96">
        <f t="shared" si="1900"/>
        <v>7.9023833263708454</v>
      </c>
      <c r="BN47" s="87">
        <f t="shared" ref="BN47" si="1901">BG32*(1-$F$6)</f>
        <v>7.6967570899808386</v>
      </c>
      <c r="BO47" s="87">
        <f t="shared" ref="BO47" si="1902">BH32*(1-$F$6)</f>
        <v>7.5561416556124916</v>
      </c>
      <c r="BP47" s="87">
        <f t="shared" ref="BP47" si="1903">BI32*(1-$F$6)</f>
        <v>7.4509998702485483</v>
      </c>
      <c r="BQ47" s="87">
        <f t="shared" ref="BQ47" si="1904">BJ32*(1-$F$6)</f>
        <v>7.3257659622652076</v>
      </c>
      <c r="BR47" s="87">
        <f t="shared" ref="BR47" si="1905">BK32*(1-$F$6)</f>
        <v>7.1827723522983522</v>
      </c>
      <c r="BS47" s="87">
        <f t="shared" ref="BS47" si="1906">BL32*(1-$F$6)</f>
        <v>7.0259345986787247</v>
      </c>
      <c r="BT47" s="96">
        <f t="shared" ref="BT47" si="1907">BM32*(1-$F$6)</f>
        <v>6.861119763932602</v>
      </c>
      <c r="BU47" s="87">
        <f t="shared" ref="BU47" si="1908">BN32*(1-$F$6)</f>
        <v>6.6965508042080755</v>
      </c>
      <c r="BV47" s="87">
        <f t="shared" ref="BV47" si="1909">BO32*(1-$F$6)</f>
        <v>6.5669058274685081</v>
      </c>
      <c r="BW47" s="87">
        <f t="shared" ref="BW47" si="1910">BP32*(1-$F$6)</f>
        <v>6.4478107602479779</v>
      </c>
      <c r="BX47" s="87">
        <f t="shared" ref="BX47" si="1911">BQ32*(1-$F$6)</f>
        <v>6.328447851623654</v>
      </c>
      <c r="BY47" s="87">
        <f t="shared" ref="BY47" si="1912">BR32*(1-$F$6)</f>
        <v>6.2086959429173794</v>
      </c>
      <c r="BZ47" s="87">
        <f t="shared" ref="BZ47" si="1913">BS32*(1-$F$6)</f>
        <v>6.0887502512964442</v>
      </c>
      <c r="CA47" s="96">
        <f t="shared" ref="CA47" si="1914">BT32*(1-$F$6)</f>
        <v>5.9692850909822788</v>
      </c>
      <c r="CB47" s="87">
        <f t="shared" ref="CB47" si="1915">BU32*(1-$F$6)</f>
        <v>5.8516824938526311</v>
      </c>
      <c r="CC47" s="87">
        <f t="shared" ref="CC47:CD47" si="1916">BV32*(1-$F$6)</f>
        <v>5.7382555248714358</v>
      </c>
      <c r="CD47" s="87">
        <f t="shared" si="1916"/>
        <v>5.6243675184508417</v>
      </c>
      <c r="CE47" s="87">
        <f t="shared" ref="CE47" si="1917">BX32*(1-$F$6)</f>
        <v>5.5111850326076057</v>
      </c>
      <c r="CF47" s="87">
        <f t="shared" ref="CF47" si="1918">BY32*(1-$F$6)</f>
        <v>5.4001142811966272</v>
      </c>
      <c r="CG47" s="87">
        <f t="shared" ref="CG47" si="1919">BZ32*(1-$F$6)</f>
        <v>5.292330037631328</v>
      </c>
      <c r="CH47" s="96">
        <f t="shared" ref="CH47" si="1920">CA32*(1-$F$6)</f>
        <v>5.1887061993378616</v>
      </c>
      <c r="CI47" s="87">
        <f t="shared" ref="CI47" si="1921">CB32*(1-$F$6)</f>
        <v>5.0897617831953639</v>
      </c>
      <c r="CJ47" s="87">
        <f t="shared" ref="CJ47" si="1922">CC32*(1-$F$6)</f>
        <v>4.9955554022702717</v>
      </c>
      <c r="CK47" s="87">
        <f t="shared" ref="CK47" si="1923">CD32*(1-$F$6)</f>
        <v>4.9029761294178051</v>
      </c>
      <c r="CL47" s="87">
        <f t="shared" ref="CL47" si="1924">CE32*(1-$F$6)</f>
        <v>4.8105003060730649</v>
      </c>
      <c r="CM47" s="87">
        <f t="shared" ref="CM47" si="1925">CF32*(1-$F$6)</f>
        <v>4.7187755823718778</v>
      </c>
      <c r="CN47" s="87">
        <f t="shared" ref="CN47" si="1926">CG32*(1-$F$6)</f>
        <v>4.6284900075550697</v>
      </c>
      <c r="CO47" s="96">
        <f t="shared" ref="CO47" si="1927">CH32*(1-$F$6)</f>
        <v>4.5402943809342702</v>
      </c>
      <c r="CP47" s="87">
        <f t="shared" ref="CP47" si="1928">CI32*(1-$F$6)</f>
        <v>4.4547013553356907</v>
      </c>
      <c r="CQ47" s="87">
        <f t="shared" ref="CQ47" si="1929">CJ32*(1-$F$6)</f>
        <v>4.3719582878083942</v>
      </c>
      <c r="CR47" s="87">
        <f t="shared" ref="CR47" si="1930">CK32*(1-$F$6)</f>
        <v>4.291173634771642</v>
      </c>
      <c r="CS47" s="87">
        <f t="shared" ref="CS47" si="1931">CL32*(1-$F$6)</f>
        <v>4.2121611290935794</v>
      </c>
      <c r="CT47" s="87">
        <f t="shared" ref="CT47" si="1932">CM32*(1-$F$6)</f>
        <v>4.1349099272320711</v>
      </c>
      <c r="CU47" s="87">
        <f t="shared" ref="CU47" si="1933">CN32*(1-$F$6)</f>
        <v>4.0593960651105592</v>
      </c>
      <c r="CV47" s="96">
        <f t="shared" ref="CV47" si="1934">CO32*(1-$F$6)</f>
        <v>3.9855864233685767</v>
      </c>
      <c r="CW47" s="87">
        <f t="shared" ref="CW47" si="1935">CP32*(1-$F$6)</f>
        <v>3.9134352887465762</v>
      </c>
      <c r="CX47" s="87">
        <f t="shared" ref="CX47" si="1936">CQ32*(1-$F$6)</f>
        <v>3.842869243597514</v>
      </c>
      <c r="CY47" s="87">
        <f t="shared" ref="CY47" si="1937">CR32*(1-$F$6)</f>
        <v>3.7737607651861054</v>
      </c>
      <c r="CZ47" s="87">
        <f t="shared" ref="CZ47" si="1938">CS32*(1-$F$6)</f>
        <v>3.706195836817145</v>
      </c>
      <c r="DA47" s="87">
        <f t="shared" ref="DA47" si="1939">CT32*(1-$F$6)</f>
        <v>3.6402781621713873</v>
      </c>
      <c r="DB47" s="87">
        <f t="shared" ref="DB47" si="1940">CU32*(1-$F$6)</f>
        <v>3.5760411582567788</v>
      </c>
      <c r="DC47" s="87">
        <f t="shared" ref="DC47" si="1941">CV32*(1-$F$6)</f>
        <v>3.5134517832989132</v>
      </c>
      <c r="DD47" s="96">
        <f t="shared" ref="DD47" si="1942">CW32*(1-$F$6)</f>
        <v>3.4524201451858012</v>
      </c>
      <c r="DE47" s="87">
        <f t="shared" ref="DE47" si="1943">CX32*(1-$F$6)</f>
        <v>3.3928149056300918</v>
      </c>
      <c r="DF47" s="87">
        <f t="shared" ref="DF47" si="1944">CY32*(1-$F$6)</f>
        <v>3.3344863385716454</v>
      </c>
      <c r="DG47" s="87">
        <f t="shared" ref="DG47" si="1945">CZ32*(1-$F$6)</f>
        <v>3.2774052820085937</v>
      </c>
      <c r="DH47" s="87">
        <f t="shared" ref="DH47" si="1946">DA32*(1-$F$6)</f>
        <v>3.2216017374989669</v>
      </c>
      <c r="DI47" s="87">
        <f t="shared" ref="DI47" si="1947">DB32*(1-$F$6)</f>
        <v>3.1670946870052381</v>
      </c>
      <c r="DJ47" s="87">
        <f t="shared" ref="DJ47" si="1948">DC32*(1-$F$6)</f>
        <v>3.1138864471617058</v>
      </c>
      <c r="DK47" s="96">
        <f t="shared" ref="DK47" si="1949">DD32*(1-$F$6)</f>
        <v>3.0619593869498538</v>
      </c>
      <c r="DL47" s="87">
        <f t="shared" ref="DL47" si="1950">DE32*(1-$F$6)</f>
        <v>3.0112764450670673</v>
      </c>
      <c r="DM47" s="87">
        <f t="shared" ref="DM47" si="1951">DF32*(1-$F$6)</f>
        <v>2.9617871635560826</v>
      </c>
      <c r="DN47" s="87">
        <f t="shared" ref="DN47" si="1952">DG32*(1-$F$6)</f>
        <v>2.9134627732878537</v>
      </c>
      <c r="DO47" s="87">
        <f t="shared" ref="DO47" si="1953">DH32*(1-$F$6)</f>
        <v>2.8662743585432007</v>
      </c>
      <c r="DP47" s="87">
        <f t="shared" ref="DP47" si="1954">DI32*(1-$F$6)</f>
        <v>2.8201907233062453</v>
      </c>
      <c r="DQ47" s="87">
        <f t="shared" ref="DQ47" si="1955">DJ32*(1-$F$6)</f>
        <v>2.7751811006969453</v>
      </c>
      <c r="DR47" s="87">
        <f t="shared" ref="DR47" si="1956">DK32*(1-$F$6)</f>
        <v>2.7312171809158148</v>
      </c>
      <c r="DS47" s="87">
        <f t="shared" ref="DS47" si="1957">DL32*(1-$F$6)</f>
        <v>2.6882745898996805</v>
      </c>
    </row>
    <row r="48" spans="1:123" x14ac:dyDescent="0.25">
      <c r="A48" t="s">
        <v>113</v>
      </c>
      <c r="B48" s="60"/>
      <c r="C48" s="109">
        <f t="shared" ref="C48:G49" si="1958">D48/(1+$V$6)</f>
        <v>0.13771927681104393</v>
      </c>
      <c r="D48" s="109">
        <f t="shared" si="1958"/>
        <v>0.17077190324569447</v>
      </c>
      <c r="E48" s="109">
        <f t="shared" si="1958"/>
        <v>0.21175716002466113</v>
      </c>
      <c r="F48" s="109">
        <f t="shared" si="1958"/>
        <v>0.26257887843057981</v>
      </c>
      <c r="G48" s="109">
        <f t="shared" si="1958"/>
        <v>0.32559780925391896</v>
      </c>
      <c r="H48" s="109">
        <f>I48/(1+$V$6)</f>
        <v>0.40374128347485949</v>
      </c>
      <c r="I48" s="82">
        <f>V9*AJ7</f>
        <v>0.50063919150882574</v>
      </c>
      <c r="J48" s="83">
        <f t="shared" ref="J48" si="1959">I48-C49+J49</f>
        <v>0.60970547937402242</v>
      </c>
      <c r="K48" s="83">
        <f t="shared" ref="K48" si="1960">J48-D49+K49</f>
        <v>0.74494767632686631</v>
      </c>
      <c r="L48" s="83">
        <f t="shared" ref="L48" si="1961">K48-E49+L49</f>
        <v>0.91264800054839268</v>
      </c>
      <c r="M48" s="83">
        <f t="shared" ref="M48" si="1962">L48-F49+M49</f>
        <v>1.1205964025830855</v>
      </c>
      <c r="N48" s="83">
        <f t="shared" ref="N48" si="1963">M48-G49+N49</f>
        <v>1.3784524211061044</v>
      </c>
      <c r="O48" s="83">
        <f t="shared" ref="O48" si="1964">N48-H49+O49</f>
        <v>1.6981938840746478</v>
      </c>
      <c r="P48" s="105">
        <f t="shared" ref="P48" si="1965">O48-I49+P49</f>
        <v>2.0946732981556417</v>
      </c>
      <c r="Q48" s="83">
        <f t="shared" ref="Q48" si="1966">P48-J49+Q49</f>
        <v>2.5707395458140838</v>
      </c>
      <c r="R48" s="83">
        <f t="shared" ref="R48" si="1967">Q48-K49+R49</f>
        <v>3.1610616929105517</v>
      </c>
      <c r="S48" s="83">
        <f t="shared" ref="S48" si="1968">R48-L49+S49</f>
        <v>3.8930611553101722</v>
      </c>
      <c r="T48" s="83">
        <f t="shared" ref="T48" si="1969">S48-M49+T49</f>
        <v>4.800740488685701</v>
      </c>
      <c r="U48" s="83">
        <f t="shared" ref="U48" si="1970">T48-N49+U49</f>
        <v>5.9262628620713569</v>
      </c>
      <c r="V48" s="83">
        <f t="shared" ref="V48" si="1971">U48-O49+V49</f>
        <v>7.3219106050695713</v>
      </c>
      <c r="W48" s="105">
        <f t="shared" ref="W48" si="1972">V48-P49+W49</f>
        <v>9.0525138063873563</v>
      </c>
      <c r="X48" s="83">
        <f t="shared" ref="X48" si="1973">W48-Q49+X49</f>
        <v>9.2239331802747948</v>
      </c>
      <c r="Y48" s="83">
        <f t="shared" ref="Y48" si="1974">X48-R49+Y49</f>
        <v>9.3947077098039244</v>
      </c>
      <c r="Z48" s="83">
        <f t="shared" ref="Z48" si="1975">Y48-S49+Z49</f>
        <v>9.5646513405753382</v>
      </c>
      <c r="AA48" s="83">
        <f t="shared" ref="AA48" si="1976">Z48-T49+AA49</f>
        <v>9.7335172671962233</v>
      </c>
      <c r="AB48" s="83">
        <f t="shared" ref="AB48" si="1977">AA48-U49+AB49</f>
        <v>9.9009749992471967</v>
      </c>
      <c r="AC48" s="83">
        <f t="shared" ref="AC48" si="1978">AB48-V49+AC49</f>
        <v>10.066577507872127</v>
      </c>
      <c r="AD48" s="105">
        <f t="shared" ref="AD48" si="1979">AC48-W49+AD49</f>
        <v>10.229713720190421</v>
      </c>
      <c r="AE48" s="83">
        <f t="shared" ref="AE48" si="1980">AD48-X49+AE49</f>
        <v>12.364067832175053</v>
      </c>
      <c r="AF48" s="83">
        <f t="shared" ref="AF48" si="1981">AE48-Y49+AF49</f>
        <v>12.328330980317071</v>
      </c>
      <c r="AG48" s="83">
        <f t="shared" ref="AG48" si="1982">AF48-Z49+AG49</f>
        <v>12.200118257567146</v>
      </c>
      <c r="AH48" s="83">
        <f t="shared" ref="AH48" si="1983">AG48-AA49+AH49</f>
        <v>11.950589697525896</v>
      </c>
      <c r="AI48" s="83">
        <f t="shared" ref="AI48" si="1984">AH48-AB49+AI49</f>
        <v>11.543975920174169</v>
      </c>
      <c r="AJ48" s="190">
        <f t="shared" ref="AJ48" si="1985">AI48-AC49+AJ49</f>
        <v>10.935911056389513</v>
      </c>
      <c r="AK48" s="105">
        <f t="shared" ref="AK48" si="1986">AJ48-AD49+AK49</f>
        <v>10.071363692006379</v>
      </c>
      <c r="AL48" s="83">
        <f t="shared" ref="AL48" si="1987">AK48-AE49+AL49</f>
        <v>8.1413829646773994</v>
      </c>
      <c r="AM48" s="83">
        <f t="shared" ref="AM48" si="1988">AL48-AF49+AM49</f>
        <v>8.4383300088812057</v>
      </c>
      <c r="AN48" s="83">
        <f t="shared" ref="AN48" si="1989">AM48-AG49+AN49</f>
        <v>8.6440626463494965</v>
      </c>
      <c r="AO48" s="83">
        <f t="shared" ref="AO48" si="1990">AN48-AH49+AO49</f>
        <v>8.7361882692210262</v>
      </c>
      <c r="AP48" s="83">
        <f t="shared" ref="AP48" si="1991">AO48-AI49+AP49</f>
        <v>8.6864021552185839</v>
      </c>
      <c r="AQ48" s="190">
        <f t="shared" ref="AQ48" si="1992">AP48-AJ49+AQ49</f>
        <v>8.4590898647401751</v>
      </c>
      <c r="AR48" s="105">
        <f t="shared" ref="AR48" si="1993">AQ48-AK49+AR49</f>
        <v>8.0096048044710386</v>
      </c>
      <c r="AS48" s="83">
        <f t="shared" ref="AS48" si="1994">AR48-AL49+AS49</f>
        <v>7.9602833856888324</v>
      </c>
      <c r="AT48" s="83">
        <f t="shared" ref="AT48" si="1995">AS48-AM49+AT49</f>
        <v>7.5433093224401873</v>
      </c>
      <c r="AU48" s="83">
        <f t="shared" ref="AU48" si="1996">AT48-AN49+AU49</f>
        <v>7.1615484658529693</v>
      </c>
      <c r="AV48" s="83">
        <f t="shared" ref="AV48" si="1997">AU48-AO49+AV49</f>
        <v>6.8152726023625787</v>
      </c>
      <c r="AW48" s="83">
        <f t="shared" ref="AW48" si="1998">AV48-AP49+AW49</f>
        <v>6.5052454202569541</v>
      </c>
      <c r="AX48" s="190">
        <f t="shared" ref="AX48" si="1999">AW48-AQ49+AX49</f>
        <v>6.2327947406564634</v>
      </c>
      <c r="AY48" s="105">
        <f t="shared" ref="AY48" si="2000">AX48-AR49+AY49</f>
        <v>5.9999025346621675</v>
      </c>
      <c r="AZ48" s="83">
        <f t="shared" ref="AZ48" si="2001">AY48-AS49+AZ49</f>
        <v>5.817852679360902</v>
      </c>
      <c r="BA48" s="83">
        <f t="shared" ref="BA48" si="2002">AZ48-AT49+BA49</f>
        <v>5.8102778549036032</v>
      </c>
      <c r="BB48" s="83">
        <f t="shared" ref="BB48" si="2003">BA48-AU49+BB49</f>
        <v>5.7560272461024011</v>
      </c>
      <c r="BC48" s="83">
        <f t="shared" ref="BC48" si="2004">BB48-AV49+BC49</f>
        <v>5.6637096839919154</v>
      </c>
      <c r="BD48" s="83">
        <f t="shared" ref="BD48" si="2005">BC48-AW49+BD49</f>
        <v>5.5434311040588877</v>
      </c>
      <c r="BE48" s="190">
        <f t="shared" ref="BE48" si="2006">BD48-AX49+BE49</f>
        <v>5.4072138280655162</v>
      </c>
      <c r="BF48" s="105">
        <f t="shared" ref="BF48" si="2007">BE48-AY49+BF49</f>
        <v>5.2695110170337296</v>
      </c>
      <c r="BG48" s="83">
        <f t="shared" ref="BG48" si="2008">BF48-AZ49+BG49</f>
        <v>5.2018532552517591</v>
      </c>
      <c r="BH48" s="83">
        <f t="shared" ref="BH48" si="2009">BG48-BA49+BH49</f>
        <v>5.1087427769317477</v>
      </c>
      <c r="BI48" s="83">
        <f t="shared" ref="BI48:BM48" si="2010">BH48-BB49+BI49</f>
        <v>5.0170372001702273</v>
      </c>
      <c r="BJ48" s="83">
        <f t="shared" si="2010"/>
        <v>4.9230808535127037</v>
      </c>
      <c r="BK48" s="83">
        <f t="shared" si="2010"/>
        <v>4.8243354160821177</v>
      </c>
      <c r="BL48" s="190">
        <f t="shared" si="2010"/>
        <v>4.7195956694256331</v>
      </c>
      <c r="BM48" s="105">
        <f t="shared" si="2010"/>
        <v>4.6092632960038138</v>
      </c>
      <c r="BN48" s="83">
        <f t="shared" ref="BN48" si="2011">BM48-BG49+BN49</f>
        <v>4.4956920829184863</v>
      </c>
      <c r="BO48" s="83">
        <f t="shared" ref="BO48" si="2012">BN48-BH49+BO49</f>
        <v>4.3888994682334523</v>
      </c>
      <c r="BP48" s="83">
        <f t="shared" ref="BP48" si="2013">BO48-BI49+BP49</f>
        <v>4.2887163151283652</v>
      </c>
      <c r="BQ48" s="83">
        <f t="shared" ref="BQ48" si="2014">BP48-BJ49+BQ49</f>
        <v>4.1965069158358217</v>
      </c>
      <c r="BR48" s="83">
        <f t="shared" ref="BR48" si="2015">BQ48-BK49+BR49</f>
        <v>4.112931845481568</v>
      </c>
      <c r="BS48" s="83">
        <f t="shared" ref="BS48" si="2016">BR48-BL49+BS49</f>
        <v>4.0379467040013708</v>
      </c>
      <c r="BT48" s="105">
        <f t="shared" ref="BT48" si="2017">BS48-BM49+BT49</f>
        <v>3.9707948074916839</v>
      </c>
      <c r="BU48" s="83">
        <f t="shared" ref="BU48" si="2018">BT48-BN49+BU49</f>
        <v>3.9099868732738567</v>
      </c>
      <c r="BV48" s="83">
        <f t="shared" ref="BV48" si="2019">BU48-BO49+BV49</f>
        <v>3.8473572978713735</v>
      </c>
      <c r="BW48" s="83">
        <f t="shared" ref="BW48" si="2020">BV48-BP49+BW49</f>
        <v>3.7797393932032666</v>
      </c>
      <c r="BX48" s="83">
        <f t="shared" ref="BX48" si="2021">BW48-BQ49+BX49</f>
        <v>3.7088484804106256</v>
      </c>
      <c r="BY48" s="83">
        <f t="shared" ref="BY48" si="2022">BX48-BR49+BY49</f>
        <v>3.6364320559978394</v>
      </c>
      <c r="BZ48" s="83">
        <f t="shared" ref="BZ48" si="2023">BY48-BS49+BZ49</f>
        <v>3.5641235694679438</v>
      </c>
      <c r="CA48" s="105">
        <f t="shared" ref="CA48" si="2024">BZ48-BT49+CA49</f>
        <v>3.4932748385014878</v>
      </c>
      <c r="CB48" s="83">
        <f t="shared" ref="CB48" si="2025">CA48-BU49+CB49</f>
        <v>3.424773786035348</v>
      </c>
      <c r="CC48" s="83">
        <f t="shared" ref="CC48:CD48" si="2026">CB48-BV49+CC49</f>
        <v>3.3588188585218171</v>
      </c>
      <c r="CD48" s="83">
        <f t="shared" si="2026"/>
        <v>3.2957101434382814</v>
      </c>
      <c r="CE48" s="83">
        <f t="shared" ref="CE48" si="2027">CD48-BX49+CE49</f>
        <v>3.2347663836094891</v>
      </c>
      <c r="CF48" s="83">
        <f t="shared" ref="CF48" si="2028">CE48-BY49+CF49</f>
        <v>3.1754759390708291</v>
      </c>
      <c r="CG48" s="83">
        <f t="shared" ref="CG48" si="2029">CF48-BZ49+CG49</f>
        <v>3.1174996774033605</v>
      </c>
      <c r="CH48" s="105">
        <f t="shared" ref="CH48" si="2030">CG48-CA49+CH49</f>
        <v>3.0606566789351652</v>
      </c>
      <c r="CI48" s="83">
        <f t="shared" ref="CI48" si="2031">CH48-CB49+CI49</f>
        <v>3.0048835884527731</v>
      </c>
      <c r="CJ48" s="83">
        <f t="shared" ref="CJ48" si="2032">CI48-CC49+CJ49</f>
        <v>2.9501756771372243</v>
      </c>
      <c r="CK48" s="83">
        <f t="shared" ref="CK48" si="2033">CJ48-CD49+CK49</f>
        <v>2.8966190940900485</v>
      </c>
      <c r="CL48" s="83">
        <f t="shared" ref="CL48" si="2034">CK48-CE49+CL49</f>
        <v>2.8444449978074773</v>
      </c>
      <c r="CM48" s="83">
        <f t="shared" ref="CM48" si="2035">CL48-CF49+CM49</f>
        <v>2.7937177546010035</v>
      </c>
      <c r="CN48" s="83">
        <f t="shared" ref="CN48" si="2036">CM48-CG49+CN49</f>
        <v>2.7443661396361363</v>
      </c>
      <c r="CO48" s="105">
        <f t="shared" ref="CO48" si="2037">CN48-CH49+CO49</f>
        <v>2.696221503297461</v>
      </c>
      <c r="CP48" s="83">
        <f t="shared" ref="CP48" si="2038">CO48-CI49+CP49</f>
        <v>2.649062752371961</v>
      </c>
      <c r="CQ48" s="83">
        <f t="shared" ref="CQ48" si="2039">CP48-CJ49+CQ49</f>
        <v>2.6026672144451286</v>
      </c>
      <c r="CR48" s="83">
        <f t="shared" ref="CR48" si="2040">CQ48-CK49+CR49</f>
        <v>2.5570414718496437</v>
      </c>
      <c r="CS48" s="83">
        <f t="shared" ref="CS48" si="2041">CR48-CL49+CS49</f>
        <v>2.5122858281238414</v>
      </c>
      <c r="CT48" s="83">
        <f t="shared" ref="CT48" si="2042">CS48-CM49+CT49</f>
        <v>2.4684990002652332</v>
      </c>
      <c r="CU48" s="83">
        <f t="shared" ref="CU48" si="2043">CT48-CN49+CU49</f>
        <v>2.4257573917475033</v>
      </c>
      <c r="CV48" s="105">
        <f t="shared" ref="CV48" si="2044">CU48-CO49+CV49</f>
        <v>2.3841007714382885</v>
      </c>
      <c r="CW48" s="83">
        <f t="shared" ref="CW48" si="2045">CV48-CP49+CW49</f>
        <v>2.3435262827417569</v>
      </c>
      <c r="CX48" s="83">
        <f t="shared" ref="CX48" si="2046">CW48-CQ49+CX49</f>
        <v>2.3039928993194798</v>
      </c>
      <c r="CY48" s="83">
        <f t="shared" ref="CY48" si="2047">CX48-CR49+CY49</f>
        <v>2.2654388649450841</v>
      </c>
      <c r="CZ48" s="83">
        <f t="shared" ref="CZ48" si="2048">CY48-CS49+CZ49</f>
        <v>2.2277887330251844</v>
      </c>
      <c r="DA48" s="83">
        <f t="shared" ref="DA48" si="2049">CZ48-CT49+DA49</f>
        <v>2.1909826127768159</v>
      </c>
      <c r="DB48" s="83">
        <f t="shared" ref="DB48" si="2050">DA48-CU49+DB49</f>
        <v>2.1549787358410266</v>
      </c>
      <c r="DC48" s="83">
        <f t="shared" ref="DC48" si="2051">DB48-CV49+DC49</f>
        <v>2.1197530281241805</v>
      </c>
      <c r="DD48" s="105">
        <f t="shared" ref="DD48" si="2052">DC48-CW49+DD49</f>
        <v>2.0852963476112665</v>
      </c>
      <c r="DE48" s="83">
        <f t="shared" ref="DE48" si="2053">DD48-CX49+DE49</f>
        <v>2.0516104745087373</v>
      </c>
      <c r="DF48" s="83">
        <f t="shared" ref="DF48" si="2054">DE48-CY49+DF49</f>
        <v>2.0187038951513587</v>
      </c>
      <c r="DG48" s="83">
        <f t="shared" ref="DG48" si="2055">DF48-CZ49+DG49</f>
        <v>1.9865781251979391</v>
      </c>
      <c r="DH48" s="83">
        <f t="shared" ref="DH48" si="2056">DG48-DA49+DH49</f>
        <v>1.9552185838751996</v>
      </c>
      <c r="DI48" s="83">
        <f t="shared" ref="DI48" si="2057">DH48-DB49+DI49</f>
        <v>1.9246005337678482</v>
      </c>
      <c r="DJ48" s="83">
        <f t="shared" ref="DJ48" si="2058">DI48-DC49+DJ49</f>
        <v>1.894695249203378</v>
      </c>
      <c r="DK48" s="105">
        <f t="shared" ref="DK48" si="2059">DJ48-DD49+DK49</f>
        <v>1.8654757026220319</v>
      </c>
      <c r="DL48" s="83">
        <f t="shared" ref="DL48" si="2060">DK48-DE49+DL49</f>
        <v>1.836921024864518</v>
      </c>
      <c r="DM48" s="83">
        <f t="shared" ref="DM48" si="2061">DL48-DF49+DM49</f>
        <v>1.809019005733661</v>
      </c>
      <c r="DN48" s="83">
        <f t="shared" ref="DN48" si="2062">DM48-DG49+DN49</f>
        <v>1.7817606030247077</v>
      </c>
      <c r="DO48" s="83">
        <f t="shared" ref="DO48" si="2063">DN48-DH49+DO49</f>
        <v>1.7551371647958205</v>
      </c>
      <c r="DP48" s="83">
        <f t="shared" ref="DP48" si="2064">DO48-DI49+DP49</f>
        <v>1.7291386716644064</v>
      </c>
      <c r="DQ48" s="83">
        <f t="shared" ref="DQ48" si="2065">DP48-DJ49+DQ49</f>
        <v>1.7037528823106611</v>
      </c>
      <c r="DR48" s="83">
        <f t="shared" ref="DR48" si="2066">DQ48-DK49+DR49</f>
        <v>1.6789653484926812</v>
      </c>
      <c r="DS48" s="83">
        <f t="shared" ref="DS48" si="2067">DR48-DL49+DS49</f>
        <v>1.6547601276954773</v>
      </c>
    </row>
    <row r="49" spans="1:123" x14ac:dyDescent="0.25">
      <c r="A49" s="87" t="s">
        <v>122</v>
      </c>
      <c r="B49" s="60"/>
      <c r="C49" s="88">
        <f t="shared" si="1958"/>
        <v>2.6655343898911724E-2</v>
      </c>
      <c r="D49" s="89">
        <f t="shared" ref="D49" si="2068">D48-C48</f>
        <v>3.3052626434650539E-2</v>
      </c>
      <c r="E49" s="89">
        <f t="shared" ref="E49" si="2069">E48-D48</f>
        <v>4.0985256778966667E-2</v>
      </c>
      <c r="F49" s="89">
        <f t="shared" ref="F49" si="2070">F48-E48</f>
        <v>5.0821718405918676E-2</v>
      </c>
      <c r="G49" s="89">
        <f t="shared" ref="G49" si="2071">G48-F48</f>
        <v>6.3018930823339148E-2</v>
      </c>
      <c r="H49" s="89">
        <f t="shared" ref="H49" si="2072">H48-G48</f>
        <v>7.8143474220940534E-2</v>
      </c>
      <c r="I49" s="89">
        <f>I48-H48</f>
        <v>9.6897908033966251E-2</v>
      </c>
      <c r="J49" s="87">
        <f t="shared" ref="J49:P49" si="2073">C34*(1-$F$7)</f>
        <v>0.1357216317641084</v>
      </c>
      <c r="K49" s="87">
        <f t="shared" si="2073"/>
        <v>0.16829482338749441</v>
      </c>
      <c r="L49" s="87">
        <f t="shared" si="2073"/>
        <v>0.20868558100049306</v>
      </c>
      <c r="M49" s="87">
        <f t="shared" si="2073"/>
        <v>0.25877012044061143</v>
      </c>
      <c r="N49" s="87">
        <f t="shared" si="2073"/>
        <v>0.32087494934635807</v>
      </c>
      <c r="O49" s="87">
        <f t="shared" si="2073"/>
        <v>0.39788493718948392</v>
      </c>
      <c r="P49" s="96">
        <f t="shared" si="2073"/>
        <v>0.49337732211496005</v>
      </c>
      <c r="Q49" s="87">
        <f>J34*(1-$F$7)</f>
        <v>0.61178787942255031</v>
      </c>
      <c r="R49" s="87">
        <f t="shared" ref="R49:AC49" si="2074">K34*(1-$F$7)</f>
        <v>0.75861697048396237</v>
      </c>
      <c r="S49" s="87">
        <f t="shared" si="2074"/>
        <v>0.94068504340011361</v>
      </c>
      <c r="T49" s="87">
        <f t="shared" si="2074"/>
        <v>1.1664494538161407</v>
      </c>
      <c r="U49" s="87">
        <f t="shared" si="2074"/>
        <v>1.4463973227320139</v>
      </c>
      <c r="V49" s="87">
        <f t="shared" si="2074"/>
        <v>1.7935326801876983</v>
      </c>
      <c r="W49" s="96">
        <f t="shared" si="2074"/>
        <v>2.2239805234327448</v>
      </c>
      <c r="X49" s="87">
        <f t="shared" si="2074"/>
        <v>0.78320725330998953</v>
      </c>
      <c r="Y49" s="87">
        <f t="shared" si="2074"/>
        <v>0.92939150001309112</v>
      </c>
      <c r="Z49" s="87">
        <f t="shared" si="2074"/>
        <v>1.1106286741715286</v>
      </c>
      <c r="AA49" s="87">
        <f t="shared" si="2074"/>
        <v>1.3353153804370246</v>
      </c>
      <c r="AB49" s="87">
        <f t="shared" si="2074"/>
        <v>1.6138550547829884</v>
      </c>
      <c r="AC49" s="87">
        <f t="shared" si="2074"/>
        <v>1.9591351888126287</v>
      </c>
      <c r="AD49" s="96">
        <f t="shared" ref="AD49" si="2075">W34*(1-$F$7)</f>
        <v>2.3871167357510399</v>
      </c>
      <c r="AE49" s="87">
        <f t="shared" ref="AE49" si="2076">X34*(1-$F$7)</f>
        <v>2.9175613652946213</v>
      </c>
      <c r="AF49" s="87">
        <f t="shared" ref="AF49" si="2077">Y34*(1-$F$7)</f>
        <v>0.89365464815510964</v>
      </c>
      <c r="AG49" s="87">
        <f t="shared" ref="AG49" si="2078">Z34*(1-$F$7)</f>
        <v>0.9824159514216021</v>
      </c>
      <c r="AH49" s="87">
        <f t="shared" ref="AH49" si="2079">AA34*(1-$F$7)</f>
        <v>1.0857868203957757</v>
      </c>
      <c r="AI49" s="87">
        <f t="shared" ref="AI49" si="2080">AB34*(1-$F$7)</f>
        <v>1.2072412774312615</v>
      </c>
      <c r="AJ49" s="196">
        <f t="shared" ref="AJ49" si="2081">AC34*(1-$F$7)</f>
        <v>1.3510703250279721</v>
      </c>
      <c r="AK49" s="96">
        <f t="shared" ref="AK49" si="2082">AD34*(1-$F$7)</f>
        <v>1.5225693713679069</v>
      </c>
      <c r="AL49" s="87">
        <f t="shared" ref="AL49" si="2083">AE34*(1-$F$7)</f>
        <v>0.98758063796564177</v>
      </c>
      <c r="AM49" s="87">
        <f t="shared" ref="AM49" si="2084">AF34*(1-$F$7)</f>
        <v>1.1906016923589156</v>
      </c>
      <c r="AN49" s="87">
        <f t="shared" ref="AN49" si="2085">AG34*(1-$F$7)</f>
        <v>1.1881485888898931</v>
      </c>
      <c r="AO49" s="87">
        <f t="shared" ref="AO49" si="2086">AH34*(1-$F$7)</f>
        <v>1.1779124432673056</v>
      </c>
      <c r="AP49" s="87">
        <f t="shared" ref="AP49" si="2087">AI34*(1-$F$7)</f>
        <v>1.1574551634288202</v>
      </c>
      <c r="AQ49" s="196">
        <f t="shared" ref="AQ49" si="2088">AJ34*(1-$F$7)</f>
        <v>1.1237580345495635</v>
      </c>
      <c r="AR49" s="96">
        <f t="shared" ref="AR49" si="2089">AK34*(1-$F$7)</f>
        <v>1.0730843110987709</v>
      </c>
      <c r="AS49" s="87">
        <f t="shared" ref="AS49" si="2090">AL34*(1-$F$7)</f>
        <v>0.93825921918343502</v>
      </c>
      <c r="AT49" s="87">
        <f t="shared" ref="AT49" si="2091">AM34*(1-$F$7)</f>
        <v>0.77362762911027094</v>
      </c>
      <c r="AU49" s="87">
        <f t="shared" ref="AU49" si="2092">AN34*(1-$F$7)</f>
        <v>0.80638773230267535</v>
      </c>
      <c r="AV49" s="87">
        <f t="shared" ref="AV49" si="2093">AO34*(1-$F$7)</f>
        <v>0.83163657977691463</v>
      </c>
      <c r="AW49" s="87">
        <f t="shared" ref="AW49" si="2094">AP34*(1-$F$7)</f>
        <v>0.84742798132319574</v>
      </c>
      <c r="AX49" s="196">
        <f t="shared" ref="AX49" si="2095">AQ34*(1-$F$7)</f>
        <v>0.85130735494907306</v>
      </c>
      <c r="AY49" s="96">
        <f t="shared" ref="AY49" si="2096">AR34*(1-$F$7)</f>
        <v>0.84019210510447473</v>
      </c>
      <c r="AZ49" s="87">
        <f t="shared" ref="AZ49" si="2097">AS34*(1-$F$7)</f>
        <v>0.75620936388217019</v>
      </c>
      <c r="BA49" s="87">
        <f t="shared" ref="BA49" si="2098">AT34*(1-$F$7)</f>
        <v>0.76605280465297187</v>
      </c>
      <c r="BB49" s="87">
        <f t="shared" ref="BB49" si="2099">AU34*(1-$F$7)</f>
        <v>0.75213712350147299</v>
      </c>
      <c r="BC49" s="87">
        <f t="shared" ref="BC49" si="2100">AV34*(1-$F$7)</f>
        <v>0.73931901766642905</v>
      </c>
      <c r="BD49" s="87">
        <f t="shared" ref="BD49" si="2101">AW34*(1-$F$7)</f>
        <v>0.72714940139016804</v>
      </c>
      <c r="BE49" s="196">
        <f t="shared" ref="BE49" si="2102">AX34*(1-$F$7)</f>
        <v>0.7150900789557012</v>
      </c>
      <c r="BF49" s="96">
        <f t="shared" ref="BF49" si="2103">AY34*(1-$F$7)</f>
        <v>0.70248929407268812</v>
      </c>
      <c r="BG49" s="87">
        <f t="shared" ref="BG49" si="2104">AZ34*(1-$F$7)</f>
        <v>0.68855160210019939</v>
      </c>
      <c r="BH49" s="87">
        <f t="shared" ref="BH49" si="2105">BA34*(1-$F$7)</f>
        <v>0.67294232633296069</v>
      </c>
      <c r="BI49" s="87">
        <f t="shared" ref="BI49:BM49" si="2106">BB34*(1-$F$7)</f>
        <v>0.6604315467399533</v>
      </c>
      <c r="BJ49" s="87">
        <f t="shared" si="2106"/>
        <v>0.64536267100890554</v>
      </c>
      <c r="BK49" s="87">
        <f t="shared" si="2106"/>
        <v>0.62840396395958198</v>
      </c>
      <c r="BL49" s="196">
        <f t="shared" si="2106"/>
        <v>0.61035033229921742</v>
      </c>
      <c r="BM49" s="96">
        <f t="shared" si="2106"/>
        <v>0.59215692065086845</v>
      </c>
      <c r="BN49" s="87">
        <f t="shared" ref="BN49" si="2107">BG34*(1-$F$7)</f>
        <v>0.57498038901487225</v>
      </c>
      <c r="BO49" s="87">
        <f t="shared" ref="BO49" si="2108">BH34*(1-$F$7)</f>
        <v>0.56614971164792627</v>
      </c>
      <c r="BP49" s="87">
        <f t="shared" ref="BP49" si="2109">BI34*(1-$F$7)</f>
        <v>0.56024839363486589</v>
      </c>
      <c r="BQ49" s="87">
        <f t="shared" ref="BQ49" si="2110">BJ34*(1-$F$7)</f>
        <v>0.55315327171636264</v>
      </c>
      <c r="BR49" s="87">
        <f t="shared" ref="BR49" si="2111">BK34*(1-$F$7)</f>
        <v>0.54482889360532816</v>
      </c>
      <c r="BS49" s="87">
        <f t="shared" ref="BS49" si="2112">BL34*(1-$F$7)</f>
        <v>0.53536519081902045</v>
      </c>
      <c r="BT49" s="96">
        <f t="shared" ref="BT49" si="2113">BM34*(1-$F$7)</f>
        <v>0.52500502414118166</v>
      </c>
      <c r="BU49" s="87">
        <f t="shared" ref="BU49" si="2114">BN34*(1-$F$7)</f>
        <v>0.5141724547970451</v>
      </c>
      <c r="BV49" s="87">
        <f t="shared" ref="BV49" si="2115">BO34*(1-$F$7)</f>
        <v>0.5035201362454429</v>
      </c>
      <c r="BW49" s="87">
        <f t="shared" ref="BW49" si="2116">BP34*(1-$F$7)</f>
        <v>0.49263048896675887</v>
      </c>
      <c r="BX49" s="87">
        <f t="shared" ref="BX49" si="2117">BQ34*(1-$F$7)</f>
        <v>0.48226235892372193</v>
      </c>
      <c r="BY49" s="87">
        <f t="shared" ref="BY49" si="2118">BR34*(1-$F$7)</f>
        <v>0.47241246919254193</v>
      </c>
      <c r="BZ49" s="87">
        <f t="shared" ref="BZ49" si="2119">BS34*(1-$F$7)</f>
        <v>0.4630567042891251</v>
      </c>
      <c r="CA49" s="96">
        <f t="shared" ref="CA49" si="2120">BT34*(1-$F$7)</f>
        <v>0.45415629317472545</v>
      </c>
      <c r="CB49" s="87">
        <f t="shared" ref="CB49" si="2121">BU34*(1-$F$7)</f>
        <v>0.44567140233090541</v>
      </c>
      <c r="CC49" s="87">
        <f t="shared" ref="CC49:CD49" si="2122">BV34*(1-$F$7)</f>
        <v>0.43756520873191196</v>
      </c>
      <c r="CD49" s="87">
        <f t="shared" si="2122"/>
        <v>0.42952177388322288</v>
      </c>
      <c r="CE49" s="87">
        <f t="shared" ref="CE49" si="2123">BX34*(1-$F$7)</f>
        <v>0.42131859909492964</v>
      </c>
      <c r="CF49" s="87">
        <f t="shared" ref="CF49" si="2124">BY34*(1-$F$7)</f>
        <v>0.41312202465388204</v>
      </c>
      <c r="CG49" s="87">
        <f t="shared" ref="CG49" si="2125">BZ34*(1-$F$7)</f>
        <v>0.40508044262165649</v>
      </c>
      <c r="CH49" s="96">
        <f t="shared" ref="CH49" si="2126">CA34*(1-$F$7)</f>
        <v>0.39731329470653015</v>
      </c>
      <c r="CI49" s="87">
        <f t="shared" ref="CI49" si="2127">CB34*(1-$F$7)</f>
        <v>0.38989831184851326</v>
      </c>
      <c r="CJ49" s="87">
        <f t="shared" ref="CJ49" si="2128">CC34*(1-$F$7)</f>
        <v>0.3828572974163631</v>
      </c>
      <c r="CK49" s="87">
        <f t="shared" ref="CK49" si="2129">CD34*(1-$F$7)</f>
        <v>0.37596519083604668</v>
      </c>
      <c r="CL49" s="87">
        <f t="shared" ref="CL49" si="2130">CE34*(1-$F$7)</f>
        <v>0.36914450281235828</v>
      </c>
      <c r="CM49" s="87">
        <f t="shared" ref="CM49" si="2131">CF34*(1-$F$7)</f>
        <v>0.36239478144740822</v>
      </c>
      <c r="CN49" s="87">
        <f t="shared" ref="CN49" si="2132">CG34*(1-$F$7)</f>
        <v>0.35572882765678931</v>
      </c>
      <c r="CO49" s="96">
        <f t="shared" ref="CO49" si="2133">CH34*(1-$F$7)</f>
        <v>0.34916865836785521</v>
      </c>
      <c r="CP49" s="87">
        <f t="shared" ref="CP49" si="2134">CI34*(1-$F$7)</f>
        <v>0.34273956092301305</v>
      </c>
      <c r="CQ49" s="87">
        <f t="shared" ref="CQ49" si="2135">CJ34*(1-$F$7)</f>
        <v>0.33646175948953078</v>
      </c>
      <c r="CR49" s="87">
        <f t="shared" ref="CR49" si="2136">CK34*(1-$F$7)</f>
        <v>0.33033944824056172</v>
      </c>
      <c r="CS49" s="87">
        <f t="shared" ref="CS49" si="2137">CL34*(1-$F$7)</f>
        <v>0.32438885908655585</v>
      </c>
      <c r="CT49" s="87">
        <f t="shared" ref="CT49" si="2138">CM34*(1-$F$7)</f>
        <v>0.31860795358880006</v>
      </c>
      <c r="CU49" s="87">
        <f t="shared" ref="CU49" si="2139">CN34*(1-$F$7)</f>
        <v>0.31298721913905958</v>
      </c>
      <c r="CV49" s="96">
        <f t="shared" ref="CV49" si="2140">CO34*(1-$F$7)</f>
        <v>0.30751203805864008</v>
      </c>
      <c r="CW49" s="87">
        <f t="shared" ref="CW49" si="2141">CP34*(1-$F$7)</f>
        <v>0.30216507222648104</v>
      </c>
      <c r="CX49" s="87">
        <f t="shared" ref="CX49" si="2142">CQ34*(1-$F$7)</f>
        <v>0.2969283760672537</v>
      </c>
      <c r="CY49" s="87">
        <f t="shared" ref="CY49" si="2143">CR34*(1-$F$7)</f>
        <v>0.29178541386616591</v>
      </c>
      <c r="CZ49" s="87">
        <f t="shared" ref="CZ49" si="2144">CS34*(1-$F$7)</f>
        <v>0.28673872716665627</v>
      </c>
      <c r="DA49" s="87">
        <f t="shared" ref="DA49" si="2145">CT34*(1-$F$7)</f>
        <v>0.28180183334043163</v>
      </c>
      <c r="DB49" s="87">
        <f t="shared" ref="DB49" si="2146">CU34*(1-$F$7)</f>
        <v>0.27698334220327003</v>
      </c>
      <c r="DC49" s="87">
        <f t="shared" ref="DC49" si="2147">CV34*(1-$F$7)</f>
        <v>0.27228633034179389</v>
      </c>
      <c r="DD49" s="96">
        <f t="shared" ref="DD49" si="2148">CW34*(1-$F$7)</f>
        <v>0.26770839171356714</v>
      </c>
      <c r="DE49" s="87">
        <f t="shared" ref="DE49" si="2149">CX34*(1-$F$7)</f>
        <v>0.26324250296472446</v>
      </c>
      <c r="DF49" s="87">
        <f t="shared" ref="DF49" si="2150">CY34*(1-$F$7)</f>
        <v>0.25887883450878724</v>
      </c>
      <c r="DG49" s="87">
        <f t="shared" ref="DG49" si="2151">CZ34*(1-$F$7)</f>
        <v>0.25461295721323668</v>
      </c>
      <c r="DH49" s="87">
        <f t="shared" ref="DH49" si="2152">DA34*(1-$F$7)</f>
        <v>0.25044229201769219</v>
      </c>
      <c r="DI49" s="87">
        <f t="shared" ref="DI49" si="2153">DB34*(1-$F$7)</f>
        <v>0.2463652920959187</v>
      </c>
      <c r="DJ49" s="87">
        <f t="shared" ref="DJ49" si="2154">DC34*(1-$F$7)</f>
        <v>0.24238104577732356</v>
      </c>
      <c r="DK49" s="96">
        <f t="shared" ref="DK49" si="2155">DD34*(1-$F$7)</f>
        <v>0.23848884513222113</v>
      </c>
      <c r="DL49" s="87">
        <f t="shared" ref="DL49" si="2156">DE34*(1-$F$7)</f>
        <v>0.23468782520721057</v>
      </c>
      <c r="DM49" s="87">
        <f t="shared" ref="DM49" si="2157">DF34*(1-$F$7)</f>
        <v>0.23097681537793036</v>
      </c>
      <c r="DN49" s="87">
        <f t="shared" ref="DN49" si="2158">DG34*(1-$F$7)</f>
        <v>0.22735455450428349</v>
      </c>
      <c r="DO49" s="87">
        <f t="shared" ref="DO49" si="2159">DH34*(1-$F$7)</f>
        <v>0.22381885378880503</v>
      </c>
      <c r="DP49" s="87">
        <f t="shared" ref="DP49" si="2160">DI34*(1-$F$7)</f>
        <v>0.22036679896450462</v>
      </c>
      <c r="DQ49" s="87">
        <f t="shared" ref="DQ49" si="2161">DJ34*(1-$F$7)</f>
        <v>0.21699525642357825</v>
      </c>
      <c r="DR49" s="87">
        <f t="shared" ref="DR49" si="2162">DK34*(1-$F$7)</f>
        <v>0.2137013113142413</v>
      </c>
      <c r="DS49" s="87">
        <f t="shared" ref="DS49" si="2163">DL34*(1-$F$7)</f>
        <v>0.21048260441000682</v>
      </c>
    </row>
    <row r="50" spans="1:123" x14ac:dyDescent="0.25">
      <c r="A50" t="s">
        <v>114</v>
      </c>
      <c r="B50" s="60"/>
      <c r="C50" s="109">
        <f t="shared" ref="C50:G51" si="2164">D50/(1+$V$6)</f>
        <v>9.4978811593823369E-3</v>
      </c>
      <c r="D50" s="109">
        <f t="shared" si="2164"/>
        <v>1.1777372637634098E-2</v>
      </c>
      <c r="E50" s="109">
        <f t="shared" si="2164"/>
        <v>1.460394207066628E-2</v>
      </c>
      <c r="F50" s="109">
        <f t="shared" si="2164"/>
        <v>1.8108888167626187E-2</v>
      </c>
      <c r="G50" s="109">
        <f t="shared" si="2164"/>
        <v>2.2455021327856473E-2</v>
      </c>
      <c r="H50" s="109">
        <f>I50/(1+$V$6)</f>
        <v>2.7844226446542025E-2</v>
      </c>
      <c r="I50" s="82">
        <f>V9*AJ8</f>
        <v>3.4526840793712113E-2</v>
      </c>
      <c r="J50" s="83">
        <f t="shared" ref="J50" si="2165">I50-C51+J51</f>
        <v>4.2048653749932566E-2</v>
      </c>
      <c r="K50" s="83">
        <f t="shared" ref="K50" si="2166">J50-D51+K51</f>
        <v>5.1375701815645936E-2</v>
      </c>
      <c r="L50" s="83">
        <f t="shared" ref="L50" si="2167">K50-E51+L51</f>
        <v>6.2941241417130506E-2</v>
      </c>
      <c r="M50" s="83">
        <f t="shared" ref="M50" si="2168">L50-F51+M51</f>
        <v>7.7282510522971387E-2</v>
      </c>
      <c r="N50" s="83">
        <f t="shared" ref="N50" si="2169">M50-G51+N51</f>
        <v>9.5065684214214075E-2</v>
      </c>
      <c r="O50" s="83">
        <f t="shared" ref="O50" si="2170">N50-H51+O51</f>
        <v>0.117116819591355</v>
      </c>
      <c r="P50" s="105">
        <f t="shared" ref="P50" si="2171">O50-I51+P51</f>
        <v>0.14446022745900977</v>
      </c>
      <c r="Q50" s="83">
        <f t="shared" ref="Q50" si="2172">P50-J51+Q51</f>
        <v>0.17729238246993681</v>
      </c>
      <c r="R50" s="83">
        <f t="shared" ref="R50" si="2173">Q50-K51+R51</f>
        <v>0.21800425468348633</v>
      </c>
      <c r="S50" s="83">
        <f t="shared" ref="S50" si="2174">R50-L51+S51</f>
        <v>0.26848697622828771</v>
      </c>
      <c r="T50" s="83">
        <f t="shared" ref="T50" si="2175">S50-M51+T51</f>
        <v>0.3310855509438414</v>
      </c>
      <c r="U50" s="83">
        <f t="shared" ref="U50" si="2176">T50-N51+U51</f>
        <v>0.40870778359112803</v>
      </c>
      <c r="V50" s="83">
        <f t="shared" ref="V50" si="2177">U50-O51+V51</f>
        <v>0.50495935207376341</v>
      </c>
      <c r="W50" s="105">
        <f t="shared" ref="W50" si="2178">V50-P51+W51</f>
        <v>0.62431129699223131</v>
      </c>
      <c r="X50" s="83">
        <f t="shared" ref="X50" si="2179">W50-Q51+X51</f>
        <v>0.68568467940922329</v>
      </c>
      <c r="Y50" s="83">
        <f t="shared" ref="Y50" si="2180">X50-R51+Y51</f>
        <v>0.75625820745923278</v>
      </c>
      <c r="Z50" s="83">
        <f t="shared" ref="Z50" si="2181">Y50-S51+Z51</f>
        <v>0.83823422936861336</v>
      </c>
      <c r="AA50" s="83">
        <f t="shared" ref="AA50" si="2182">Z50-T51+AA51</f>
        <v>0.93434072258031364</v>
      </c>
      <c r="AB50" s="83">
        <f t="shared" ref="AB50" si="2183">AA50-U51+AB51</f>
        <v>1.0479559183854039</v>
      </c>
      <c r="AC50" s="83">
        <f t="shared" ref="AC50" si="2184">AB50-V51+AC51</f>
        <v>1.1832620290135123</v>
      </c>
      <c r="AD50" s="105">
        <f t="shared" ref="AD50" si="2185">AC50-W51+AD51</f>
        <v>1.3454346316015566</v>
      </c>
      <c r="AE50" s="83">
        <f t="shared" ref="AE50" si="2186">AD50-X51+AE51</f>
        <v>1.6274986361676862</v>
      </c>
      <c r="AF50" s="83">
        <f t="shared" ref="AF50" si="2187">AE50-Y51+AF51</f>
        <v>1.6249208608840064</v>
      </c>
      <c r="AG50" s="83">
        <f t="shared" ref="AG50" si="2188">AF50-Z51+AG51</f>
        <v>1.612739234452617</v>
      </c>
      <c r="AH50" s="83">
        <f t="shared" ref="AH50" si="2189">AG50-AA51+AH51</f>
        <v>1.5876626358242762</v>
      </c>
      <c r="AI50" s="83">
        <f t="shared" ref="AI50" si="2190">AH50-AB51+AI51</f>
        <v>1.5456086918886707</v>
      </c>
      <c r="AJ50" s="190">
        <f t="shared" ref="AJ50" si="2191">AI50-AC51+AJ51</f>
        <v>1.4815131976772309</v>
      </c>
      <c r="AK50" s="105">
        <f t="shared" ref="AK50" si="2192">AJ50-AD51+AK51</f>
        <v>1.3890934861294764</v>
      </c>
      <c r="AL50" s="83">
        <f t="shared" ref="AL50" si="2193">AK50-AE51+AL51</f>
        <v>1.1503728123099399</v>
      </c>
      <c r="AM50" s="83">
        <f t="shared" ref="AM50" si="2194">AL50-AF51+AM51</f>
        <v>1.2072703341900457</v>
      </c>
      <c r="AN50" s="83">
        <f t="shared" ref="AN50" si="2195">AM50-AG51+AN51</f>
        <v>1.2494500901253858</v>
      </c>
      <c r="AO50" s="83">
        <f t="shared" ref="AO50" si="2196">AN50-AH51+AO51</f>
        <v>1.2733134473933148</v>
      </c>
      <c r="AP50" s="83">
        <f t="shared" ref="AP50" si="2197">AO50-AI51+AP51</f>
        <v>1.2743209368988138</v>
      </c>
      <c r="AQ50" s="190">
        <f t="shared" ref="AQ50" si="2198">AP50-AJ51+AQ51</f>
        <v>1.2467703610564835</v>
      </c>
      <c r="AR50" s="105">
        <f t="shared" ref="AR50" si="2199">AQ50-AK51+AR51</f>
        <v>1.1835235781708775</v>
      </c>
      <c r="AS50" s="83">
        <f t="shared" ref="AS50" si="2200">AR50-AL51+AS51</f>
        <v>1.1765250220639385</v>
      </c>
      <c r="AT50" s="53">
        <f t="shared" ref="AT50:BM50" si="2201">AS50+MAX(0,AM35-AL35)*(1-$F$8)-MAX(0,AM50-AL50)</f>
        <v>1.1196275001838327</v>
      </c>
      <c r="AU50" s="53">
        <f t="shared" si="2201"/>
        <v>1.0774477442484927</v>
      </c>
      <c r="AV50" s="53">
        <f t="shared" si="2201"/>
        <v>1.0535843869805637</v>
      </c>
      <c r="AW50" s="53">
        <f t="shared" si="2201"/>
        <v>1.0525768974750647</v>
      </c>
      <c r="AX50" s="187">
        <f t="shared" si="2201"/>
        <v>1.0525768974750647</v>
      </c>
      <c r="AY50" s="71">
        <f t="shared" si="2201"/>
        <v>1.0525768974750647</v>
      </c>
      <c r="AZ50" s="53">
        <f t="shared" si="2201"/>
        <v>1.0525768974750647</v>
      </c>
      <c r="BA50" s="53">
        <f t="shared" si="2201"/>
        <v>1.0525768974750647</v>
      </c>
      <c r="BB50" s="53">
        <f t="shared" si="2201"/>
        <v>1.0525768974750647</v>
      </c>
      <c r="BC50" s="53">
        <f t="shared" si="2201"/>
        <v>1.0525768974750647</v>
      </c>
      <c r="BD50" s="53">
        <f t="shared" si="2201"/>
        <v>1.0525768974750647</v>
      </c>
      <c r="BE50" s="187">
        <f t="shared" si="2201"/>
        <v>1.0525768974750647</v>
      </c>
      <c r="BF50" s="71">
        <f t="shared" si="2201"/>
        <v>1.0525768974750647</v>
      </c>
      <c r="BG50" s="53">
        <f t="shared" si="2201"/>
        <v>1.0525768974750647</v>
      </c>
      <c r="BH50" s="53">
        <f t="shared" si="2201"/>
        <v>1.0525768974750647</v>
      </c>
      <c r="BI50" s="53">
        <f t="shared" si="2201"/>
        <v>1.0525768974750647</v>
      </c>
      <c r="BJ50" s="53">
        <f t="shared" si="2201"/>
        <v>1.0525768974750647</v>
      </c>
      <c r="BK50" s="53">
        <f t="shared" si="2201"/>
        <v>1.0525768974750647</v>
      </c>
      <c r="BL50" s="187">
        <f t="shared" si="2201"/>
        <v>1.0525768974750647</v>
      </c>
      <c r="BM50" s="71">
        <f t="shared" si="2201"/>
        <v>1.0525768974750647</v>
      </c>
      <c r="BN50" s="53">
        <f t="shared" ref="BN50" si="2202">BM50+MAX(0,BG35-BF35)*(1-$F$8)-MAX(0,BG50-BF50)</f>
        <v>1.0525768974750647</v>
      </c>
      <c r="BO50" s="53">
        <f t="shared" ref="BO50" si="2203">BN50+MAX(0,BH35-BG35)*(1-$F$8)-MAX(0,BH50-BG50)</f>
        <v>1.0525768974750647</v>
      </c>
      <c r="BP50" s="53">
        <f t="shared" ref="BP50" si="2204">BO50+MAX(0,BI35-BH35)*(1-$F$8)-MAX(0,BI50-BH50)</f>
        <v>1.0525768974750647</v>
      </c>
      <c r="BQ50" s="53">
        <f t="shared" ref="BQ50" si="2205">BP50+MAX(0,BJ35-BI35)*(1-$F$8)-MAX(0,BJ50-BI50)</f>
        <v>1.0525768974750647</v>
      </c>
      <c r="BR50" s="53">
        <f t="shared" ref="BR50" si="2206">BQ50+MAX(0,BK35-BJ35)*(1-$F$8)-MAX(0,BK50-BJ50)</f>
        <v>1.0525768974750647</v>
      </c>
      <c r="BS50" s="53">
        <f t="shared" ref="BS50" si="2207">BR50+MAX(0,BL35-BK35)*(1-$F$8)-MAX(0,BL50-BK50)</f>
        <v>1.0525768974750647</v>
      </c>
      <c r="BT50" s="71">
        <f t="shared" ref="BT50" si="2208">BS50+MAX(0,BM35-BL35)*(1-$F$8)-MAX(0,BM50-BL50)</f>
        <v>1.0525768974750647</v>
      </c>
      <c r="BU50" s="53">
        <f t="shared" ref="BU50" si="2209">BT50+MAX(0,BN35-BM35)*(1-$F$8)-MAX(0,BN50-BM50)</f>
        <v>1.0525768974750647</v>
      </c>
      <c r="BV50" s="53">
        <f t="shared" ref="BV50" si="2210">BU50+MAX(0,BO35-BN35)*(1-$F$8)-MAX(0,BO50-BN50)</f>
        <v>1.0525768974750647</v>
      </c>
      <c r="BW50" s="53">
        <f t="shared" ref="BW50" si="2211">BV50+MAX(0,BP35-BO35)*(1-$F$8)-MAX(0,BP50-BO50)</f>
        <v>1.0525768974750647</v>
      </c>
      <c r="BX50" s="53">
        <f t="shared" ref="BX50" si="2212">BW50+MAX(0,BQ35-BP35)*(1-$F$8)-MAX(0,BQ50-BP50)</f>
        <v>1.0525768974750647</v>
      </c>
      <c r="BY50" s="53">
        <f t="shared" ref="BY50" si="2213">BX50+MAX(0,BR35-BQ35)*(1-$F$8)-MAX(0,BR50-BQ50)</f>
        <v>1.0525768974750647</v>
      </c>
      <c r="BZ50" s="53">
        <f t="shared" ref="BZ50" si="2214">BY50+MAX(0,BS35-BR35)*(1-$F$8)-MAX(0,BS50-BR50)</f>
        <v>1.0525768974750647</v>
      </c>
      <c r="CA50" s="71">
        <f t="shared" ref="CA50" si="2215">BZ50+MAX(0,BT35-BS35)*(1-$F$8)-MAX(0,BT50-BS50)</f>
        <v>1.0525768974750647</v>
      </c>
      <c r="CB50" s="53">
        <f t="shared" ref="CB50" si="2216">CA50+MAX(0,BU35-BT35)*(1-$F$8)-MAX(0,BU50-BT50)</f>
        <v>1.0525768974750647</v>
      </c>
      <c r="CC50" s="53">
        <f t="shared" ref="CC50:CD50" si="2217">CB50+MAX(0,BV35-BU35)*(1-$F$8)-MAX(0,BV50-BU50)</f>
        <v>1.0525768974750647</v>
      </c>
      <c r="CD50" s="53">
        <f t="shared" si="2217"/>
        <v>1.0525768974750647</v>
      </c>
      <c r="CE50" s="53">
        <f t="shared" ref="CE50" si="2218">CD50+MAX(0,BX35-BW35)*(1-$F$8)-MAX(0,BX50-BW50)</f>
        <v>1.0525768974750647</v>
      </c>
      <c r="CF50" s="53">
        <f t="shared" ref="CF50" si="2219">CE50+MAX(0,BY35-BX35)*(1-$F$8)-MAX(0,BY50-BX50)</f>
        <v>1.0525768974750647</v>
      </c>
      <c r="CG50" s="53">
        <f t="shared" ref="CG50" si="2220">CF50+MAX(0,BZ35-BY35)*(1-$F$8)-MAX(0,BZ50-BY50)</f>
        <v>1.0525768974750647</v>
      </c>
      <c r="CH50" s="71">
        <f t="shared" ref="CH50" si="2221">CG50+MAX(0,CA35-BZ35)*(1-$F$8)-MAX(0,CA50-BZ50)</f>
        <v>1.0525768974750647</v>
      </c>
      <c r="CI50" s="53">
        <f t="shared" ref="CI50" si="2222">CH50+MAX(0,CB35-CA35)*(1-$F$8)-MAX(0,CB50-CA50)</f>
        <v>1.0525768974750647</v>
      </c>
      <c r="CJ50" s="53">
        <f t="shared" ref="CJ50" si="2223">CI50+MAX(0,CC35-CB35)*(1-$F$8)-MAX(0,CC50-CB50)</f>
        <v>1.0525768974750647</v>
      </c>
      <c r="CK50" s="53">
        <f t="shared" ref="CK50" si="2224">CJ50+MAX(0,CD35-CC35)*(1-$F$8)-MAX(0,CD50-CC50)</f>
        <v>1.0525768974750647</v>
      </c>
      <c r="CL50" s="53">
        <f t="shared" ref="CL50" si="2225">CK50+MAX(0,CE35-CD35)*(1-$F$8)-MAX(0,CE50-CD50)</f>
        <v>1.0525768974750647</v>
      </c>
      <c r="CM50" s="53">
        <f t="shared" ref="CM50" si="2226">CL50+MAX(0,CF35-CE35)*(1-$F$8)-MAX(0,CF50-CE50)</f>
        <v>1.0525768974750647</v>
      </c>
      <c r="CN50" s="53">
        <f t="shared" ref="CN50" si="2227">CM50+MAX(0,CG35-CF35)*(1-$F$8)-MAX(0,CG50-CF50)</f>
        <v>1.0525768974750647</v>
      </c>
      <c r="CO50" s="71">
        <f t="shared" ref="CO50" si="2228">CN50+MAX(0,CH35-CG35)*(1-$F$8)-MAX(0,CH50-CG50)</f>
        <v>1.0525768974750647</v>
      </c>
      <c r="CP50" s="53">
        <f t="shared" ref="CP50" si="2229">CO50+MAX(0,CI35-CH35)*(1-$F$8)-MAX(0,CI50-CH50)</f>
        <v>1.0525768974750647</v>
      </c>
      <c r="CQ50" s="53">
        <f t="shared" ref="CQ50" si="2230">CP50+MAX(0,CJ35-CI35)*(1-$F$8)-MAX(0,CJ50-CI50)</f>
        <v>1.0525768974750647</v>
      </c>
      <c r="CR50" s="53">
        <f t="shared" ref="CR50" si="2231">CQ50+MAX(0,CK35-CJ35)*(1-$F$8)-MAX(0,CK50-CJ50)</f>
        <v>1.0525768974750647</v>
      </c>
      <c r="CS50" s="53">
        <f t="shared" ref="CS50" si="2232">CR50+MAX(0,CL35-CK35)*(1-$F$8)-MAX(0,CL50-CK50)</f>
        <v>1.0525768974750647</v>
      </c>
      <c r="CT50" s="53">
        <f t="shared" ref="CT50" si="2233">CS50+MAX(0,CM35-CL35)*(1-$F$8)-MAX(0,CM50-CL50)</f>
        <v>1.0525768974750647</v>
      </c>
      <c r="CU50" s="53">
        <f t="shared" ref="CU50" si="2234">CT50+MAX(0,CN35-CM35)*(1-$F$8)-MAX(0,CN50-CM50)</f>
        <v>1.0525768974750647</v>
      </c>
      <c r="CV50" s="71">
        <f t="shared" ref="CV50" si="2235">CU50+MAX(0,CO35-CN35)*(1-$F$8)-MAX(0,CO50-CN50)</f>
        <v>1.0525768974750647</v>
      </c>
      <c r="CW50" s="53">
        <f t="shared" ref="CW50" si="2236">CV50+MAX(0,CP35-CO35)*(1-$F$8)-MAX(0,CP50-CO50)</f>
        <v>1.0525768974750647</v>
      </c>
      <c r="CX50" s="53">
        <f t="shared" ref="CX50" si="2237">CW50+MAX(0,CQ35-CP35)*(1-$F$8)-MAX(0,CQ50-CP50)</f>
        <v>1.0525768974750647</v>
      </c>
      <c r="CY50" s="53">
        <f t="shared" ref="CY50" si="2238">CX50+MAX(0,CR35-CQ35)*(1-$F$8)-MAX(0,CR50-CQ50)</f>
        <v>1.0525768974750647</v>
      </c>
      <c r="CZ50" s="53">
        <f t="shared" ref="CZ50" si="2239">CY50+MAX(0,CS35-CR35)*(1-$F$8)-MAX(0,CS50-CR50)</f>
        <v>1.0525768974750647</v>
      </c>
      <c r="DA50" s="53">
        <f t="shared" ref="DA50" si="2240">CZ50+MAX(0,CT35-CS35)*(1-$F$8)-MAX(0,CT50-CS50)</f>
        <v>1.0525768974750647</v>
      </c>
      <c r="DB50" s="53">
        <f t="shared" ref="DB50" si="2241">DA50+MAX(0,CU35-CT35)*(1-$F$8)-MAX(0,CU50-CT50)</f>
        <v>1.0525768974750647</v>
      </c>
      <c r="DC50" s="53">
        <f t="shared" ref="DC50" si="2242">DB50+MAX(0,CV35-CU35)*(1-$F$8)-MAX(0,CV50-CU50)</f>
        <v>1.0525768974750647</v>
      </c>
      <c r="DD50" s="71">
        <f t="shared" ref="DD50" si="2243">DC50+MAX(0,CW35-CV35)*(1-$F$8)-MAX(0,CW50-CV50)</f>
        <v>1.0525768974750647</v>
      </c>
      <c r="DE50" s="53">
        <f t="shared" ref="DE50" si="2244">DD50+MAX(0,CX35-CW35)*(1-$F$8)-MAX(0,CX50-CW50)</f>
        <v>1.0525768974750647</v>
      </c>
      <c r="DF50" s="53">
        <f t="shared" ref="DF50" si="2245">DE50+MAX(0,CY35-CX35)*(1-$F$8)-MAX(0,CY50-CX50)</f>
        <v>1.0525768974750647</v>
      </c>
      <c r="DG50" s="53">
        <f t="shared" ref="DG50" si="2246">DF50+MAX(0,CZ35-CY35)*(1-$F$8)-MAX(0,CZ50-CY50)</f>
        <v>1.0525768974750647</v>
      </c>
      <c r="DH50" s="53">
        <f t="shared" ref="DH50" si="2247">DG50+MAX(0,DA35-CZ35)*(1-$F$8)-MAX(0,DA50-CZ50)</f>
        <v>1.0525768974750647</v>
      </c>
      <c r="DI50" s="53">
        <f t="shared" ref="DI50" si="2248">DH50+MAX(0,DB35-DA35)*(1-$F$8)-MAX(0,DB50-DA50)</f>
        <v>1.0525768974750647</v>
      </c>
      <c r="DJ50" s="53">
        <f t="shared" ref="DJ50" si="2249">DI50+MAX(0,DC35-DB35)*(1-$F$8)-MAX(0,DC50-DB50)</f>
        <v>1.0525768974750647</v>
      </c>
      <c r="DK50" s="71">
        <f t="shared" ref="DK50" si="2250">DJ50+MAX(0,DD35-DC35)*(1-$F$8)-MAX(0,DD50-DC50)</f>
        <v>1.0525768974750647</v>
      </c>
      <c r="DL50" s="53">
        <f t="shared" ref="DL50" si="2251">DK50+MAX(0,DE35-DD35)*(1-$F$8)-MAX(0,DE50-DD50)</f>
        <v>1.0525768974750647</v>
      </c>
      <c r="DM50" s="53">
        <f t="shared" ref="DM50" si="2252">DL50+MAX(0,DF35-DE35)*(1-$F$8)-MAX(0,DF50-DE50)</f>
        <v>1.0525768974750647</v>
      </c>
      <c r="DN50" s="53">
        <f t="shared" ref="DN50" si="2253">DM50+MAX(0,DG35-DF35)*(1-$F$8)-MAX(0,DG50-DF50)</f>
        <v>1.0525768974750647</v>
      </c>
      <c r="DO50" s="53">
        <f t="shared" ref="DO50" si="2254">DN50+MAX(0,DH35-DG35)*(1-$F$8)-MAX(0,DH50-DG50)</f>
        <v>1.0525768974750647</v>
      </c>
      <c r="DP50" s="53">
        <f t="shared" ref="DP50" si="2255">DO50+MAX(0,DI35-DH35)*(1-$F$8)-MAX(0,DI50-DH50)</f>
        <v>1.0525768974750647</v>
      </c>
      <c r="DQ50" s="53">
        <f t="shared" ref="DQ50" si="2256">DP50+MAX(0,DJ35-DI35)*(1-$F$8)-MAX(0,DJ50-DI50)</f>
        <v>1.0525768974750647</v>
      </c>
      <c r="DR50" s="53">
        <f t="shared" ref="DR50" si="2257">DQ50+MAX(0,DK35-DJ35)*(1-$F$8)-MAX(0,DK50-DJ50)</f>
        <v>1.0525768974750647</v>
      </c>
      <c r="DS50" s="53">
        <f t="shared" ref="DS50" si="2258">DR50+MAX(0,DL35-DK35)*(1-$F$8)-MAX(0,DL50-DK50)</f>
        <v>1.0525768974750647</v>
      </c>
    </row>
    <row r="51" spans="1:123" x14ac:dyDescent="0.25">
      <c r="A51" s="87" t="s">
        <v>123</v>
      </c>
      <c r="B51" s="60"/>
      <c r="C51" s="88">
        <f t="shared" si="2164"/>
        <v>1.8382995792352911E-3</v>
      </c>
      <c r="D51" s="89">
        <f t="shared" ref="D51" si="2259">D50-C50</f>
        <v>2.2794914782517609E-3</v>
      </c>
      <c r="E51" s="89">
        <f t="shared" ref="E51" si="2260">E50-D50</f>
        <v>2.8265694330321823E-3</v>
      </c>
      <c r="F51" s="89">
        <f t="shared" ref="F51" si="2261">F50-E50</f>
        <v>3.5049460969599072E-3</v>
      </c>
      <c r="G51" s="89">
        <f t="shared" ref="G51" si="2262">G50-F50</f>
        <v>4.3461331602302859E-3</v>
      </c>
      <c r="H51" s="89">
        <f t="shared" ref="H51" si="2263">H50-G50</f>
        <v>5.389205118685552E-3</v>
      </c>
      <c r="I51" s="89">
        <f>I50-H50</f>
        <v>6.6826143471700877E-3</v>
      </c>
      <c r="J51" s="87">
        <f t="shared" ref="J51:P51" si="2264">C36*(1-$F$8)</f>
        <v>9.360112535455746E-3</v>
      </c>
      <c r="K51" s="87">
        <f t="shared" si="2264"/>
        <v>1.1606539543965125E-2</v>
      </c>
      <c r="L51" s="87">
        <f t="shared" si="2264"/>
        <v>1.4392109034516751E-2</v>
      </c>
      <c r="M51" s="87">
        <f t="shared" si="2264"/>
        <v>1.7846215202800782E-2</v>
      </c>
      <c r="N51" s="87">
        <f t="shared" si="2264"/>
        <v>2.212930685147297E-2</v>
      </c>
      <c r="O51" s="87">
        <f t="shared" si="2264"/>
        <v>2.7440340495826481E-2</v>
      </c>
      <c r="P51" s="96">
        <f t="shared" si="2264"/>
        <v>3.4026022214824841E-2</v>
      </c>
      <c r="Q51" s="87">
        <f>J36*(1-$F$8)</f>
        <v>4.2192267546382778E-2</v>
      </c>
      <c r="R51" s="87">
        <f t="shared" ref="R51:AC51" si="2265">K36*(1-$F$8)</f>
        <v>5.231841175751465E-2</v>
      </c>
      <c r="S51" s="87">
        <f t="shared" si="2265"/>
        <v>6.4874830579318157E-2</v>
      </c>
      <c r="T51" s="87">
        <f t="shared" si="2265"/>
        <v>8.0444789918354492E-2</v>
      </c>
      <c r="U51" s="87">
        <f t="shared" si="2265"/>
        <v>9.9751539498759617E-2</v>
      </c>
      <c r="V51" s="87">
        <f t="shared" si="2265"/>
        <v>0.12369190897846188</v>
      </c>
      <c r="W51" s="96">
        <f t="shared" si="2265"/>
        <v>0.15337796713329277</v>
      </c>
      <c r="X51" s="87">
        <f t="shared" si="2265"/>
        <v>0.10356564996337485</v>
      </c>
      <c r="Y51" s="87">
        <f t="shared" si="2265"/>
        <v>0.12289193980752416</v>
      </c>
      <c r="Z51" s="87">
        <f t="shared" si="2265"/>
        <v>0.14685085248869881</v>
      </c>
      <c r="AA51" s="87">
        <f t="shared" si="2265"/>
        <v>0.17655128313005475</v>
      </c>
      <c r="AB51" s="87">
        <f t="shared" si="2265"/>
        <v>0.21336673530384978</v>
      </c>
      <c r="AC51" s="87">
        <f t="shared" si="2265"/>
        <v>0.25899801960657015</v>
      </c>
      <c r="AD51" s="96">
        <f t="shared" ref="AD51" si="2266">W36*(1-$F$8)</f>
        <v>0.31555056972133694</v>
      </c>
      <c r="AE51" s="87">
        <f t="shared" ref="AE51" si="2267">X36*(1-$F$8)</f>
        <v>0.38562965452950437</v>
      </c>
      <c r="AF51" s="87">
        <f t="shared" ref="AF51" si="2268">Y36*(1-$F$8)</f>
        <v>0.12031416452384437</v>
      </c>
      <c r="AG51" s="87">
        <f t="shared" ref="AG51" si="2269">Z36*(1-$F$8)</f>
        <v>0.13466922605730938</v>
      </c>
      <c r="AH51" s="87">
        <f t="shared" ref="AH51" si="2270">AA36*(1-$F$8)</f>
        <v>0.15147468450171397</v>
      </c>
      <c r="AI51" s="87">
        <f t="shared" ref="AI51" si="2271">AB36*(1-$F$8)</f>
        <v>0.17131279136824426</v>
      </c>
      <c r="AJ51" s="196">
        <f t="shared" ref="AJ51" si="2272">AC36*(1-$F$8)</f>
        <v>0.19490252539513042</v>
      </c>
      <c r="AK51" s="96">
        <f t="shared" ref="AK51" si="2273">AD36*(1-$F$8)</f>
        <v>0.22313085817358239</v>
      </c>
      <c r="AL51" s="87">
        <f t="shared" ref="AL51" si="2274">AE36*(1-$F$8)</f>
        <v>0.14690898070996794</v>
      </c>
      <c r="AM51" s="87">
        <f t="shared" ref="AM51" si="2275">AF36*(1-$F$8)</f>
        <v>0.17721168640395021</v>
      </c>
      <c r="AN51" s="87">
        <f t="shared" ref="AN51" si="2276">AG36*(1-$F$8)</f>
        <v>0.17684898199264953</v>
      </c>
      <c r="AO51" s="87">
        <f t="shared" ref="AO51" si="2277">AH36*(1-$F$8)</f>
        <v>0.17533804176964293</v>
      </c>
      <c r="AP51" s="87">
        <f t="shared" ref="AP51" si="2278">AI36*(1-$F$8)</f>
        <v>0.17232028087374315</v>
      </c>
      <c r="AQ51" s="196">
        <f t="shared" ref="AQ51" si="2279">AJ36*(1-$F$8)</f>
        <v>0.16735194955280028</v>
      </c>
      <c r="AR51" s="96">
        <f t="shared" ref="AR51" si="2280">AK36*(1-$F$8)</f>
        <v>0.15988407528797641</v>
      </c>
      <c r="AS51" s="87">
        <f t="shared" ref="AS51" si="2281">AL36*(1-$F$8)</f>
        <v>0.13991042460302894</v>
      </c>
      <c r="AT51" s="87">
        <f t="shared" ref="AT51" si="2282">AM36*(1-$F$8)</f>
        <v>0.11545368430339732</v>
      </c>
      <c r="AU51" s="87">
        <f t="shared" ref="AU51" si="2283">AN36*(1-$F$8)</f>
        <v>0.1204207989537471</v>
      </c>
      <c r="AV51" s="87">
        <f t="shared" ref="AV51" si="2284">AO36*(1-$F$8)</f>
        <v>0.12428834902053489</v>
      </c>
      <c r="AW51" s="87">
        <f t="shared" ref="AW51" si="2285">AP36*(1-$F$8)</f>
        <v>0.12676917184575831</v>
      </c>
      <c r="AX51" s="196">
        <f t="shared" ref="AX51" si="2286">AQ36*(1-$F$8)</f>
        <v>0.12750133746470763</v>
      </c>
      <c r="AY51" s="96">
        <f t="shared" ref="AY51" si="2287">AR36*(1-$F$8)</f>
        <v>0.12603063695930664</v>
      </c>
      <c r="AZ51" s="87">
        <f t="shared" ref="AZ51" si="2288">AS36*(1-$F$8)</f>
        <v>0.11366978603091156</v>
      </c>
      <c r="BA51" s="87">
        <f t="shared" ref="BA51" si="2289">AT36*(1-$F$8)</f>
        <v>0.11544131565128847</v>
      </c>
      <c r="BB51" s="87">
        <f t="shared" ref="BB51" si="2290">AU36*(1-$F$8)</f>
        <v>0.11385581920577507</v>
      </c>
      <c r="BC51" s="87">
        <f t="shared" ref="BC51" si="2291">AV36*(1-$F$8)</f>
        <v>0.11238938139358605</v>
      </c>
      <c r="BD51" s="87">
        <f t="shared" ref="BD51" si="2292">AW36*(1-$F$8)</f>
        <v>0.11096411256495439</v>
      </c>
      <c r="BE51" s="196">
        <f t="shared" ref="BE51" si="2293">AX36*(1-$F$8)</f>
        <v>0.10948585033169404</v>
      </c>
      <c r="BF51" s="96">
        <f t="shared" ref="BF51" si="2294">AY36*(1-$F$8)</f>
        <v>0.10783982504568283</v>
      </c>
      <c r="BG51" s="87">
        <f t="shared" ref="BG51" si="2295">AZ36*(1-$F$8)</f>
        <v>0.1058853209322332</v>
      </c>
      <c r="BH51" s="87">
        <f t="shared" ref="BH51" si="2296">BA36*(1-$F$8)</f>
        <v>0.10354666411985096</v>
      </c>
      <c r="BI51" s="87">
        <f t="shared" ref="BI51:BM51" si="2297">BB36*(1-$F$8)</f>
        <v>0.10139743949166805</v>
      </c>
      <c r="BJ51" s="87">
        <f t="shared" si="2297"/>
        <v>9.8898969045869978E-2</v>
      </c>
      <c r="BK51" s="87">
        <f t="shared" si="2297"/>
        <v>9.614950914576173E-2</v>
      </c>
      <c r="BL51" s="196">
        <f t="shared" si="2297"/>
        <v>9.3266153066068919E-2</v>
      </c>
      <c r="BM51" s="96">
        <f t="shared" si="2297"/>
        <v>9.039042011165864E-2</v>
      </c>
      <c r="BN51" s="87">
        <f t="shared" ref="BN51" si="2298">BG36*(1-$F$8)</f>
        <v>8.7693195143812561E-2</v>
      </c>
      <c r="BO51" s="87">
        <f t="shared" ref="BO51" si="2299">BH36*(1-$F$8)</f>
        <v>8.6294323504436637E-2</v>
      </c>
      <c r="BP51" s="87">
        <f t="shared" ref="BP51" si="2300">BI36*(1-$F$8)</f>
        <v>8.5451070965813142E-2</v>
      </c>
      <c r="BQ51" s="87">
        <f t="shared" ref="BQ51" si="2301">BJ36*(1-$F$8)</f>
        <v>8.4402130913160928E-2</v>
      </c>
      <c r="BR51" s="87">
        <f t="shared" ref="BR51" si="2302">BK36*(1-$F$8)</f>
        <v>8.3148456145259148E-2</v>
      </c>
      <c r="BS51" s="87">
        <f t="shared" ref="BS51" si="2303">BL36*(1-$F$8)</f>
        <v>8.171033132693642E-2</v>
      </c>
      <c r="BT51" s="96">
        <f t="shared" ref="BT51" si="2304">BM36*(1-$F$8)</f>
        <v>8.0131666328781062E-2</v>
      </c>
      <c r="BU51" s="87">
        <f t="shared" ref="BU51" si="2305">BN36*(1-$F$8)</f>
        <v>7.8484295067532669E-2</v>
      </c>
      <c r="BV51" s="87">
        <f t="shared" ref="BV51" si="2306">BO36*(1-$F$8)</f>
        <v>7.6875785874583893E-2</v>
      </c>
      <c r="BW51" s="87">
        <f t="shared" ref="BW51" si="2307">BP36*(1-$F$8)</f>
        <v>7.5213592763380757E-2</v>
      </c>
      <c r="BX51" s="87">
        <f t="shared" ref="BX51" si="2308">BQ36*(1-$F$8)</f>
        <v>7.3627342431566892E-2</v>
      </c>
      <c r="BY51" s="87">
        <f t="shared" ref="BY51" si="2309">BR36*(1-$F$8)</f>
        <v>7.2113954630910623E-2</v>
      </c>
      <c r="BZ51" s="87">
        <f t="shared" ref="BZ51" si="2310">BS36*(1-$F$8)</f>
        <v>7.0668132085542928E-2</v>
      </c>
      <c r="CA51" s="96">
        <f t="shared" ref="CA51" si="2311">BT36*(1-$F$8)</f>
        <v>6.9283423030991553E-2</v>
      </c>
      <c r="CB51" s="87">
        <f t="shared" ref="CB51" si="2312">BU36*(1-$F$8)</f>
        <v>6.7954568579222108E-2</v>
      </c>
      <c r="CC51" s="87">
        <f t="shared" ref="CC51:CD51" si="2313">BV36*(1-$F$8)</f>
        <v>6.6678236650361378E-2</v>
      </c>
      <c r="CD51" s="87">
        <f t="shared" si="2313"/>
        <v>6.5416302377048943E-2</v>
      </c>
      <c r="CE51" s="87">
        <f t="shared" ref="CE51" si="2314">BX36*(1-$F$8)</f>
        <v>6.4137169401163777E-2</v>
      </c>
      <c r="CF51" s="87">
        <f t="shared" ref="CF51" si="2315">BY36*(1-$F$8)</f>
        <v>6.2865962264880407E-2</v>
      </c>
      <c r="CG51" s="87">
        <f t="shared" ref="CG51" si="2316">BZ36*(1-$F$8)</f>
        <v>6.1624678850852564E-2</v>
      </c>
      <c r="CH51" s="96">
        <f t="shared" ref="CH51" si="2317">CA36*(1-$F$8)</f>
        <v>6.0430588689043219E-2</v>
      </c>
      <c r="CI51" s="87">
        <f t="shared" ref="CI51" si="2318">CB36*(1-$F$8)</f>
        <v>5.9294371710347793E-2</v>
      </c>
      <c r="CJ51" s="87">
        <f t="shared" ref="CJ51" si="2319">CC36*(1-$F$8)</f>
        <v>5.8218035371475428E-2</v>
      </c>
      <c r="CK51" s="87">
        <f t="shared" ref="CK51" si="2320">CD36*(1-$F$8)</f>
        <v>5.7162568018908497E-2</v>
      </c>
      <c r="CL51" s="87">
        <f t="shared" ref="CL51" si="2321">CE36*(1-$F$8)</f>
        <v>5.6113995206087196E-2</v>
      </c>
      <c r="CM51" s="87">
        <f t="shared" ref="CM51" si="2322">CF36*(1-$F$8)</f>
        <v>5.5073549988454762E-2</v>
      </c>
      <c r="CN51" s="87">
        <f t="shared" ref="CN51" si="2323">CG36*(1-$F$8)</f>
        <v>5.4044397789152807E-2</v>
      </c>
      <c r="CO51" s="96">
        <f t="shared" ref="CO51" si="2324">CH36*(1-$F$8)</f>
        <v>5.3030941305244925E-2</v>
      </c>
      <c r="CP51" s="87">
        <f t="shared" ref="CP51" si="2325">CI36*(1-$F$8)</f>
        <v>5.2037832061059316E-2</v>
      </c>
      <c r="CQ51" s="87">
        <f t="shared" ref="CQ51" si="2326">CJ36*(1-$F$8)</f>
        <v>5.1068624950972585E-2</v>
      </c>
      <c r="CR51" s="87">
        <f t="shared" ref="CR51" si="2327">CK36*(1-$F$8)</f>
        <v>5.0124017379454058E-2</v>
      </c>
      <c r="CS51" s="87">
        <f t="shared" ref="CS51" si="2328">CL36*(1-$F$8)</f>
        <v>4.9206639584585203E-2</v>
      </c>
      <c r="CT51" s="87">
        <f t="shared" ref="CT51" si="2329">CM36*(1-$F$8)</f>
        <v>4.8315713237378446E-2</v>
      </c>
      <c r="CU51" s="87">
        <f t="shared" ref="CU51" si="2330">CN36*(1-$F$8)</f>
        <v>4.7449501666717429E-2</v>
      </c>
      <c r="CV51" s="96">
        <f t="shared" ref="CV51" si="2331">CO36*(1-$F$8)</f>
        <v>4.6605654150269363E-2</v>
      </c>
      <c r="CW51" s="87">
        <f t="shared" ref="CW51" si="2332">CP36*(1-$F$8)</f>
        <v>4.5781539546505996E-2</v>
      </c>
      <c r="CX51" s="87">
        <f t="shared" ref="CX51" si="2333">CQ36*(1-$F$8)</f>
        <v>4.4974520340070358E-2</v>
      </c>
      <c r="CY51" s="87">
        <f t="shared" ref="CY51" si="2334">CR36*(1-$F$8)</f>
        <v>4.4182199153386684E-2</v>
      </c>
      <c r="CZ51" s="87">
        <f t="shared" ref="CZ51" si="2335">CS36*(1-$F$8)</f>
        <v>4.340498684199455E-2</v>
      </c>
      <c r="DA51" s="87">
        <f t="shared" ref="DA51" si="2336">CT36*(1-$F$8)</f>
        <v>4.2644986007868119E-2</v>
      </c>
      <c r="DB51" s="87">
        <f t="shared" ref="DB51" si="2337">CU36*(1-$F$8)</f>
        <v>4.1903465466659545E-2</v>
      </c>
      <c r="DC51" s="87">
        <f t="shared" ref="DC51" si="2338">CV36*(1-$F$8)</f>
        <v>4.1180793134396758E-2</v>
      </c>
      <c r="DD51" s="96">
        <f t="shared" ref="DD51" si="2339">CW36*(1-$F$8)</f>
        <v>4.047647211485017E-2</v>
      </c>
      <c r="DE51" s="87">
        <f t="shared" ref="DE51" si="2340">CX36*(1-$F$8)</f>
        <v>3.9789299955937607E-2</v>
      </c>
      <c r="DF51" s="87">
        <f t="shared" ref="DF51" si="2341">CY36*(1-$F$8)</f>
        <v>3.9117669438419274E-2</v>
      </c>
      <c r="DG51" s="87">
        <f t="shared" ref="DG51" si="2342">CZ36*(1-$F$8)</f>
        <v>3.8460940670462351E-2</v>
      </c>
      <c r="DH51" s="87">
        <f t="shared" ref="DH51" si="2343">DA36*(1-$F$8)</f>
        <v>3.7818818557723968E-2</v>
      </c>
      <c r="DI51" s="87">
        <f t="shared" ref="DI51" si="2344">DB36*(1-$F$8)</f>
        <v>3.7191152969555635E-2</v>
      </c>
      <c r="DJ51" s="87">
        <f t="shared" ref="DJ51" si="2345">DC36*(1-$F$8)</f>
        <v>3.6577866392019195E-2</v>
      </c>
      <c r="DK51" s="96">
        <f t="shared" ref="DK51" si="2346">DD36*(1-$F$8)</f>
        <v>3.5978881465493655E-2</v>
      </c>
      <c r="DL51" s="87">
        <f t="shared" ref="DL51" si="2347">DE36*(1-$F$8)</f>
        <v>3.5394065066236748E-2</v>
      </c>
      <c r="DM51" s="87">
        <f t="shared" ref="DM51" si="2348">DF36*(1-$F$8)</f>
        <v>3.4823210993664942E-2</v>
      </c>
      <c r="DN51" s="87">
        <f t="shared" ref="DN51" si="2349">DG36*(1-$F$8)</f>
        <v>3.4266085180353102E-2</v>
      </c>
      <c r="DO51" s="87">
        <f t="shared" ref="DO51" si="2350">DH36*(1-$F$8)</f>
        <v>3.3722308277627462E-2</v>
      </c>
      <c r="DP51" s="87">
        <f t="shared" ref="DP51" si="2351">DI36*(1-$F$8)</f>
        <v>3.3191408132579148E-2</v>
      </c>
      <c r="DQ51" s="87">
        <f t="shared" ref="DQ51" si="2352">DJ36*(1-$F$8)</f>
        <v>3.267289467798546E-2</v>
      </c>
      <c r="DR51" s="87">
        <f t="shared" ref="DR51" si="2353">DK36*(1-$F$8)</f>
        <v>3.2166322818186342E-2</v>
      </c>
      <c r="DS51" s="87">
        <f t="shared" ref="DS51" si="2354">DL36*(1-$F$8)</f>
        <v>3.1671339004475905E-2</v>
      </c>
    </row>
    <row r="52" spans="1:123" s="257" customFormat="1" x14ac:dyDescent="0.25">
      <c r="A52" s="254" t="s">
        <v>179</v>
      </c>
      <c r="B52" s="255"/>
      <c r="C52" s="254">
        <f>C47+C49+C50</f>
        <v>0.15439801570181411</v>
      </c>
      <c r="D52" s="254">
        <f>D47+D49+D50</f>
        <v>0.19145353947024951</v>
      </c>
      <c r="E52" s="254">
        <f>E47+E49+E50</f>
        <v>0.23740238894310936</v>
      </c>
      <c r="F52" s="254">
        <f>F47+F49+F50</f>
        <v>0.29437896228945554</v>
      </c>
      <c r="G52" s="254">
        <f>G47+G49+G50</f>
        <v>0.36502991323892503</v>
      </c>
      <c r="H52" s="254">
        <f>H47+H49+H50</f>
        <v>0.45263709241626704</v>
      </c>
      <c r="I52" s="254">
        <f>I47+I49+I50</f>
        <v>0.56126999459617111</v>
      </c>
      <c r="J52" s="254">
        <f>J47+J49+J50</f>
        <v>0.77984002412278308</v>
      </c>
      <c r="K52" s="254">
        <f t="shared" ref="K52:BV52" si="2355">K47+K49+K50</f>
        <v>0.96623700107798061</v>
      </c>
      <c r="L52" s="254">
        <f t="shared" si="2355"/>
        <v>1.1973692525024253</v>
      </c>
      <c r="M52" s="254">
        <f t="shared" si="2355"/>
        <v>1.4839732442687372</v>
      </c>
      <c r="N52" s="254">
        <f t="shared" si="2355"/>
        <v>1.8393621940589631</v>
      </c>
      <c r="O52" s="254">
        <f t="shared" si="2355"/>
        <v>2.2800444917988445</v>
      </c>
      <c r="P52" s="254">
        <f t="shared" si="2355"/>
        <v>2.8264905409962968</v>
      </c>
      <c r="Q52" s="254">
        <f t="shared" si="2355"/>
        <v>3.5030099712561706</v>
      </c>
      <c r="R52" s="254">
        <f t="shared" si="2355"/>
        <v>4.3418940647784154</v>
      </c>
      <c r="S52" s="254">
        <f t="shared" si="2355"/>
        <v>5.382110340746002</v>
      </c>
      <c r="T52" s="254">
        <f t="shared" si="2355"/>
        <v>6.6719785229458068</v>
      </c>
      <c r="U52" s="254">
        <f t="shared" si="2355"/>
        <v>8.2714150688735621</v>
      </c>
      <c r="V52" s="254">
        <f t="shared" si="2355"/>
        <v>10.254716385823983</v>
      </c>
      <c r="W52" s="254">
        <f t="shared" si="2355"/>
        <v>12.714010018842508</v>
      </c>
      <c r="X52" s="254">
        <f t="shared" si="2355"/>
        <v>9.0248559039798124</v>
      </c>
      <c r="Y52" s="254">
        <f t="shared" si="2355"/>
        <v>10.668713273683718</v>
      </c>
      <c r="Z52" s="254">
        <f t="shared" si="2355"/>
        <v>12.700327278308741</v>
      </c>
      <c r="AA52" s="254">
        <f t="shared" si="2355"/>
        <v>15.212114494815312</v>
      </c>
      <c r="AB52" s="254">
        <f t="shared" si="2355"/>
        <v>18.318335981641432</v>
      </c>
      <c r="AC52" s="254">
        <f t="shared" si="2355"/>
        <v>22.160162842884084</v>
      </c>
      <c r="AD52" s="254">
        <f t="shared" si="2355"/>
        <v>26.911863563245515</v>
      </c>
      <c r="AE52" s="254">
        <f t="shared" si="2355"/>
        <v>32.874955572933118</v>
      </c>
      <c r="AF52" s="254">
        <f t="shared" si="2355"/>
        <v>11.282561190174372</v>
      </c>
      <c r="AG52" s="254">
        <f t="shared" si="2355"/>
        <v>12.341091027412022</v>
      </c>
      <c r="AH52" s="254">
        <f t="shared" si="2355"/>
        <v>13.577512940769552</v>
      </c>
      <c r="AI52" s="254">
        <f t="shared" si="2355"/>
        <v>15.033026466663554</v>
      </c>
      <c r="AJ52" s="254">
        <f t="shared" si="2355"/>
        <v>16.758457226003539</v>
      </c>
      <c r="AK52" s="254">
        <f t="shared" si="2355"/>
        <v>18.816435787057891</v>
      </c>
      <c r="AL52" s="254">
        <f t="shared" si="2355"/>
        <v>12.59236004087021</v>
      </c>
      <c r="AM52" s="254">
        <f t="shared" si="2355"/>
        <v>14.813255130308088</v>
      </c>
      <c r="AN52" s="254">
        <f t="shared" si="2355"/>
        <v>15.032644107134859</v>
      </c>
      <c r="AO52" s="254">
        <f t="shared" si="2355"/>
        <v>15.191523887132766</v>
      </c>
      <c r="AP52" s="254">
        <f t="shared" si="2355"/>
        <v>15.269712049098313</v>
      </c>
      <c r="AQ52" s="254">
        <f t="shared" si="2355"/>
        <v>15.242140482477907</v>
      </c>
      <c r="AR52" s="254">
        <f t="shared" si="2355"/>
        <v>15.077692553508479</v>
      </c>
      <c r="AS52" s="254">
        <f t="shared" si="2355"/>
        <v>13.984738320942295</v>
      </c>
      <c r="AT52" s="254">
        <f t="shared" si="2355"/>
        <v>13.080199444298902</v>
      </c>
      <c r="AU52" s="254">
        <f t="shared" si="2355"/>
        <v>13.343760117663139</v>
      </c>
      <c r="AV52" s="254">
        <f t="shared" si="2355"/>
        <v>13.522639784253879</v>
      </c>
      <c r="AW52" s="254">
        <f t="shared" si="2355"/>
        <v>13.593395075663695</v>
      </c>
      <c r="AX52" s="254">
        <f t="shared" si="2355"/>
        <v>13.499122571550034</v>
      </c>
      <c r="AY52" s="254">
        <f t="shared" si="2355"/>
        <v>13.195019099454475</v>
      </c>
      <c r="AZ52" s="254">
        <f t="shared" si="2355"/>
        <v>11.854894274271691</v>
      </c>
      <c r="BA52" s="254">
        <f t="shared" si="2355"/>
        <v>11.330718362430646</v>
      </c>
      <c r="BB52" s="254">
        <f t="shared" si="2355"/>
        <v>11.314348269976524</v>
      </c>
      <c r="BC52" s="254">
        <f t="shared" si="2355"/>
        <v>11.280753983562114</v>
      </c>
      <c r="BD52" s="254">
        <f t="shared" si="2355"/>
        <v>11.218350283826737</v>
      </c>
      <c r="BE52" s="254">
        <f t="shared" si="2355"/>
        <v>11.112813080970032</v>
      </c>
      <c r="BF52" s="254">
        <f t="shared" si="2355"/>
        <v>10.946402103888847</v>
      </c>
      <c r="BG52" s="254">
        <f t="shared" si="2355"/>
        <v>10.697126423640603</v>
      </c>
      <c r="BH52" s="254">
        <f t="shared" si="2355"/>
        <v>10.583601280612793</v>
      </c>
      <c r="BI52" s="254">
        <f t="shared" si="2355"/>
        <v>10.406579516655263</v>
      </c>
      <c r="BJ52" s="254">
        <f t="shared" si="2355"/>
        <v>10.209288171952695</v>
      </c>
      <c r="BK52" s="254">
        <f t="shared" si="2355"/>
        <v>9.9964839350608887</v>
      </c>
      <c r="BL52" s="254">
        <f t="shared" si="2355"/>
        <v>9.7737966577888002</v>
      </c>
      <c r="BM52" s="254">
        <f t="shared" si="2355"/>
        <v>9.5471171444967791</v>
      </c>
      <c r="BN52" s="254">
        <f t="shared" si="2355"/>
        <v>9.3243143764707757</v>
      </c>
      <c r="BO52" s="254">
        <f t="shared" si="2355"/>
        <v>9.1748682647354833</v>
      </c>
      <c r="BP52" s="254">
        <f t="shared" si="2355"/>
        <v>9.0638251613584799</v>
      </c>
      <c r="BQ52" s="254">
        <f t="shared" si="2355"/>
        <v>8.931496131456635</v>
      </c>
      <c r="BR52" s="254">
        <f t="shared" si="2355"/>
        <v>8.7801781433787447</v>
      </c>
      <c r="BS52" s="254">
        <f t="shared" si="2355"/>
        <v>8.6138766869728105</v>
      </c>
      <c r="BT52" s="254">
        <f t="shared" si="2355"/>
        <v>8.4387016855488479</v>
      </c>
      <c r="BU52" s="254">
        <f t="shared" si="2355"/>
        <v>8.2633001564801845</v>
      </c>
      <c r="BV52" s="254">
        <f t="shared" si="2355"/>
        <v>8.1230028611890166</v>
      </c>
      <c r="BW52" s="254">
        <f t="shared" ref="BW52:DS52" si="2356">BW47+BW49+BW50</f>
        <v>7.9930181466898009</v>
      </c>
      <c r="BX52" s="254">
        <f t="shared" si="2356"/>
        <v>7.8632871080224405</v>
      </c>
      <c r="BY52" s="254">
        <f t="shared" si="2356"/>
        <v>7.7336853095849865</v>
      </c>
      <c r="BZ52" s="254">
        <f t="shared" si="2356"/>
        <v>7.604383853060634</v>
      </c>
      <c r="CA52" s="254">
        <f t="shared" si="2356"/>
        <v>7.4760182816320686</v>
      </c>
      <c r="CB52" s="254">
        <f t="shared" si="2356"/>
        <v>7.3499307936586007</v>
      </c>
      <c r="CC52" s="254">
        <f t="shared" si="2356"/>
        <v>7.2283976310784119</v>
      </c>
      <c r="CD52" s="254">
        <f t="shared" si="2356"/>
        <v>7.1064661898091295</v>
      </c>
      <c r="CE52" s="254">
        <f t="shared" si="2356"/>
        <v>6.9850805291775995</v>
      </c>
      <c r="CF52" s="254">
        <f t="shared" si="2356"/>
        <v>6.8658132033255743</v>
      </c>
      <c r="CG52" s="254">
        <f t="shared" si="2356"/>
        <v>6.7499873777280488</v>
      </c>
      <c r="CH52" s="254">
        <f t="shared" si="2356"/>
        <v>6.6385963915194566</v>
      </c>
      <c r="CI52" s="254">
        <f t="shared" si="2356"/>
        <v>6.532236992518941</v>
      </c>
      <c r="CJ52" s="254">
        <f t="shared" si="2356"/>
        <v>6.4309895971616999</v>
      </c>
      <c r="CK52" s="254">
        <f t="shared" si="2356"/>
        <v>6.3315182177289167</v>
      </c>
      <c r="CL52" s="254">
        <f t="shared" si="2356"/>
        <v>6.2322217063604874</v>
      </c>
      <c r="CM52" s="254">
        <f t="shared" si="2356"/>
        <v>6.1337472612943511</v>
      </c>
      <c r="CN52" s="254">
        <f t="shared" si="2356"/>
        <v>6.0367957326869242</v>
      </c>
      <c r="CO52" s="254">
        <f t="shared" si="2356"/>
        <v>5.9420399367771903</v>
      </c>
      <c r="CP52" s="254">
        <f t="shared" si="2356"/>
        <v>5.8500178137337677</v>
      </c>
      <c r="CQ52" s="254">
        <f t="shared" si="2356"/>
        <v>5.7609969447729892</v>
      </c>
      <c r="CR52" s="254">
        <f t="shared" si="2356"/>
        <v>5.6740899804872686</v>
      </c>
      <c r="CS52" s="254">
        <f t="shared" si="2356"/>
        <v>5.5891268856551992</v>
      </c>
      <c r="CT52" s="254">
        <f t="shared" si="2356"/>
        <v>5.5060947782959353</v>
      </c>
      <c r="CU52" s="254">
        <f t="shared" si="2356"/>
        <v>5.4249601817246837</v>
      </c>
      <c r="CV52" s="254">
        <f t="shared" si="2356"/>
        <v>5.3456753589022821</v>
      </c>
      <c r="CW52" s="254">
        <f t="shared" si="2356"/>
        <v>5.2681772584481212</v>
      </c>
      <c r="CX52" s="254">
        <f t="shared" si="2356"/>
        <v>5.1923745171398323</v>
      </c>
      <c r="CY52" s="254">
        <f t="shared" si="2356"/>
        <v>5.1181230765273362</v>
      </c>
      <c r="CZ52" s="254">
        <f t="shared" si="2356"/>
        <v>5.0455114614588661</v>
      </c>
      <c r="DA52" s="254">
        <f t="shared" si="2356"/>
        <v>4.974656892986884</v>
      </c>
      <c r="DB52" s="254">
        <f t="shared" si="2356"/>
        <v>4.9056013979351132</v>
      </c>
      <c r="DC52" s="254">
        <f t="shared" si="2356"/>
        <v>4.8383150111157711</v>
      </c>
      <c r="DD52" s="256">
        <f t="shared" si="2356"/>
        <v>4.7727054343744335</v>
      </c>
      <c r="DE52" s="254">
        <f t="shared" si="2356"/>
        <v>4.7086343060698805</v>
      </c>
      <c r="DF52" s="254">
        <f t="shared" si="2356"/>
        <v>4.6459420705554972</v>
      </c>
      <c r="DG52" s="254">
        <f t="shared" si="2356"/>
        <v>4.5845951366968949</v>
      </c>
      <c r="DH52" s="254">
        <f t="shared" si="2356"/>
        <v>4.5246209269917239</v>
      </c>
      <c r="DI52" s="254">
        <f t="shared" si="2356"/>
        <v>4.4660368765762213</v>
      </c>
      <c r="DJ52" s="254">
        <f t="shared" si="2356"/>
        <v>4.4088443904140941</v>
      </c>
      <c r="DK52" s="256">
        <f t="shared" si="2356"/>
        <v>4.3530251295571389</v>
      </c>
      <c r="DL52" s="254">
        <f t="shared" si="2356"/>
        <v>4.2985411677493426</v>
      </c>
      <c r="DM52" s="254">
        <f t="shared" si="2356"/>
        <v>4.2453408764090774</v>
      </c>
      <c r="DN52" s="254">
        <f t="shared" si="2356"/>
        <v>4.1933942252672018</v>
      </c>
      <c r="DO52" s="254">
        <f t="shared" si="2356"/>
        <v>4.1426701098070708</v>
      </c>
      <c r="DP52" s="254">
        <f t="shared" si="2356"/>
        <v>4.0931344197458142</v>
      </c>
      <c r="DQ52" s="254">
        <f t="shared" si="2356"/>
        <v>4.0447532545955882</v>
      </c>
      <c r="DR52" s="254">
        <f t="shared" si="2356"/>
        <v>3.9974953897051209</v>
      </c>
      <c r="DS52" s="254">
        <f t="shared" si="2356"/>
        <v>3.9513340917847519</v>
      </c>
    </row>
    <row r="53" spans="1:123" s="76" customFormat="1" x14ac:dyDescent="0.25">
      <c r="A53" s="101" t="s">
        <v>72</v>
      </c>
      <c r="B53" s="102" t="s">
        <v>110</v>
      </c>
      <c r="C53" s="110">
        <f t="shared" ref="C53:I53" si="2357">C54+C56+C58</f>
        <v>5.6861143222145992E-2</v>
      </c>
      <c r="D53" s="110">
        <f t="shared" si="2357"/>
        <v>7.0507817595461042E-2</v>
      </c>
      <c r="E53" s="110">
        <f t="shared" si="2357"/>
        <v>8.7429693818371679E-2</v>
      </c>
      <c r="F53" s="110">
        <f t="shared" si="2357"/>
        <v>0.10841282033478089</v>
      </c>
      <c r="G53" s="110">
        <f t="shared" si="2357"/>
        <v>0.1344318972151283</v>
      </c>
      <c r="H53" s="110">
        <f t="shared" si="2357"/>
        <v>0.16669555254675911</v>
      </c>
      <c r="I53" s="111">
        <f t="shared" si="2357"/>
        <v>0.20670248515798129</v>
      </c>
      <c r="J53" s="76">
        <f t="shared" ref="J53:P53" si="2358">J54+J56+J58</f>
        <v>0.25687096308448676</v>
      </c>
      <c r="K53" s="76">
        <f t="shared" si="2358"/>
        <v>0.3190798757133535</v>
      </c>
      <c r="L53" s="76">
        <f t="shared" si="2358"/>
        <v>0.39621892737314834</v>
      </c>
      <c r="M53" s="76">
        <f t="shared" si="2358"/>
        <v>0.4918713514312939</v>
      </c>
      <c r="N53" s="76">
        <f t="shared" si="2358"/>
        <v>0.61048035726339434</v>
      </c>
      <c r="O53" s="76">
        <f t="shared" si="2358"/>
        <v>0.75755552449519903</v>
      </c>
      <c r="P53" s="103">
        <f t="shared" si="2358"/>
        <v>0.9399287318626367</v>
      </c>
      <c r="Q53" s="76">
        <f t="shared" ref="Q53:W53" si="2359">Q54+Q56+Q58</f>
        <v>1.1545062449505443</v>
      </c>
      <c r="R53" s="76">
        <f t="shared" si="2359"/>
        <v>1.4205823611795498</v>
      </c>
      <c r="S53" s="76">
        <f t="shared" si="2359"/>
        <v>1.7505167453035166</v>
      </c>
      <c r="T53" s="76">
        <f t="shared" si="2359"/>
        <v>2.1596353816172353</v>
      </c>
      <c r="U53" s="76">
        <f t="shared" si="2359"/>
        <v>2.6669424906462469</v>
      </c>
      <c r="V53" s="76">
        <f t="shared" si="2359"/>
        <v>3.2960033058422207</v>
      </c>
      <c r="W53" s="103">
        <f t="shared" si="2359"/>
        <v>4.0760387166852281</v>
      </c>
      <c r="X53" s="76">
        <f t="shared" ref="X53:AD53" si="2360">X54+X56+X58</f>
        <v>4.3035545313044938</v>
      </c>
      <c r="Y53" s="76">
        <f t="shared" si="2360"/>
        <v>4.5596771219395533</v>
      </c>
      <c r="Z53" s="76">
        <f t="shared" si="2360"/>
        <v>4.8512063724781385</v>
      </c>
      <c r="AA53" s="76">
        <f t="shared" si="2360"/>
        <v>5.1865402385753399</v>
      </c>
      <c r="AB53" s="76">
        <f t="shared" si="2360"/>
        <v>5.5760406529923543</v>
      </c>
      <c r="AC53" s="76">
        <f t="shared" si="2360"/>
        <v>6.0324779386908682</v>
      </c>
      <c r="AD53" s="103">
        <f t="shared" si="2360"/>
        <v>6.5715676314910487</v>
      </c>
      <c r="AE53" s="103">
        <f t="shared" ref="AE53" si="2361">AE54+AE56+AE58</f>
        <v>7.7693744316557227</v>
      </c>
      <c r="AF53" s="103">
        <f t="shared" ref="AF53" si="2362">AF54+AF56+AF58</f>
        <v>7.6958669208985926</v>
      </c>
      <c r="AG53" s="103">
        <f t="shared" ref="AG53" si="2363">AG54+AG56+AG58</f>
        <v>7.5616720171572851</v>
      </c>
      <c r="AH53" s="103">
        <f t="shared" ref="AH53" si="2364">AH54+AH56+AH58</f>
        <v>7.348742285026078</v>
      </c>
      <c r="AI53" s="76">
        <f t="shared" ref="AI53" si="2365">AI54+AI56+AI58</f>
        <v>7.0347241009591643</v>
      </c>
      <c r="AJ53" s="189">
        <f t="shared" ref="AJ53" si="2366">AJ54+AJ56+AJ58</f>
        <v>6.5919376006609234</v>
      </c>
      <c r="AK53" s="103">
        <f t="shared" ref="AK53" si="2367">AK54+AK56+AK58</f>
        <v>6.2602281741962527</v>
      </c>
      <c r="AL53" s="103">
        <f t="shared" ref="AL53" si="2368">AL54+AL56+AL58</f>
        <v>5.2395916743719857</v>
      </c>
      <c r="AM53" s="103">
        <f t="shared" ref="AM53" si="2369">AM54+AM56+AM58</f>
        <v>5.5257975632186636</v>
      </c>
      <c r="AN53" s="103">
        <f t="shared" ref="AN53" si="2370">AN54+AN56+AN58</f>
        <v>5.763974104782787</v>
      </c>
      <c r="AO53" s="103">
        <f t="shared" ref="AO53" si="2371">AO54+AO56+AO58</f>
        <v>5.9411492326475548</v>
      </c>
      <c r="AP53" s="76">
        <f t="shared" ref="AP53" si="2372">AP54+AP56+AP58</f>
        <v>6.040926263577318</v>
      </c>
      <c r="AQ53" s="189">
        <f t="shared" ref="AQ53" si="2373">AQ54+AQ56+AQ58</f>
        <v>6.0426775281750249</v>
      </c>
      <c r="AR53" s="103">
        <f t="shared" ref="AR53" si="2374">AR54+AR56+AR58</f>
        <v>5.7695527758618903</v>
      </c>
      <c r="AS53" s="103">
        <f t="shared" ref="AS53" si="2375">AS54+AS56+AS58</f>
        <v>5.9420652840682013</v>
      </c>
      <c r="AT53" s="103">
        <f t="shared" ref="AT53" si="2376">AT54+AT56+AT58</f>
        <v>5.9065935891891774</v>
      </c>
      <c r="AU53" s="103">
        <f t="shared" ref="AU53" si="2377">AU54+AU56+AU58</f>
        <v>5.8849147338566903</v>
      </c>
      <c r="AV53" s="103">
        <f t="shared" ref="AV53" si="2378">AV54+AV56+AV58</f>
        <v>5.8731122135886018</v>
      </c>
      <c r="AW53" s="76">
        <f t="shared" ref="AW53" si="2379">AW54+AW56+AW58</f>
        <v>5.8664688698763223</v>
      </c>
      <c r="AX53" s="189">
        <f t="shared" ref="AX53" si="2380">AX54+AX56+AX58</f>
        <v>5.8592459616597621</v>
      </c>
      <c r="AY53" s="207">
        <f t="shared" ref="AY53" si="2381">AY54+AY56+AY58</f>
        <v>5.7213008155896876</v>
      </c>
      <c r="AZ53" s="103">
        <f t="shared" ref="AZ53" si="2382">AZ54+AZ56+AZ58</f>
        <v>5.5808475520070928</v>
      </c>
      <c r="BA53" s="103">
        <f t="shared" ref="BA53" si="2383">BA54+BA56+BA58</f>
        <v>5.4932966874211289</v>
      </c>
      <c r="BB53" s="103">
        <f t="shared" ref="BB53" si="2384">BB54+BB56+BB58</f>
        <v>5.3796926439022377</v>
      </c>
      <c r="BC53" s="103">
        <f t="shared" ref="BC53" si="2385">BC54+BC56+BC58</f>
        <v>5.2462003477534598</v>
      </c>
      <c r="BD53" s="76">
        <f t="shared" ref="BD53" si="2386">BD54+BD56+BD58</f>
        <v>5.1001317818376801</v>
      </c>
      <c r="BE53" s="189">
        <f t="shared" ref="BE53" si="2387">BE54+BE56+BE58</f>
        <v>4.9502538665056059</v>
      </c>
      <c r="BF53" s="103">
        <f t="shared" ref="BF53" si="2388">BF54+BF56+BF58</f>
        <v>4.8071665665619063</v>
      </c>
      <c r="BG53" s="103">
        <f t="shared" ref="BG53" si="2389">BG54+BG56+BG58</f>
        <v>4.7346603360780986</v>
      </c>
      <c r="BH53" s="103">
        <f t="shared" ref="BH53" si="2390">BH54+BH56+BH58</f>
        <v>4.6778433336978145</v>
      </c>
      <c r="BI53" s="103">
        <f t="shared" ref="BI53:BJ53" si="2391">BI54+BI56+BI58</f>
        <v>4.6127116499591043</v>
      </c>
      <c r="BJ53" s="103">
        <f t="shared" si="2391"/>
        <v>4.5383852482703082</v>
      </c>
      <c r="BK53" s="76">
        <f t="shared" ref="BK53:BL53" si="2392">BK54+BK56+BK58</f>
        <v>4.4550601122730491</v>
      </c>
      <c r="BL53" s="189">
        <f t="shared" si="2392"/>
        <v>4.3642399784256298</v>
      </c>
      <c r="BM53" s="103">
        <f t="shared" ref="BM53:BS53" si="2393">BM54+BM56+BM58</f>
        <v>4.268984022406614</v>
      </c>
      <c r="BN53" s="103">
        <f t="shared" si="2393"/>
        <v>4.1743003526996345</v>
      </c>
      <c r="BO53" s="103">
        <f t="shared" si="2393"/>
        <v>4.0791439101081828</v>
      </c>
      <c r="BP53" s="103">
        <f t="shared" si="2393"/>
        <v>3.9888937535681315</v>
      </c>
      <c r="BQ53" s="103">
        <f t="shared" si="2393"/>
        <v>3.9037536005137223</v>
      </c>
      <c r="BR53" s="103">
        <f t="shared" si="2393"/>
        <v>3.8236582379422517</v>
      </c>
      <c r="BS53" s="103">
        <f t="shared" si="2393"/>
        <v>3.748316509025869</v>
      </c>
      <c r="BT53" s="103">
        <f t="shared" ref="BT53:CC53" si="2394">BT54+BT56+BT58</f>
        <v>3.6773046889935324</v>
      </c>
      <c r="BU53" s="103">
        <f t="shared" si="2394"/>
        <v>3.6100917173163301</v>
      </c>
      <c r="BV53" s="103">
        <f t="shared" si="2394"/>
        <v>3.5429991808612473</v>
      </c>
      <c r="BW53" s="103">
        <f t="shared" si="2394"/>
        <v>3.4738647770596138</v>
      </c>
      <c r="BX53" s="103">
        <f t="shared" si="2394"/>
        <v>3.4041630470422062</v>
      </c>
      <c r="BY53" s="103">
        <f t="shared" si="2394"/>
        <v>3.3352467614274874</v>
      </c>
      <c r="BZ53" s="103">
        <f t="shared" si="2394"/>
        <v>3.2682440813623828</v>
      </c>
      <c r="CA53" s="103">
        <f t="shared" si="2394"/>
        <v>3.2039396003423604</v>
      </c>
      <c r="CB53" s="103">
        <f t="shared" si="2394"/>
        <v>3.1426426594307952</v>
      </c>
      <c r="CC53" s="103">
        <f t="shared" si="2394"/>
        <v>3.0828168680747243</v>
      </c>
      <c r="CD53" s="103">
        <f t="shared" ref="CD53:DP53" si="2395">CD54+CD56+CD58</f>
        <v>3.0239843784402916</v>
      </c>
      <c r="CE53" s="103">
        <f t="shared" si="2395"/>
        <v>2.966022736789828</v>
      </c>
      <c r="CF53" s="103">
        <f t="shared" si="2395"/>
        <v>2.90893320381412</v>
      </c>
      <c r="CG53" s="103">
        <f t="shared" si="2395"/>
        <v>2.8528127395996341</v>
      </c>
      <c r="CH53" s="103">
        <f t="shared" si="2395"/>
        <v>2.7978095622021923</v>
      </c>
      <c r="CI53" s="103">
        <f t="shared" si="2395"/>
        <v>2.7440572333349547</v>
      </c>
      <c r="CJ53" s="103">
        <f t="shared" si="2395"/>
        <v>2.6915870674902673</v>
      </c>
      <c r="CK53" s="103">
        <f t="shared" si="2395"/>
        <v>2.6405258266842404</v>
      </c>
      <c r="CL53" s="103">
        <f t="shared" si="2395"/>
        <v>2.5908977096888544</v>
      </c>
      <c r="CM53" s="103">
        <f t="shared" si="2395"/>
        <v>2.5426452027681958</v>
      </c>
      <c r="CN53" s="103">
        <f t="shared" si="2395"/>
        <v>2.4956513099463149</v>
      </c>
      <c r="CO53" s="103">
        <f t="shared" si="2395"/>
        <v>2.4497631040635612</v>
      </c>
      <c r="CP53" s="103">
        <f t="shared" si="2395"/>
        <v>2.4048145663531373</v>
      </c>
      <c r="CQ53" s="103">
        <f t="shared" si="2395"/>
        <v>2.3606497738178764</v>
      </c>
      <c r="CR53" s="103">
        <f t="shared" si="2395"/>
        <v>2.3172886971324216</v>
      </c>
      <c r="CS53" s="103">
        <f t="shared" si="2395"/>
        <v>2.2748454889228462</v>
      </c>
      <c r="CT53" s="103">
        <f t="shared" si="2395"/>
        <v>2.2333992437196875</v>
      </c>
      <c r="CU53" s="103">
        <f t="shared" si="2395"/>
        <v>2.1929859733695283</v>
      </c>
      <c r="CV53" s="103">
        <f t="shared" si="2395"/>
        <v>2.1535964732279358</v>
      </c>
      <c r="CW53" s="103">
        <f t="shared" si="2395"/>
        <v>2.1151813895943565</v>
      </c>
      <c r="CX53" s="103">
        <f t="shared" si="2395"/>
        <v>2.0776647773716213</v>
      </c>
      <c r="CY53" s="103">
        <f t="shared" si="2395"/>
        <v>2.0410045989343488</v>
      </c>
      <c r="CZ53" s="103">
        <f t="shared" si="2395"/>
        <v>2.0051691885757119</v>
      </c>
      <c r="DA53" s="103">
        <f t="shared" si="2395"/>
        <v>1.9701370466673231</v>
      </c>
      <c r="DB53" s="103">
        <f t="shared" si="2395"/>
        <v>1.9358944491035237</v>
      </c>
      <c r="DC53" s="103">
        <f t="shared" si="2395"/>
        <v>1.902432290554966</v>
      </c>
      <c r="DD53" s="103">
        <f t="shared" si="2395"/>
        <v>1.8697430171363936</v>
      </c>
      <c r="DE53" s="103">
        <f t="shared" si="2395"/>
        <v>1.8378188368426622</v>
      </c>
      <c r="DF53" s="103">
        <f t="shared" si="2395"/>
        <v>1.8066524572523353</v>
      </c>
      <c r="DG53" s="103">
        <f t="shared" si="2395"/>
        <v>1.7762288581886516</v>
      </c>
      <c r="DH53" s="103">
        <f t="shared" si="2395"/>
        <v>1.7465250668143126</v>
      </c>
      <c r="DI53" s="103">
        <f t="shared" si="2395"/>
        <v>1.7175147830644784</v>
      </c>
      <c r="DJ53" s="103">
        <f t="shared" si="2395"/>
        <v>1.6891725595611302</v>
      </c>
      <c r="DK53" s="103">
        <f t="shared" si="2395"/>
        <v>1.6614771776630859</v>
      </c>
      <c r="DL53" s="103">
        <f t="shared" si="2395"/>
        <v>1.634413926454817</v>
      </c>
      <c r="DM53" s="103">
        <f t="shared" si="2395"/>
        <v>1.6079754878423929</v>
      </c>
      <c r="DN53" s="103">
        <f t="shared" si="2395"/>
        <v>1.5821553537464563</v>
      </c>
      <c r="DO53" s="103">
        <f t="shared" si="2395"/>
        <v>1.5569440244188166</v>
      </c>
      <c r="DP53" s="103">
        <f t="shared" si="2395"/>
        <v>1.5323290137843046</v>
      </c>
      <c r="DQ53" s="103">
        <f t="shared" ref="DQ53:DS53" si="2396">DQ54+DQ56+DQ58</f>
        <v>1.5082955236387543</v>
      </c>
      <c r="DR53" s="103">
        <f t="shared" si="2396"/>
        <v>1.4848276183765683</v>
      </c>
      <c r="DS53" s="103">
        <f t="shared" si="2396"/>
        <v>1.4619096289671987</v>
      </c>
    </row>
    <row r="54" spans="1:123" x14ac:dyDescent="0.25">
      <c r="A54" t="s">
        <v>100</v>
      </c>
      <c r="B54" s="60"/>
      <c r="C54" s="112">
        <f t="shared" ref="C54:G55" si="2397">D54/(1+$V$6)</f>
        <v>2.8766648231259677E-2</v>
      </c>
      <c r="D54" s="112">
        <f t="shared" si="2397"/>
        <v>3.5670643806761999E-2</v>
      </c>
      <c r="E54" s="112">
        <f t="shared" si="2397"/>
        <v>4.4231598320384875E-2</v>
      </c>
      <c r="F54" s="112">
        <f t="shared" si="2397"/>
        <v>5.4847181917277249E-2</v>
      </c>
      <c r="G54" s="112">
        <f t="shared" si="2397"/>
        <v>6.8010505577423788E-2</v>
      </c>
      <c r="H54" s="112">
        <f>I54/(1+$V$6)</f>
        <v>8.4333026916005499E-2</v>
      </c>
      <c r="I54" s="104">
        <f>V10*AL6</f>
        <v>0.10457295337584682</v>
      </c>
      <c r="J54" s="83">
        <f t="shared" ref="J54" si="2398">I54-C55+J55</f>
        <v>0.12995371209839421</v>
      </c>
      <c r="K54" s="83">
        <f t="shared" ref="K54" si="2399">J54-D55+K55</f>
        <v>0.16142585291435296</v>
      </c>
      <c r="L54" s="83">
        <f t="shared" ref="L54" si="2400">K54-E55+L55</f>
        <v>0.20045130752614185</v>
      </c>
      <c r="M54" s="83">
        <f t="shared" ref="M54" si="2401">L54-F55+M55</f>
        <v>0.24884287124476007</v>
      </c>
      <c r="N54" s="83">
        <f t="shared" ref="N54" si="2402">M54-G55+N55</f>
        <v>0.30884841025584658</v>
      </c>
      <c r="O54" s="83">
        <f t="shared" ref="O54" si="2403">N54-H55+O55</f>
        <v>0.38325527862959397</v>
      </c>
      <c r="P54" s="83">
        <f t="shared" ref="P54" si="2404">O54-I55+P55</f>
        <v>0.47551979541304068</v>
      </c>
      <c r="Q54" s="83">
        <f t="shared" ref="Q54" si="2405">P54-J55+Q55</f>
        <v>0.58407680794482975</v>
      </c>
      <c r="R54" s="83">
        <f t="shared" ref="R54" si="2406">Q54-K55+R55</f>
        <v>0.71868750348424826</v>
      </c>
      <c r="S54" s="83">
        <f t="shared" ref="S54" si="2407">R54-L55+S55</f>
        <v>0.8856047659531272</v>
      </c>
      <c r="T54" s="83">
        <f t="shared" ref="T54" si="2408">S54-M55+T55</f>
        <v>1.0925821714145372</v>
      </c>
      <c r="U54" s="83">
        <f t="shared" ref="U54" si="2409">T54-N55+U55</f>
        <v>1.3492341541866855</v>
      </c>
      <c r="V54" s="83">
        <f t="shared" ref="V54" si="2410">U54-O55+V55</f>
        <v>1.6674826128241491</v>
      </c>
      <c r="W54" s="83">
        <f t="shared" ref="W54" si="2411">V54-P55+W55</f>
        <v>2.0621107015346043</v>
      </c>
      <c r="X54" s="83">
        <f t="shared" ref="X54" si="2412">W54-Q55+X55</f>
        <v>2.3063686251901103</v>
      </c>
      <c r="Y54" s="83">
        <f t="shared" ref="Y54" si="2413">X54-R55+Y55</f>
        <v>2.5896268638589146</v>
      </c>
      <c r="Z54" s="83">
        <f t="shared" ref="Z54" si="2414">Y54-S55+Z55</f>
        <v>2.921184409193661</v>
      </c>
      <c r="AA54" s="83">
        <f t="shared" ref="AA54" si="2415">Z54-T55+AA55</f>
        <v>3.312540506315953</v>
      </c>
      <c r="AB54" s="83">
        <f t="shared" ref="AB54" si="2416">AA54-U55+AB55</f>
        <v>3.7779063257765975</v>
      </c>
      <c r="AC54" s="83">
        <f t="shared" ref="AC54" si="2417">AB54-V55+AC55</f>
        <v>4.3348307841731692</v>
      </c>
      <c r="AD54" s="83">
        <f t="shared" ref="AD54" si="2418">AC54-W55+AD55</f>
        <v>5.0049633190108302</v>
      </c>
      <c r="AE54" s="83">
        <f t="shared" ref="AE54" si="2419">AD54-X55+AE55</f>
        <v>6.0496230413899124</v>
      </c>
      <c r="AF54" s="83">
        <f t="shared" ref="AF54" si="2420">AE54-Y55+AF55</f>
        <v>6.035267354081153</v>
      </c>
      <c r="AG54" s="83">
        <f t="shared" ref="AG54" si="2421">AF54-Z55+AG55</f>
        <v>5.980606481162285</v>
      </c>
      <c r="AH54" s="83">
        <f t="shared" ref="AH54" si="2422">AG54-AA55+AH55</f>
        <v>5.8730601901156207</v>
      </c>
      <c r="AI54" s="83">
        <f t="shared" ref="AI54" si="2423">AH54-AB55+AI55</f>
        <v>5.6970529507092369</v>
      </c>
      <c r="AJ54" s="83">
        <f t="shared" ref="AJ54" si="2424">AI54-AC55+AJ55</f>
        <v>5.4333078548975999</v>
      </c>
      <c r="AK54" s="83">
        <f t="shared" ref="AK54" si="2425">AJ54-AD55+AK55</f>
        <v>5.073603922906412</v>
      </c>
      <c r="AL54" s="83">
        <f t="shared" ref="AL54" si="2426">AK54-AE55+AL55</f>
        <v>4.1761545756671898</v>
      </c>
      <c r="AM54" s="83">
        <f t="shared" ref="AM54" si="2427">AL54-AF55+AM55</f>
        <v>4.3648359658040308</v>
      </c>
      <c r="AN54" s="83">
        <f t="shared" ref="AN54" si="2428">AM54-AG55+AN55</f>
        <v>4.5131313501167769</v>
      </c>
      <c r="AO54" s="83">
        <f t="shared" ref="AO54" si="2429">AN54-AH55+AO55</f>
        <v>4.61041002108505</v>
      </c>
      <c r="AP54" s="83">
        <f t="shared" ref="AP54" si="2430">AO54-AI55+AP55</f>
        <v>4.6432626056170774</v>
      </c>
      <c r="AQ54" s="83">
        <f t="shared" ref="AQ54" si="2431">AP54-AJ55+AQ55</f>
        <v>4.5948477980418954</v>
      </c>
      <c r="AR54" s="83">
        <f t="shared" ref="AR54" si="2432">AQ54-AK55+AR55</f>
        <v>4.4363354012455352</v>
      </c>
      <c r="AS54" s="83">
        <f t="shared" ref="AS54" si="2433">AR54-AL55+AS55</f>
        <v>4.5155188814864946</v>
      </c>
      <c r="AT54" s="83">
        <f t="shared" ref="AT54" si="2434">AS54-AM55+AT55</f>
        <v>4.4599962982861676</v>
      </c>
      <c r="AU54" s="83">
        <f t="shared" ref="AU54" si="2435">AT54-AN55+AU55</f>
        <v>4.4093809067783063</v>
      </c>
      <c r="AV54" s="83">
        <f t="shared" ref="AV54" si="2436">AU54-AO55+AV55</f>
        <v>4.3605120372252824</v>
      </c>
      <c r="AW54" s="83">
        <f t="shared" ref="AW54" si="2437">AV54-AP55+AW55</f>
        <v>4.3095613127537842</v>
      </c>
      <c r="AX54" s="83">
        <f t="shared" ref="AX54" si="2438">AW54-AQ55+AX55</f>
        <v>4.2518548440440442</v>
      </c>
      <c r="AY54" s="83">
        <f t="shared" ref="AY54" si="2439">AX54-AR55+AY55</f>
        <v>4.1737814180374446</v>
      </c>
      <c r="AZ54" s="83">
        <f t="shared" ref="AZ54" si="2440">AY54-AS55+AZ55</f>
        <v>4.0800293307450453</v>
      </c>
      <c r="BA54" s="83">
        <f t="shared" ref="BA54" si="2441">AZ54-AT55+BA55</f>
        <v>3.9939358734068451</v>
      </c>
      <c r="BB54" s="83">
        <f t="shared" ref="BB54" si="2442">BA54-AU55+BB55</f>
        <v>3.8936841041281061</v>
      </c>
      <c r="BC54" s="83">
        <f t="shared" ref="BC54" si="2443">BB54-AV55+BC55</f>
        <v>3.7832405428159648</v>
      </c>
      <c r="BD54" s="83">
        <f t="shared" ref="BD54" si="2444">BC54-AW55+BD55</f>
        <v>3.6673376480637101</v>
      </c>
      <c r="BE54" s="83">
        <f t="shared" ref="BE54" si="2445">BD54-AX55+BE55</f>
        <v>3.5516750131735555</v>
      </c>
      <c r="BF54" s="83">
        <f t="shared" ref="BF54" si="2446">BE54-AY55+BF55</f>
        <v>3.443166617372079</v>
      </c>
      <c r="BG54" s="83">
        <f t="shared" ref="BG54" si="2447">BF54-AZ55+BG55</f>
        <v>3.3871311338575545</v>
      </c>
      <c r="BH54" s="83">
        <f t="shared" ref="BH54" si="2448">BG54-BA55+BH55</f>
        <v>3.353512899677753</v>
      </c>
      <c r="BI54" s="83">
        <f t="shared" ref="BI54" si="2449">BH54-BB55+BI55</f>
        <v>3.3115643890230153</v>
      </c>
      <c r="BJ54" s="83">
        <f t="shared" ref="BJ54" si="2450">BI54-BC55+BJ55</f>
        <v>3.2613169726667164</v>
      </c>
      <c r="BK54" s="83">
        <f t="shared" ref="BK54" si="2451">BJ54-BD55+BK55</f>
        <v>3.2035846170489566</v>
      </c>
      <c r="BL54" s="83">
        <f t="shared" ref="BL54" si="2452">BK54-BE55+BL55</f>
        <v>3.140138465080228</v>
      </c>
      <c r="BM54" s="83">
        <f t="shared" ref="BM54" si="2453">BL54-BF55+BM55</f>
        <v>3.0738817795207045</v>
      </c>
      <c r="BN54" s="83">
        <f t="shared" ref="BN54" si="2454">BM54-BG55+BN55</f>
        <v>3.0091523822598694</v>
      </c>
      <c r="BO54" s="83">
        <f t="shared" ref="BO54" si="2455">BN54-BH55+BO55</f>
        <v>2.9422280774266523</v>
      </c>
      <c r="BP54" s="83">
        <f t="shared" ref="BP54" si="2456">BO54-BI55+BP55</f>
        <v>2.8783555577350439</v>
      </c>
      <c r="BQ54" s="83">
        <f t="shared" ref="BQ54" si="2457">BP54-BJ55+BQ55</f>
        <v>2.8174124500380913</v>
      </c>
      <c r="BR54" s="83">
        <f t="shared" ref="BR54" si="2458">BQ54-BK55+BR55</f>
        <v>2.7591861164680784</v>
      </c>
      <c r="BS54" s="83">
        <f t="shared" ref="BS54" si="2459">BR54-BL55+BS55</f>
        <v>2.7034166594513436</v>
      </c>
      <c r="BT54" s="83">
        <f t="shared" ref="BT54" si="2460">BS54-BM55+BT55</f>
        <v>2.6498920587856585</v>
      </c>
      <c r="BU54" s="83">
        <f t="shared" ref="BU54" si="2461">BT54-BN55+BU55</f>
        <v>2.5984779462011991</v>
      </c>
      <c r="BV54" s="83">
        <f t="shared" ref="BV54" si="2462">BU54-BO55+BV55</f>
        <v>2.5476277536316925</v>
      </c>
      <c r="BW54" s="83">
        <f t="shared" ref="BW54" si="2463">BV54-BP55+BW55</f>
        <v>2.4960603134158741</v>
      </c>
      <c r="BX54" s="83">
        <f t="shared" ref="BX54" si="2464">BW54-BQ55+BX55</f>
        <v>2.4447946631671065</v>
      </c>
      <c r="BY54" s="83">
        <f t="shared" ref="BY54" si="2465">BX54-BR55+BY55</f>
        <v>2.3947237179129619</v>
      </c>
      <c r="BZ54" s="83">
        <f t="shared" ref="BZ54" si="2466">BY54-BS55+BZ55</f>
        <v>2.3465491540913814</v>
      </c>
      <c r="CA54" s="83">
        <f t="shared" ref="CA54" si="2467">BZ54-BT55+CA55</f>
        <v>2.300705722657268</v>
      </c>
      <c r="CB54" s="83">
        <f t="shared" ref="CB54" si="2468">CA54-BU55+CB55</f>
        <v>2.2572765270547865</v>
      </c>
      <c r="CC54" s="83">
        <f t="shared" ref="CC54" si="2469">CB54-BV55+CC55</f>
        <v>2.2146809939563754</v>
      </c>
      <c r="CD54" s="83">
        <f t="shared" ref="CD54" si="2470">CC54-BW55+CD55</f>
        <v>2.1723531220534702</v>
      </c>
      <c r="CE54" s="83">
        <f t="shared" ref="CE54" si="2471">CD54-BX55+CE55</f>
        <v>2.1303429455672065</v>
      </c>
      <c r="CF54" s="83">
        <f t="shared" ref="CF54" si="2472">CE54-BY55+CF55</f>
        <v>2.088779011026122</v>
      </c>
      <c r="CG54" s="83">
        <f t="shared" ref="CG54" si="2473">CF54-BZ55+CG55</f>
        <v>2.0478402175868449</v>
      </c>
      <c r="CH54" s="83">
        <f t="shared" ref="CH54" si="2474">CG54-CA55+CH55</f>
        <v>2.0077157236830177</v>
      </c>
      <c r="CI54" s="83">
        <f t="shared" ref="CI54" si="2475">CH54-CB55+CI55</f>
        <v>1.9685503257492318</v>
      </c>
      <c r="CJ54" s="83">
        <f t="shared" ref="CJ54" si="2476">CI54-CC55+CJ55</f>
        <v>1.9303729334821895</v>
      </c>
      <c r="CK54" s="83">
        <f t="shared" ref="CK54" si="2477">CJ54-CD55+CK55</f>
        <v>1.8932908848880352</v>
      </c>
      <c r="CL54" s="83">
        <f t="shared" ref="CL54" si="2478">CK54-CE55+CL55</f>
        <v>1.8572732314012597</v>
      </c>
      <c r="CM54" s="83">
        <f t="shared" ref="CM54" si="2479">CL54-CF55+CM55</f>
        <v>1.8222500316195664</v>
      </c>
      <c r="CN54" s="83">
        <f t="shared" ref="CN54" si="2480">CM54-CG55+CN55</f>
        <v>1.7881263248103836</v>
      </c>
      <c r="CO54" s="83">
        <f t="shared" ref="CO54" si="2481">CN54-CH55+CO55</f>
        <v>1.7547956822152517</v>
      </c>
      <c r="CP54" s="83">
        <f t="shared" ref="CP54" si="2482">CO54-CI55+CP55</f>
        <v>1.7221513479410615</v>
      </c>
      <c r="CQ54" s="83">
        <f t="shared" ref="CQ54" si="2483">CP54-CJ55+CQ55</f>
        <v>1.6900962681976703</v>
      </c>
      <c r="CR54" s="83">
        <f t="shared" ref="CR54" si="2484">CQ54-CK55+CR55</f>
        <v>1.6586474732974379</v>
      </c>
      <c r="CS54" s="83">
        <f t="shared" ref="CS54" si="2485">CR54-CL55+CS55</f>
        <v>1.6278907401649836</v>
      </c>
      <c r="CT54" s="83">
        <f t="shared" ref="CT54" si="2486">CS54-CM55+CT55</f>
        <v>1.5978779968393759</v>
      </c>
      <c r="CU54" s="83">
        <f t="shared" ref="CU54" si="2487">CT54-CN55+CU55</f>
        <v>1.5686245713768774</v>
      </c>
      <c r="CV54" s="83">
        <f t="shared" ref="CV54" si="2488">CU54-CO55+CV55</f>
        <v>1.54011063601429</v>
      </c>
      <c r="CW54" s="83">
        <f t="shared" ref="CW54" si="2489">CV54-CP55+CW55</f>
        <v>1.5122876610124285</v>
      </c>
      <c r="CX54" s="83">
        <f t="shared" ref="CX54" si="2490">CW54-CQ55+CX55</f>
        <v>1.4850906276872027</v>
      </c>
      <c r="CY54" s="83">
        <f t="shared" ref="CY54" si="2491">CX54-CR55+CY55</f>
        <v>1.458493790706753</v>
      </c>
      <c r="CZ54" s="83">
        <f t="shared" ref="CZ54" si="2492">CY54-CS55+CZ55</f>
        <v>1.4324853993669293</v>
      </c>
      <c r="DA54" s="83">
        <f t="shared" ref="DA54" si="2493">CZ54-CT55+DA55</f>
        <v>1.4070595910927572</v>
      </c>
      <c r="DB54" s="83">
        <f t="shared" ref="DB54" si="2494">DA54-CU55+DB55</f>
        <v>1.3822134528983434</v>
      </c>
      <c r="DC54" s="83">
        <f t="shared" ref="DC54" si="2495">DB54-CV55+DC55</f>
        <v>1.3579440757859906</v>
      </c>
      <c r="DD54" s="83">
        <f t="shared" ref="DD54" si="2496">DC54-CW55+DD55</f>
        <v>1.3342462798099719</v>
      </c>
      <c r="DE54" s="83">
        <f t="shared" ref="DE54" si="2497">DD54-CX55+DE55</f>
        <v>1.3111119077004183</v>
      </c>
      <c r="DF54" s="83">
        <f t="shared" ref="DF54" si="2498">DE54-CY55+DF55</f>
        <v>1.2885316608586574</v>
      </c>
      <c r="DG54" s="83">
        <f t="shared" ref="DG54" si="2499">DF54-CZ55+DG55</f>
        <v>1.2664903218132355</v>
      </c>
      <c r="DH54" s="83">
        <f t="shared" ref="DH54" si="2500">DG54-DA55+DH55</f>
        <v>1.2449688845449867</v>
      </c>
      <c r="DI54" s="83">
        <f t="shared" ref="DI54" si="2501">DH54-DB55+DI55</f>
        <v>1.2239476010227581</v>
      </c>
      <c r="DJ54" s="83">
        <f t="shared" ref="DJ54" si="2502">DI54-DC55+DJ55</f>
        <v>1.2034085407616699</v>
      </c>
      <c r="DK54" s="83">
        <f t="shared" ref="DK54" si="2503">DJ54-DD55+DK55</f>
        <v>1.183337487750594</v>
      </c>
      <c r="DL54" s="83">
        <f t="shared" ref="DL54" si="2504">DK54-DE55+DL55</f>
        <v>1.163725072146214</v>
      </c>
      <c r="DM54" s="83">
        <f t="shared" ref="DM54" si="2505">DL54-DF55+DM55</f>
        <v>1.1445670268340105</v>
      </c>
      <c r="DN54" s="83">
        <f t="shared" ref="DN54" si="2506">DM54-DG55+DN55</f>
        <v>1.1258591048945057</v>
      </c>
      <c r="DO54" s="83">
        <f t="shared" ref="DO54" si="2507">DN54-DH55+DO55</f>
        <v>1.1075940308534462</v>
      </c>
      <c r="DP54" s="83">
        <f t="shared" ref="DP54" si="2508">DO54-DI55+DP55</f>
        <v>1.0897619499124278</v>
      </c>
      <c r="DQ54" s="83">
        <f t="shared" ref="DQ54" si="2509">DP54-DJ55+DQ55</f>
        <v>1.0723513066643271</v>
      </c>
      <c r="DR54" s="83">
        <f t="shared" ref="DR54" si="2510">DQ54-DK55+DR55</f>
        <v>1.0553499967752089</v>
      </c>
      <c r="DS54" s="83">
        <f t="shared" ref="DS54" si="2511">DR54-DL55+DS55</f>
        <v>1.0387465680797625</v>
      </c>
    </row>
    <row r="55" spans="1:123" s="95" customFormat="1" x14ac:dyDescent="0.25">
      <c r="A55" s="87" t="s">
        <v>121</v>
      </c>
      <c r="B55" s="94"/>
      <c r="C55" s="113">
        <f t="shared" si="2397"/>
        <v>5.5677383673405825E-3</v>
      </c>
      <c r="D55" s="114">
        <f t="shared" ref="D55" si="2512">D54-C54</f>
        <v>6.9039955755023225E-3</v>
      </c>
      <c r="E55" s="114">
        <f t="shared" ref="E55" si="2513">E54-D54</f>
        <v>8.560954513622876E-3</v>
      </c>
      <c r="F55" s="114">
        <f t="shared" ref="F55" si="2514">F54-E54</f>
        <v>1.0615583596892374E-2</v>
      </c>
      <c r="G55" s="114">
        <f t="shared" ref="G55" si="2515">G54-F54</f>
        <v>1.3163323660146539E-2</v>
      </c>
      <c r="H55" s="114">
        <f t="shared" ref="H55" si="2516">H54-G54</f>
        <v>1.6322521338581711E-2</v>
      </c>
      <c r="I55" s="114">
        <f>I54-H54</f>
        <v>2.0239926459841323E-2</v>
      </c>
      <c r="J55" s="87">
        <f>C32*($G$6+$I$6*(1-J13))</f>
        <v>3.0948497089887974E-2</v>
      </c>
      <c r="K55" s="87">
        <f t="shared" ref="K55:BV55" si="2517">D32*($G$6+$I$6*(1-K13))</f>
        <v>3.8376136391461091E-2</v>
      </c>
      <c r="L55" s="87">
        <f t="shared" si="2517"/>
        <v>4.7586409125411754E-2</v>
      </c>
      <c r="M55" s="87">
        <f t="shared" si="2517"/>
        <v>5.9007147315510586E-2</v>
      </c>
      <c r="N55" s="87">
        <f t="shared" si="2517"/>
        <v>7.3168862671233084E-2</v>
      </c>
      <c r="O55" s="87">
        <f t="shared" si="2517"/>
        <v>9.0729389712329064E-2</v>
      </c>
      <c r="P55" s="87">
        <f t="shared" si="2517"/>
        <v>0.11250444324328804</v>
      </c>
      <c r="Q55" s="87">
        <f t="shared" si="2517"/>
        <v>0.13950550962167707</v>
      </c>
      <c r="R55" s="87">
        <f t="shared" si="2517"/>
        <v>0.17298683193087958</v>
      </c>
      <c r="S55" s="87">
        <f t="shared" si="2517"/>
        <v>0.21450367159429071</v>
      </c>
      <c r="T55" s="87">
        <f t="shared" si="2517"/>
        <v>0.26598455277692051</v>
      </c>
      <c r="U55" s="87">
        <f t="shared" si="2517"/>
        <v>0.32982084544338131</v>
      </c>
      <c r="V55" s="87">
        <f t="shared" si="2517"/>
        <v>0.40897784834979278</v>
      </c>
      <c r="W55" s="87">
        <f t="shared" si="2517"/>
        <v>0.5071325319537433</v>
      </c>
      <c r="X55" s="87">
        <f t="shared" si="2517"/>
        <v>0.38376343327718321</v>
      </c>
      <c r="Y55" s="87">
        <f t="shared" si="2517"/>
        <v>0.45624507059968405</v>
      </c>
      <c r="Z55" s="87">
        <f t="shared" si="2517"/>
        <v>0.54606121692903697</v>
      </c>
      <c r="AA55" s="87">
        <f t="shared" si="2517"/>
        <v>0.65734064989921293</v>
      </c>
      <c r="AB55" s="87">
        <f t="shared" si="2517"/>
        <v>0.79518666490402556</v>
      </c>
      <c r="AC55" s="87">
        <f t="shared" si="2517"/>
        <v>0.96590230674636413</v>
      </c>
      <c r="AD55" s="87">
        <f t="shared" si="2517"/>
        <v>1.177265066791404</v>
      </c>
      <c r="AE55" s="87">
        <f t="shared" si="2517"/>
        <v>1.4284231556562654</v>
      </c>
      <c r="AF55" s="87">
        <f t="shared" si="2517"/>
        <v>0.44188938329092509</v>
      </c>
      <c r="AG55" s="87">
        <f t="shared" si="2517"/>
        <v>0.49140034401016935</v>
      </c>
      <c r="AH55" s="87">
        <f t="shared" si="2517"/>
        <v>0.54979435885254868</v>
      </c>
      <c r="AI55" s="87">
        <f t="shared" si="2517"/>
        <v>0.61917942549764171</v>
      </c>
      <c r="AJ55" s="87">
        <f t="shared" si="2517"/>
        <v>0.70215721093472683</v>
      </c>
      <c r="AK55" s="87">
        <f t="shared" si="2517"/>
        <v>0.81756113480021575</v>
      </c>
      <c r="AL55" s="87">
        <f t="shared" si="2517"/>
        <v>0.530973808417043</v>
      </c>
      <c r="AM55" s="87">
        <f t="shared" si="2517"/>
        <v>0.63057077342776624</v>
      </c>
      <c r="AN55" s="87">
        <f t="shared" si="2517"/>
        <v>0.63969572832291566</v>
      </c>
      <c r="AO55" s="87">
        <f t="shared" si="2517"/>
        <v>0.64707302982082227</v>
      </c>
      <c r="AP55" s="87">
        <f t="shared" si="2517"/>
        <v>0.65203201002966882</v>
      </c>
      <c r="AQ55" s="87">
        <f t="shared" si="2517"/>
        <v>0.65374240335954459</v>
      </c>
      <c r="AR55" s="87">
        <f t="shared" si="2517"/>
        <v>0.65904873800385577</v>
      </c>
      <c r="AS55" s="87">
        <f t="shared" si="2517"/>
        <v>0.61015728865800223</v>
      </c>
      <c r="AT55" s="87">
        <f t="shared" si="2517"/>
        <v>0.57504819022743969</v>
      </c>
      <c r="AU55" s="87">
        <f t="shared" si="2517"/>
        <v>0.58908033681505412</v>
      </c>
      <c r="AV55" s="87">
        <f t="shared" si="2517"/>
        <v>0.59820416026779766</v>
      </c>
      <c r="AW55" s="87">
        <f t="shared" si="2517"/>
        <v>0.60108128555817064</v>
      </c>
      <c r="AX55" s="87">
        <f t="shared" si="2517"/>
        <v>0.59603593464980487</v>
      </c>
      <c r="AY55" s="87">
        <f t="shared" si="2517"/>
        <v>0.58097531199725561</v>
      </c>
      <c r="AZ55" s="87">
        <f t="shared" si="2517"/>
        <v>0.51640520136560275</v>
      </c>
      <c r="BA55" s="87">
        <f t="shared" si="2517"/>
        <v>0.48895473288923952</v>
      </c>
      <c r="BB55" s="87">
        <f t="shared" si="2517"/>
        <v>0.48882856753631515</v>
      </c>
      <c r="BC55" s="87">
        <f t="shared" si="2517"/>
        <v>0.48776059895565654</v>
      </c>
      <c r="BD55" s="87">
        <f t="shared" si="2517"/>
        <v>0.48517839080591596</v>
      </c>
      <c r="BE55" s="87">
        <f t="shared" si="2517"/>
        <v>0.48037329975965004</v>
      </c>
      <c r="BF55" s="87">
        <f t="shared" si="2517"/>
        <v>0.47246691619577913</v>
      </c>
      <c r="BG55" s="87">
        <f t="shared" si="2517"/>
        <v>0.460369717851078</v>
      </c>
      <c r="BH55" s="87">
        <f t="shared" si="2517"/>
        <v>0.4553364987094381</v>
      </c>
      <c r="BI55" s="87">
        <f t="shared" si="2517"/>
        <v>0.44688005688157761</v>
      </c>
      <c r="BJ55" s="87">
        <f t="shared" si="2517"/>
        <v>0.43751318259935729</v>
      </c>
      <c r="BK55" s="87">
        <f t="shared" si="2517"/>
        <v>0.4274460351881561</v>
      </c>
      <c r="BL55" s="87">
        <f t="shared" si="2517"/>
        <v>0.41692714779092177</v>
      </c>
      <c r="BM55" s="87">
        <f t="shared" si="2517"/>
        <v>0.40621023063625578</v>
      </c>
      <c r="BN55" s="87">
        <f t="shared" si="2517"/>
        <v>0.39564032059024318</v>
      </c>
      <c r="BO55" s="87">
        <f t="shared" si="2517"/>
        <v>0.38841219387622111</v>
      </c>
      <c r="BP55" s="87">
        <f t="shared" si="2517"/>
        <v>0.38300753718996927</v>
      </c>
      <c r="BQ55" s="87">
        <f t="shared" si="2517"/>
        <v>0.37657007490240457</v>
      </c>
      <c r="BR55" s="87">
        <f t="shared" si="2517"/>
        <v>0.36921970161814344</v>
      </c>
      <c r="BS55" s="87">
        <f t="shared" si="2517"/>
        <v>0.36115769077418713</v>
      </c>
      <c r="BT55" s="87">
        <f t="shared" si="2517"/>
        <v>0.35268562997057068</v>
      </c>
      <c r="BU55" s="87">
        <f t="shared" si="2517"/>
        <v>0.34422620800578357</v>
      </c>
      <c r="BV55" s="87">
        <f t="shared" si="2517"/>
        <v>0.3375620013067146</v>
      </c>
      <c r="BW55" s="87">
        <f t="shared" ref="BW55:DS55" si="2518">BP32*($G$6+$I$6*(1-BW13))</f>
        <v>0.3314400969741505</v>
      </c>
      <c r="BX55" s="87">
        <f t="shared" si="2518"/>
        <v>0.32530442465363701</v>
      </c>
      <c r="BY55" s="87">
        <f t="shared" si="2518"/>
        <v>0.3191487563639987</v>
      </c>
      <c r="BZ55" s="87">
        <f t="shared" si="2518"/>
        <v>0.31298312695260677</v>
      </c>
      <c r="CA55" s="87">
        <f t="shared" si="2518"/>
        <v>0.30684219853645756</v>
      </c>
      <c r="CB55" s="87">
        <f t="shared" si="2518"/>
        <v>0.30079701240330198</v>
      </c>
      <c r="CC55" s="87">
        <f t="shared" si="2518"/>
        <v>0.29496646820830369</v>
      </c>
      <c r="CD55" s="87">
        <f t="shared" si="2518"/>
        <v>0.28911222507124507</v>
      </c>
      <c r="CE55" s="87">
        <f t="shared" si="2518"/>
        <v>0.28329424816737347</v>
      </c>
      <c r="CF55" s="87">
        <f t="shared" si="2518"/>
        <v>0.27758482182291438</v>
      </c>
      <c r="CG55" s="87">
        <f t="shared" si="2518"/>
        <v>0.27204433351332968</v>
      </c>
      <c r="CH55" s="87">
        <f t="shared" si="2518"/>
        <v>0.26671770463263045</v>
      </c>
      <c r="CI55" s="87">
        <f t="shared" si="2518"/>
        <v>0.26163161446951611</v>
      </c>
      <c r="CJ55" s="87">
        <f t="shared" si="2518"/>
        <v>0.25678907594126138</v>
      </c>
      <c r="CK55" s="87">
        <f t="shared" si="2518"/>
        <v>0.25203017647709075</v>
      </c>
      <c r="CL55" s="87">
        <f t="shared" si="2518"/>
        <v>0.24727659468059793</v>
      </c>
      <c r="CM55" s="87">
        <f t="shared" si="2518"/>
        <v>0.24256162204122114</v>
      </c>
      <c r="CN55" s="87">
        <f t="shared" si="2518"/>
        <v>0.2379206267041466</v>
      </c>
      <c r="CO55" s="87">
        <f t="shared" si="2518"/>
        <v>0.23338706203749851</v>
      </c>
      <c r="CP55" s="87">
        <f t="shared" si="2518"/>
        <v>0.22898728019532591</v>
      </c>
      <c r="CQ55" s="87">
        <f t="shared" si="2518"/>
        <v>0.22473399619787016</v>
      </c>
      <c r="CR55" s="87">
        <f t="shared" si="2518"/>
        <v>0.22058138157685814</v>
      </c>
      <c r="CS55" s="87">
        <f t="shared" si="2518"/>
        <v>0.21651986154814368</v>
      </c>
      <c r="CT55" s="87">
        <f t="shared" si="2518"/>
        <v>0.21254887871561354</v>
      </c>
      <c r="CU55" s="87">
        <f t="shared" si="2518"/>
        <v>0.20866720124164809</v>
      </c>
      <c r="CV55" s="87">
        <f t="shared" si="2518"/>
        <v>0.20487312667491109</v>
      </c>
      <c r="CW55" s="87">
        <f t="shared" si="2518"/>
        <v>0.2011643051934644</v>
      </c>
      <c r="CX55" s="87">
        <f t="shared" si="2518"/>
        <v>0.19753696287264419</v>
      </c>
      <c r="CY55" s="87">
        <f t="shared" si="2518"/>
        <v>0.1939845445964086</v>
      </c>
      <c r="CZ55" s="87">
        <f t="shared" si="2518"/>
        <v>0.19051147020831993</v>
      </c>
      <c r="DA55" s="87">
        <f t="shared" si="2518"/>
        <v>0.18712307044144152</v>
      </c>
      <c r="DB55" s="87">
        <f t="shared" si="2518"/>
        <v>0.18382106304723445</v>
      </c>
      <c r="DC55" s="87">
        <f t="shared" si="2518"/>
        <v>0.1806037495625582</v>
      </c>
      <c r="DD55" s="87">
        <f t="shared" si="2518"/>
        <v>0.17746650921744561</v>
      </c>
      <c r="DE55" s="87">
        <f t="shared" si="2518"/>
        <v>0.17440259076309073</v>
      </c>
      <c r="DF55" s="87">
        <f t="shared" si="2518"/>
        <v>0.17140429775464777</v>
      </c>
      <c r="DG55" s="87">
        <f t="shared" si="2518"/>
        <v>0.16847013116289791</v>
      </c>
      <c r="DH55" s="87">
        <f t="shared" si="2518"/>
        <v>0.16560163317319254</v>
      </c>
      <c r="DI55" s="87">
        <f t="shared" si="2518"/>
        <v>0.16279977952500613</v>
      </c>
      <c r="DJ55" s="87">
        <f t="shared" si="2518"/>
        <v>0.16006468930147016</v>
      </c>
      <c r="DK55" s="87">
        <f t="shared" si="2518"/>
        <v>0.15739545620636969</v>
      </c>
      <c r="DL55" s="87">
        <f t="shared" si="2518"/>
        <v>0.15479017515871069</v>
      </c>
      <c r="DM55" s="87">
        <f t="shared" si="2518"/>
        <v>0.15224625244244427</v>
      </c>
      <c r="DN55" s="87">
        <f t="shared" si="2518"/>
        <v>0.14976220922339323</v>
      </c>
      <c r="DO55" s="87">
        <f t="shared" si="2518"/>
        <v>0.14733655913213298</v>
      </c>
      <c r="DP55" s="87">
        <f t="shared" si="2518"/>
        <v>0.14496769858398773</v>
      </c>
      <c r="DQ55" s="87">
        <f t="shared" si="2518"/>
        <v>0.14265404605336932</v>
      </c>
      <c r="DR55" s="87">
        <f t="shared" si="2518"/>
        <v>0.14039414631725156</v>
      </c>
      <c r="DS55" s="87">
        <f t="shared" si="2518"/>
        <v>0.13818674646326431</v>
      </c>
    </row>
    <row r="56" spans="1:123" x14ac:dyDescent="0.25">
      <c r="A56" t="s">
        <v>73</v>
      </c>
      <c r="B56" s="60"/>
      <c r="C56" s="112">
        <f t="shared" ref="C56:G57" si="2519">D56/(1+$V$6)</f>
        <v>2.4179391172801514E-2</v>
      </c>
      <c r="D56" s="112">
        <f t="shared" si="2519"/>
        <v>2.9982445054273877E-2</v>
      </c>
      <c r="E56" s="112">
        <f t="shared" si="2519"/>
        <v>3.7178231867299606E-2</v>
      </c>
      <c r="F56" s="112">
        <f t="shared" si="2519"/>
        <v>4.6101007515451514E-2</v>
      </c>
      <c r="G56" s="112">
        <f t="shared" si="2519"/>
        <v>5.716524931915988E-2</v>
      </c>
      <c r="H56" s="112">
        <f>I56/(1+$V$6)</f>
        <v>7.0884909155758249E-2</v>
      </c>
      <c r="I56" s="104">
        <f>V10*AL7</f>
        <v>8.789728735314023E-2</v>
      </c>
      <c r="J56" s="83">
        <f t="shared" ref="J56" si="2520">I56-C57+J57</f>
        <v>0.10923071794544996</v>
      </c>
      <c r="K56" s="83">
        <f t="shared" ref="K56" si="2521">J56-D57+K57</f>
        <v>0.13568417187991402</v>
      </c>
      <c r="L56" s="83">
        <f t="shared" ref="L56" si="2522">K56-E57+L57</f>
        <v>0.16848645475864946</v>
      </c>
      <c r="M56" s="83">
        <f t="shared" ref="M56" si="2523">L56-F57+M57</f>
        <v>0.20916128552828139</v>
      </c>
      <c r="N56" s="83">
        <f t="shared" ref="N56" si="2524">M56-G57+N57</f>
        <v>0.259598075682625</v>
      </c>
      <c r="O56" s="83">
        <f t="shared" ref="O56" si="2525">N56-H57+O57</f>
        <v>0.322139695474011</v>
      </c>
      <c r="P56" s="83">
        <f t="shared" ref="P56" si="2526">O56-I57+P57</f>
        <v>0.39969130401532971</v>
      </c>
      <c r="Q56" s="83">
        <f t="shared" ref="Q56" si="2527">P56-J57+Q57</f>
        <v>0.49093733481653101</v>
      </c>
      <c r="R56" s="83">
        <f t="shared" ref="R56" si="2528">Q56-K57+R57</f>
        <v>0.60408241301002064</v>
      </c>
      <c r="S56" s="83">
        <f t="shared" ref="S56" si="2529">R56-L57+S57</f>
        <v>0.74438230996994792</v>
      </c>
      <c r="T56" s="83">
        <f t="shared" ref="T56" si="2530">S56-M57+T57</f>
        <v>0.91835418220025766</v>
      </c>
      <c r="U56" s="83">
        <f t="shared" ref="U56" si="2531">T56-N57+U57</f>
        <v>1.1340793037658417</v>
      </c>
      <c r="V56" s="83">
        <f t="shared" ref="V56" si="2532">U56-O57+V57</f>
        <v>1.4015784545071659</v>
      </c>
      <c r="W56" s="83">
        <f t="shared" ref="W56" si="2533">V56-P57+W57</f>
        <v>1.7332774014264078</v>
      </c>
      <c r="X56" s="83">
        <f t="shared" ref="X56" si="2534">W56-Q57+X57</f>
        <v>1.7432892365332924</v>
      </c>
      <c r="Y56" s="83">
        <f t="shared" ref="Y56" si="2535">X56-R57+Y57</f>
        <v>1.7489137692759937</v>
      </c>
      <c r="Z56" s="83">
        <f t="shared" ref="Z56" si="2536">Y56-S57+Z57</f>
        <v>1.7490929621771787</v>
      </c>
      <c r="AA56" s="83">
        <f t="shared" ref="AA56" si="2537">Z56-T57+AA57</f>
        <v>1.7425122328501017</v>
      </c>
      <c r="AB56" s="83">
        <f t="shared" ref="AB56" si="2538">AA56-U57+AB57</f>
        <v>1.7275375257287013</v>
      </c>
      <c r="AC56" s="83">
        <f t="shared" ref="AC56" si="2539">AB56-V57+AC57</f>
        <v>1.7021365635414447</v>
      </c>
      <c r="AD56" s="83">
        <f t="shared" ref="AD56" si="2540">AC56-W57+AD57</f>
        <v>1.6637800994430458</v>
      </c>
      <c r="AE56" s="83">
        <f t="shared" ref="AE56" si="2541">AD56-X57+AE57</f>
        <v>1.9595553187478925</v>
      </c>
      <c r="AF56" s="83">
        <f t="shared" ref="AF56" si="2542">AE56-Y57+AF57</f>
        <v>1.938109123978256</v>
      </c>
      <c r="AG56" s="83">
        <f t="shared" ref="AG56" si="2543">AF56-Z57+AG57</f>
        <v>1.9000822773815149</v>
      </c>
      <c r="AH56" s="83">
        <f t="shared" ref="AH56" si="2544">AG56-AA57+AH57</f>
        <v>1.8405326170178857</v>
      </c>
      <c r="AI56" s="83">
        <f t="shared" ref="AI56" si="2545">AH56-AB57+AI57</f>
        <v>1.753331155843183</v>
      </c>
      <c r="AJ56" s="83">
        <f t="shared" ref="AJ56" si="2546">AI56-AC57+AJ57</f>
        <v>1.6308768847901869</v>
      </c>
      <c r="AK56" s="83">
        <f t="shared" ref="AK56" si="2547">AJ56-AD57+AK57</f>
        <v>1.5347962114094917</v>
      </c>
      <c r="AL56" s="83">
        <f t="shared" ref="AL56" si="2548">AK56-AE57+AL57</f>
        <v>1.2722316671111886</v>
      </c>
      <c r="AM56" s="83">
        <f t="shared" ref="AM56" si="2549">AL56-AF57+AM57</f>
        <v>1.3361245181370216</v>
      </c>
      <c r="AN56" s="83">
        <f t="shared" ref="AN56" si="2550">AM56-AG57+AN57</f>
        <v>1.386748350875497</v>
      </c>
      <c r="AO56" s="83">
        <f t="shared" ref="AO56" si="2551">AN56-AH57+AO57</f>
        <v>1.4207200339490467</v>
      </c>
      <c r="AP56" s="83">
        <f t="shared" ref="AP56" si="2552">AO56-AI57+AP57</f>
        <v>1.4337565127786971</v>
      </c>
      <c r="AQ56" s="83">
        <f t="shared" ref="AQ56" si="2553">AP56-AJ57+AQ57</f>
        <v>1.4204619962639451</v>
      </c>
      <c r="AR56" s="83">
        <f t="shared" ref="AR56" si="2554">AQ56-AK57+AR57</f>
        <v>1.3343106930456941</v>
      </c>
      <c r="AS56" s="83">
        <f t="shared" ref="AS56" si="2555">AR56-AL57+AS57</f>
        <v>1.3536618563864355</v>
      </c>
      <c r="AT56" s="83">
        <f t="shared" ref="AT56" si="2556">AS56-AM57+AT57</f>
        <v>1.3084677102909137</v>
      </c>
      <c r="AU56" s="83">
        <f t="shared" ref="AU56" si="2557">AT56-AN57+AU57</f>
        <v>1.269951213287652</v>
      </c>
      <c r="AV56" s="83">
        <f t="shared" ref="AV56" si="2558">AU56-AO57+AV57</f>
        <v>1.2379374523806237</v>
      </c>
      <c r="AW56" s="83">
        <f t="shared" ref="AW56" si="2559">AV56-AP57+AW57</f>
        <v>1.2122746847437198</v>
      </c>
      <c r="AX56" s="83">
        <f t="shared" ref="AX56" si="2560">AW56-AQ57+AX57</f>
        <v>1.1928312471613216</v>
      </c>
      <c r="AY56" s="83">
        <f t="shared" ref="AY56" si="2561">AX56-AR57+AY57</f>
        <v>1.1481935743457483</v>
      </c>
      <c r="AZ56" s="83">
        <f t="shared" ref="AZ56" si="2562">AY56-AS57+AZ57</f>
        <v>1.1133006854130059</v>
      </c>
      <c r="BA56" s="83">
        <f t="shared" ref="BA56" si="2563">AZ56-AT57+BA57</f>
        <v>1.1118488440586902</v>
      </c>
      <c r="BB56" s="83">
        <f t="shared" ref="BB56" si="2564">BA56-AU57+BB57</f>
        <v>1.1014508107051264</v>
      </c>
      <c r="BC56" s="83">
        <f t="shared" ref="BC56" si="2565">BB56-AV57+BC57</f>
        <v>1.0837566113006167</v>
      </c>
      <c r="BD56" s="83">
        <f t="shared" ref="BD56" si="2566">BC56-AW57+BD57</f>
        <v>1.0607032168134531</v>
      </c>
      <c r="BE56" s="83">
        <f t="shared" ref="BE56" si="2567">BD56-AX57+BE57</f>
        <v>1.0345949055813901</v>
      </c>
      <c r="BF56" s="83">
        <f t="shared" ref="BF56" si="2568">BE56-AY57+BF57</f>
        <v>1.0082018668002977</v>
      </c>
      <c r="BG56" s="83">
        <f t="shared" ref="BG56" si="2569">BF56-AZ57+BG57</f>
        <v>0.99523412912541986</v>
      </c>
      <c r="BH56" s="83">
        <f t="shared" ref="BH56" si="2570">BG56-BA57+BH57</f>
        <v>0.97738795411408441</v>
      </c>
      <c r="BI56" s="83">
        <f t="shared" ref="BI56" si="2571">BH56-BB57+BI57</f>
        <v>0.95981105190145977</v>
      </c>
      <c r="BJ56" s="83">
        <f t="shared" ref="BJ56" si="2572">BI56-BC57+BJ57</f>
        <v>0.94180275212543441</v>
      </c>
      <c r="BK56" s="83">
        <f t="shared" ref="BK56" si="2573">BJ56-BD57+BK57</f>
        <v>0.92287654328457214</v>
      </c>
      <c r="BL56" s="83">
        <f t="shared" ref="BL56" si="2574">BK56-BE57+BL57</f>
        <v>0.90280142517541273</v>
      </c>
      <c r="BM56" s="83">
        <f t="shared" ref="BM56" si="2575">BL56-BF57+BM57</f>
        <v>0.88165438693623066</v>
      </c>
      <c r="BN56" s="83">
        <f t="shared" ref="BN56" si="2576">BM56-BG57+BN57</f>
        <v>0.85988657109487632</v>
      </c>
      <c r="BO56" s="83">
        <f t="shared" ref="BO56" si="2577">BN56-BH57+BO57</f>
        <v>0.83941798661357803</v>
      </c>
      <c r="BP56" s="83">
        <f t="shared" ref="BP56" si="2578">BO56-BI57+BP57</f>
        <v>0.8202162156017696</v>
      </c>
      <c r="BQ56" s="83">
        <f t="shared" ref="BQ56" si="2579">BP56-BJ57+BQ57</f>
        <v>0.8025427474040322</v>
      </c>
      <c r="BR56" s="83">
        <f t="shared" ref="BR56" si="2580">BQ56-BK57+BR57</f>
        <v>0.78652419225280024</v>
      </c>
      <c r="BS56" s="83">
        <f t="shared" ref="BS56" si="2581">BR56-BL57+BS57</f>
        <v>0.77215204013576244</v>
      </c>
      <c r="BT56" s="83">
        <f t="shared" ref="BT56" si="2582">BS56-BM57+BT57</f>
        <v>0.75928125997140583</v>
      </c>
      <c r="BU56" s="83">
        <f t="shared" ref="BU56" si="2583">BT56-BN57+BU57</f>
        <v>0.74762640591298901</v>
      </c>
      <c r="BV56" s="83">
        <f t="shared" ref="BV56" si="2584">BU56-BO57+BV57</f>
        <v>0.73562240396084633</v>
      </c>
      <c r="BW56" s="83">
        <f t="shared" ref="BW56" si="2585">BV56-BP57+BW57</f>
        <v>0.72266230556612587</v>
      </c>
      <c r="BX56" s="83">
        <f t="shared" ref="BX56" si="2586">BW56-BQ57+BX57</f>
        <v>0.7090748806142031</v>
      </c>
      <c r="BY56" s="83">
        <f t="shared" ref="BY56" si="2587">BX56-BR57+BY57</f>
        <v>0.69519506593508562</v>
      </c>
      <c r="BZ56" s="83">
        <f t="shared" ref="BZ56" si="2588">BY56-BS57+BZ57</f>
        <v>0.68133593935018899</v>
      </c>
      <c r="CA56" s="83">
        <f t="shared" ref="CA56" si="2589">BZ56-BT57+CA57</f>
        <v>0.6677565992482849</v>
      </c>
      <c r="CB56" s="83">
        <f t="shared" ref="CB56" si="2590">CA56-BU57+CB57</f>
        <v>0.65462723085894137</v>
      </c>
      <c r="CC56" s="83">
        <f t="shared" ref="CC56" si="2591">CB56-BV57+CC57</f>
        <v>0.64198586975218119</v>
      </c>
      <c r="CD56" s="83">
        <f t="shared" ref="CD56" si="2592">CC56-BW57+CD57</f>
        <v>0.62989003269450339</v>
      </c>
      <c r="CE56" s="83">
        <f t="shared" ref="CE56" si="2593">CD56-BX57+CE57</f>
        <v>0.61820914539398486</v>
      </c>
      <c r="CF56" s="83">
        <f t="shared" ref="CF56" si="2594">CE56-BY57+CF57</f>
        <v>0.60684514352407515</v>
      </c>
      <c r="CG56" s="83">
        <f t="shared" ref="CG56" si="2595">CF56-BZ57+CG57</f>
        <v>0.59573302670447692</v>
      </c>
      <c r="CH56" s="83">
        <f t="shared" ref="CH56" si="2596">CG56-CA57+CH57</f>
        <v>0.58483811866473945</v>
      </c>
      <c r="CI56" s="83">
        <f t="shared" ref="CI56" si="2597">CH56-CB57+CI57</f>
        <v>0.57414827632228094</v>
      </c>
      <c r="CJ56" s="83">
        <f t="shared" ref="CJ56" si="2598">CI56-CC57+CJ57</f>
        <v>0.56366259332013402</v>
      </c>
      <c r="CK56" s="83">
        <f t="shared" ref="CK56" si="2599">CJ56-CD57+CK57</f>
        <v>0.5533975815694252</v>
      </c>
      <c r="CL56" s="83">
        <f t="shared" ref="CL56" si="2600">CK56-CE57+CL57</f>
        <v>0.54339754644859906</v>
      </c>
      <c r="CM56" s="83">
        <f t="shared" ref="CM56" si="2601">CL56-CF57+CM57</f>
        <v>0.53367482483402495</v>
      </c>
      <c r="CN56" s="83">
        <f t="shared" ref="CN56" si="2602">CM56-CG57+CN57</f>
        <v>0.52421576529909208</v>
      </c>
      <c r="CO56" s="83">
        <f t="shared" ref="CO56" si="2603">CN56-CH57+CO57</f>
        <v>0.51498804333417936</v>
      </c>
      <c r="CP56" s="83">
        <f t="shared" ref="CP56" si="2604">CO56-CI57+CP57</f>
        <v>0.50594928274012518</v>
      </c>
      <c r="CQ56" s="83">
        <f t="shared" ref="CQ56" si="2605">CP56-CJ57+CQ57</f>
        <v>0.49705680463748231</v>
      </c>
      <c r="CR56" s="83">
        <f t="shared" ref="CR56" si="2606">CQ56-CK57+CR57</f>
        <v>0.48831187064001436</v>
      </c>
      <c r="CS56" s="83">
        <f t="shared" ref="CS56" si="2607">CR56-CL57+CS57</f>
        <v>0.47973370559256889</v>
      </c>
      <c r="CT56" s="83">
        <f t="shared" ref="CT56" si="2608">CS56-CM57+CT57</f>
        <v>0.47134123025300234</v>
      </c>
      <c r="CU56" s="83">
        <f t="shared" ref="CU56" si="2609">CT56-CN57+CU57</f>
        <v>0.46314908862043747</v>
      </c>
      <c r="CV56" s="83">
        <f t="shared" ref="CV56" si="2610">CU56-CO57+CV57</f>
        <v>0.45516490306117124</v>
      </c>
      <c r="CW56" s="83">
        <f t="shared" ref="CW56" si="2611">CV56-CP57+CW57</f>
        <v>0.44738812606100259</v>
      </c>
      <c r="CX56" s="83">
        <f t="shared" ref="CX56" si="2612">CW56-CQ57+CX57</f>
        <v>0.43981089423839947</v>
      </c>
      <c r="CY56" s="83">
        <f t="shared" ref="CY56" si="2613">CX56-CR57+CY57</f>
        <v>0.43242137098330691</v>
      </c>
      <c r="CZ56" s="83">
        <f t="shared" ref="CZ56" si="2614">CY56-CS57+CZ57</f>
        <v>0.4252050956986595</v>
      </c>
      <c r="DA56" s="83">
        <f t="shared" ref="DA56" si="2615">CZ56-CT57+DA57</f>
        <v>0.41815058931772225</v>
      </c>
      <c r="DB56" s="83">
        <f t="shared" ref="DB56" si="2616">DA56-CU57+DB57</f>
        <v>0.41124984623836258</v>
      </c>
      <c r="DC56" s="83">
        <f t="shared" ref="DC56" si="2617">DB56-CV57+DC57</f>
        <v>0.40449825225930042</v>
      </c>
      <c r="DD56" s="83">
        <f t="shared" ref="DD56" si="2618">DC56-CW57+DD57</f>
        <v>0.39789405516099191</v>
      </c>
      <c r="DE56" s="83">
        <f t="shared" ref="DE56" si="2619">DD56-CX57+DE57</f>
        <v>0.39143759614967383</v>
      </c>
      <c r="DF56" s="83">
        <f t="shared" ref="DF56" si="2620">DE56-CY57+DF57</f>
        <v>0.38513050177284291</v>
      </c>
      <c r="DG56" s="83">
        <f t="shared" ref="DG56" si="2621">DF56-CZ57+DG57</f>
        <v>0.37897306253177082</v>
      </c>
      <c r="DH56" s="83">
        <f t="shared" ref="DH56" si="2622">DG56-DA57+DH57</f>
        <v>0.37296248377824576</v>
      </c>
      <c r="DI56" s="83">
        <f t="shared" ref="DI56" si="2623">DH56-DB57+DI57</f>
        <v>0.36709402417433673</v>
      </c>
      <c r="DJ56" s="83">
        <f t="shared" ref="DJ56" si="2624">DI56-DC57+DJ57</f>
        <v>0.36136217796614656</v>
      </c>
      <c r="DK56" s="83">
        <f t="shared" ref="DK56" si="2625">DJ56-DD57+DK57</f>
        <v>0.35576176487138861</v>
      </c>
      <c r="DL56" s="83">
        <f t="shared" ref="DL56" si="2626">DK56-DE57+DL57</f>
        <v>0.35028878496786514</v>
      </c>
      <c r="DM56" s="83">
        <f t="shared" ref="DM56" si="2627">DL56-DF57+DM57</f>
        <v>0.34494089796778421</v>
      </c>
      <c r="DN56" s="83">
        <f t="shared" ref="DN56" si="2628">DM56-DG57+DN57</f>
        <v>0.33971637078190153</v>
      </c>
      <c r="DO56" s="83">
        <f t="shared" ref="DO56" si="2629">DN56-DH57+DO57</f>
        <v>0.33461354512136482</v>
      </c>
      <c r="DP56" s="83">
        <f t="shared" ref="DP56" si="2630">DO56-DI57+DP57</f>
        <v>0.32963050060451049</v>
      </c>
      <c r="DQ56" s="83">
        <f t="shared" ref="DQ56" si="2631">DP56-DJ57+DQ57</f>
        <v>0.32476489097837602</v>
      </c>
      <c r="DR56" s="83">
        <f t="shared" ref="DR56" si="2632">DQ56-DK57+DR57</f>
        <v>0.32001394699659652</v>
      </c>
      <c r="DS56" s="83">
        <f t="shared" ref="DS56" si="2633">DR56-DL57+DS57</f>
        <v>0.31537461301046577</v>
      </c>
    </row>
    <row r="57" spans="1:123" s="95" customFormat="1" x14ac:dyDescent="0.25">
      <c r="A57" s="87" t="s">
        <v>122</v>
      </c>
      <c r="B57" s="94"/>
      <c r="C57" s="113">
        <f t="shared" si="2519"/>
        <v>4.6798821624777116E-3</v>
      </c>
      <c r="D57" s="114">
        <f t="shared" ref="D57" si="2634">D56-C56</f>
        <v>5.8030538814723628E-3</v>
      </c>
      <c r="E57" s="114">
        <f t="shared" ref="E57" si="2635">E56-D56</f>
        <v>7.1957868130257292E-3</v>
      </c>
      <c r="F57" s="114">
        <f t="shared" ref="F57" si="2636">F56-E56</f>
        <v>8.922775648151908E-3</v>
      </c>
      <c r="G57" s="114">
        <f t="shared" ref="G57" si="2637">G56-F56</f>
        <v>1.1064241803708366E-2</v>
      </c>
      <c r="H57" s="114">
        <f t="shared" ref="H57" si="2638">H56-G56</f>
        <v>1.3719659836598369E-2</v>
      </c>
      <c r="I57" s="114">
        <f>I56-H56</f>
        <v>1.701237819738198E-2</v>
      </c>
      <c r="J57" s="87">
        <f>C34*($G$7+$I$7*(1-J13))</f>
        <v>2.6013312754787438E-2</v>
      </c>
      <c r="K57" s="87">
        <f t="shared" ref="K57:BV57" si="2639">D34*($G$7+$I$7*(1-K13))</f>
        <v>3.2256507815936426E-2</v>
      </c>
      <c r="L57" s="87">
        <f t="shared" si="2639"/>
        <v>3.9998069691761166E-2</v>
      </c>
      <c r="M57" s="87">
        <f t="shared" si="2639"/>
        <v>4.9597606417783852E-2</v>
      </c>
      <c r="N57" s="87">
        <f t="shared" si="2639"/>
        <v>6.1501031958051948E-2</v>
      </c>
      <c r="O57" s="87">
        <f t="shared" si="2639"/>
        <v>7.6261279627984402E-2</v>
      </c>
      <c r="P57" s="87">
        <f t="shared" si="2639"/>
        <v>9.4563986738700673E-2</v>
      </c>
      <c r="Q57" s="87">
        <f t="shared" si="2639"/>
        <v>0.11725934355598878</v>
      </c>
      <c r="R57" s="87">
        <f t="shared" si="2639"/>
        <v>0.1454015860094261</v>
      </c>
      <c r="S57" s="87">
        <f t="shared" si="2639"/>
        <v>0.18029796665168843</v>
      </c>
      <c r="T57" s="87">
        <f t="shared" si="2639"/>
        <v>0.22356947864809359</v>
      </c>
      <c r="U57" s="87">
        <f t="shared" si="2639"/>
        <v>0.277226153523636</v>
      </c>
      <c r="V57" s="87">
        <f t="shared" si="2639"/>
        <v>0.34376043036930881</v>
      </c>
      <c r="W57" s="87">
        <f t="shared" si="2639"/>
        <v>0.42626293365794271</v>
      </c>
      <c r="X57" s="87">
        <f t="shared" si="2639"/>
        <v>0.12727117866287327</v>
      </c>
      <c r="Y57" s="87">
        <f t="shared" si="2639"/>
        <v>0.15102611875212726</v>
      </c>
      <c r="Z57" s="87">
        <f t="shared" si="2639"/>
        <v>0.18047715955287336</v>
      </c>
      <c r="AA57" s="87">
        <f t="shared" si="2639"/>
        <v>0.21698874932101644</v>
      </c>
      <c r="AB57" s="87">
        <f t="shared" si="2639"/>
        <v>0.26225144640223558</v>
      </c>
      <c r="AC57" s="87">
        <f t="shared" si="2639"/>
        <v>0.31835946818205207</v>
      </c>
      <c r="AD57" s="87">
        <f t="shared" si="2639"/>
        <v>0.38790646955954389</v>
      </c>
      <c r="AE57" s="87">
        <f t="shared" si="2639"/>
        <v>0.42304639796771992</v>
      </c>
      <c r="AF57" s="87">
        <f t="shared" si="2639"/>
        <v>0.12957992398249085</v>
      </c>
      <c r="AG57" s="87">
        <f t="shared" si="2639"/>
        <v>0.14245031295613225</v>
      </c>
      <c r="AH57" s="87">
        <f t="shared" si="2639"/>
        <v>0.15743908895738742</v>
      </c>
      <c r="AI57" s="87">
        <f t="shared" si="2639"/>
        <v>0.17504998522753284</v>
      </c>
      <c r="AJ57" s="87">
        <f t="shared" si="2639"/>
        <v>0.19590519712905588</v>
      </c>
      <c r="AK57" s="87">
        <f t="shared" si="2639"/>
        <v>0.2918257961788488</v>
      </c>
      <c r="AL57" s="87">
        <f t="shared" si="2639"/>
        <v>0.16048185366941675</v>
      </c>
      <c r="AM57" s="87">
        <f t="shared" si="2639"/>
        <v>0.19347277500832372</v>
      </c>
      <c r="AN57" s="87">
        <f t="shared" si="2639"/>
        <v>0.1930741456946076</v>
      </c>
      <c r="AO57" s="87">
        <f t="shared" si="2639"/>
        <v>0.19141077203093712</v>
      </c>
      <c r="AP57" s="87">
        <f t="shared" si="2639"/>
        <v>0.18808646405718321</v>
      </c>
      <c r="AQ57" s="87">
        <f t="shared" si="2639"/>
        <v>0.18261068061430402</v>
      </c>
      <c r="AR57" s="87">
        <f t="shared" si="2639"/>
        <v>0.20567449296059773</v>
      </c>
      <c r="AS57" s="87">
        <f t="shared" si="2639"/>
        <v>0.17983301701015836</v>
      </c>
      <c r="AT57" s="87">
        <f t="shared" si="2639"/>
        <v>0.14827862891280191</v>
      </c>
      <c r="AU57" s="87">
        <f t="shared" si="2639"/>
        <v>0.15455764869134611</v>
      </c>
      <c r="AV57" s="87">
        <f t="shared" si="2639"/>
        <v>0.15939701112390861</v>
      </c>
      <c r="AW57" s="87">
        <f t="shared" si="2639"/>
        <v>0.16242369642027918</v>
      </c>
      <c r="AX57" s="87">
        <f t="shared" si="2639"/>
        <v>0.16316724303190566</v>
      </c>
      <c r="AY57" s="87">
        <f t="shared" si="2639"/>
        <v>0.1610368201450243</v>
      </c>
      <c r="AZ57" s="87">
        <f t="shared" si="2639"/>
        <v>0.14494012807741594</v>
      </c>
      <c r="BA57" s="87">
        <f t="shared" si="2639"/>
        <v>0.14682678755848624</v>
      </c>
      <c r="BB57" s="87">
        <f t="shared" si="2639"/>
        <v>0.14415961533778232</v>
      </c>
      <c r="BC57" s="87">
        <f t="shared" si="2639"/>
        <v>0.14170281171939889</v>
      </c>
      <c r="BD57" s="87">
        <f t="shared" si="2639"/>
        <v>0.13937030193311553</v>
      </c>
      <c r="BE57" s="87">
        <f t="shared" si="2639"/>
        <v>0.13705893179984271</v>
      </c>
      <c r="BF57" s="87">
        <f t="shared" si="2639"/>
        <v>0.13464378136393187</v>
      </c>
      <c r="BG57" s="87">
        <f t="shared" si="2639"/>
        <v>0.13197239040253819</v>
      </c>
      <c r="BH57" s="87">
        <f t="shared" si="2639"/>
        <v>0.12898061254715079</v>
      </c>
      <c r="BI57" s="87">
        <f t="shared" si="2639"/>
        <v>0.1265827131251577</v>
      </c>
      <c r="BJ57" s="87">
        <f t="shared" si="2639"/>
        <v>0.12369451194337354</v>
      </c>
      <c r="BK57" s="87">
        <f t="shared" si="2639"/>
        <v>0.12044409309225319</v>
      </c>
      <c r="BL57" s="87">
        <f t="shared" si="2639"/>
        <v>0.11698381369068334</v>
      </c>
      <c r="BM57" s="87">
        <f t="shared" si="2639"/>
        <v>0.11349674312474976</v>
      </c>
      <c r="BN57" s="87">
        <f t="shared" si="2639"/>
        <v>0.11020457456118382</v>
      </c>
      <c r="BO57" s="87">
        <f t="shared" si="2639"/>
        <v>0.10851202806585253</v>
      </c>
      <c r="BP57" s="87">
        <f t="shared" si="2639"/>
        <v>0.10738094211334928</v>
      </c>
      <c r="BQ57" s="87">
        <f t="shared" si="2639"/>
        <v>0.10602104374563615</v>
      </c>
      <c r="BR57" s="87">
        <f t="shared" si="2639"/>
        <v>0.10442553794102123</v>
      </c>
      <c r="BS57" s="87">
        <f t="shared" si="2639"/>
        <v>0.10261166157364557</v>
      </c>
      <c r="BT57" s="87">
        <f t="shared" si="2639"/>
        <v>0.10062596296039314</v>
      </c>
      <c r="BU57" s="87">
        <f t="shared" si="2639"/>
        <v>9.854972050276696E-2</v>
      </c>
      <c r="BV57" s="87">
        <f t="shared" si="2639"/>
        <v>9.6508026113709885E-2</v>
      </c>
      <c r="BW57" s="87">
        <f t="shared" ref="BW57:DS57" si="2640">BP34*($G$7+$I$7*(1-BW13))</f>
        <v>9.4420843718628772E-2</v>
      </c>
      <c r="BX57" s="87">
        <f t="shared" si="2640"/>
        <v>9.2433618793713354E-2</v>
      </c>
      <c r="BY57" s="87">
        <f t="shared" si="2640"/>
        <v>9.0545723261903854E-2</v>
      </c>
      <c r="BZ57" s="87">
        <f t="shared" si="2640"/>
        <v>8.8752534988748966E-2</v>
      </c>
      <c r="CA57" s="87">
        <f t="shared" si="2640"/>
        <v>8.7046622858489034E-2</v>
      </c>
      <c r="CB57" s="87">
        <f t="shared" si="2640"/>
        <v>8.5420352113423526E-2</v>
      </c>
      <c r="CC57" s="87">
        <f t="shared" si="2640"/>
        <v>8.3866665006949781E-2</v>
      </c>
      <c r="CD57" s="87">
        <f t="shared" si="2640"/>
        <v>8.2325006660951036E-2</v>
      </c>
      <c r="CE57" s="87">
        <f t="shared" si="2640"/>
        <v>8.075273149319484E-2</v>
      </c>
      <c r="CF57" s="87">
        <f t="shared" si="2640"/>
        <v>7.9181721391994045E-2</v>
      </c>
      <c r="CG57" s="87">
        <f t="shared" si="2640"/>
        <v>7.7640418169150821E-2</v>
      </c>
      <c r="CH57" s="87">
        <f t="shared" si="2640"/>
        <v>7.6151714818751604E-2</v>
      </c>
      <c r="CI57" s="87">
        <f t="shared" si="2640"/>
        <v>7.4730509770965028E-2</v>
      </c>
      <c r="CJ57" s="87">
        <f t="shared" si="2640"/>
        <v>7.3380982004802919E-2</v>
      </c>
      <c r="CK57" s="87">
        <f t="shared" si="2640"/>
        <v>7.2059994910242273E-2</v>
      </c>
      <c r="CL57" s="87">
        <f t="shared" si="2640"/>
        <v>7.0752696372368654E-2</v>
      </c>
      <c r="CM57" s="87">
        <f t="shared" si="2640"/>
        <v>6.94589997774199E-2</v>
      </c>
      <c r="CN57" s="87">
        <f t="shared" si="2640"/>
        <v>6.818135863421794E-2</v>
      </c>
      <c r="CO57" s="87">
        <f t="shared" si="2640"/>
        <v>6.6923992853838904E-2</v>
      </c>
      <c r="CP57" s="87">
        <f t="shared" si="2640"/>
        <v>6.5691749176910827E-2</v>
      </c>
      <c r="CQ57" s="87">
        <f t="shared" si="2640"/>
        <v>6.4488503902160058E-2</v>
      </c>
      <c r="CR57" s="87">
        <f t="shared" si="2640"/>
        <v>6.3315060912774321E-2</v>
      </c>
      <c r="CS57" s="87">
        <f t="shared" si="2640"/>
        <v>6.2174531324923198E-2</v>
      </c>
      <c r="CT57" s="87">
        <f t="shared" si="2640"/>
        <v>6.1066524437853341E-2</v>
      </c>
      <c r="CU57" s="87">
        <f t="shared" si="2640"/>
        <v>5.9989217001653078E-2</v>
      </c>
      <c r="CV57" s="87">
        <f t="shared" si="2640"/>
        <v>5.8939807294572676E-2</v>
      </c>
      <c r="CW57" s="87">
        <f t="shared" si="2640"/>
        <v>5.7914972176742192E-2</v>
      </c>
      <c r="CX57" s="87">
        <f t="shared" si="2640"/>
        <v>5.691127207955695E-2</v>
      </c>
      <c r="CY57" s="87">
        <f t="shared" si="2640"/>
        <v>5.5925537657681795E-2</v>
      </c>
      <c r="CZ57" s="87">
        <f t="shared" si="2640"/>
        <v>5.495825604027578E-2</v>
      </c>
      <c r="DA57" s="87">
        <f t="shared" si="2640"/>
        <v>5.4012018056916057E-2</v>
      </c>
      <c r="DB57" s="87">
        <f t="shared" si="2640"/>
        <v>5.3088473922293412E-2</v>
      </c>
      <c r="DC57" s="87">
        <f t="shared" si="2640"/>
        <v>5.2188213315510497E-2</v>
      </c>
      <c r="DD57" s="87">
        <f t="shared" si="2640"/>
        <v>5.13107750784337E-2</v>
      </c>
      <c r="DE57" s="87">
        <f t="shared" si="2640"/>
        <v>5.0454813068238846E-2</v>
      </c>
      <c r="DF57" s="87">
        <f t="shared" si="2640"/>
        <v>4.9618443280850882E-2</v>
      </c>
      <c r="DG57" s="87">
        <f t="shared" si="2640"/>
        <v>4.8800816799203686E-2</v>
      </c>
      <c r="DH57" s="87">
        <f t="shared" si="2640"/>
        <v>4.8001439303390993E-2</v>
      </c>
      <c r="DI57" s="87">
        <f t="shared" si="2640"/>
        <v>4.7220014318384414E-2</v>
      </c>
      <c r="DJ57" s="87">
        <f t="shared" si="2640"/>
        <v>4.6456367107320339E-2</v>
      </c>
      <c r="DK57" s="87">
        <f t="shared" si="2640"/>
        <v>4.5710361983675715E-2</v>
      </c>
      <c r="DL57" s="87">
        <f t="shared" si="2640"/>
        <v>4.4981833164715358E-2</v>
      </c>
      <c r="DM57" s="87">
        <f t="shared" si="2640"/>
        <v>4.4270556280769979E-2</v>
      </c>
      <c r="DN57" s="87">
        <f t="shared" si="2640"/>
        <v>4.3576289613320995E-2</v>
      </c>
      <c r="DO57" s="87">
        <f t="shared" si="2640"/>
        <v>4.2898613642854293E-2</v>
      </c>
      <c r="DP57" s="87">
        <f t="shared" si="2640"/>
        <v>4.223696980153005E-2</v>
      </c>
      <c r="DQ57" s="87">
        <f t="shared" si="2640"/>
        <v>4.1590757481185826E-2</v>
      </c>
      <c r="DR57" s="87">
        <f t="shared" si="2640"/>
        <v>4.0959418001896244E-2</v>
      </c>
      <c r="DS57" s="87">
        <f t="shared" si="2640"/>
        <v>4.0342499178584637E-2</v>
      </c>
    </row>
    <row r="58" spans="1:123" x14ac:dyDescent="0.25">
      <c r="A58" t="s">
        <v>74</v>
      </c>
      <c r="B58" s="60"/>
      <c r="C58" s="112">
        <f t="shared" ref="C58:G59" si="2641">D58/(1+$V$6)</f>
        <v>3.9151038180848044E-3</v>
      </c>
      <c r="D58" s="112">
        <f t="shared" si="2641"/>
        <v>4.8547287344251578E-3</v>
      </c>
      <c r="E58" s="112">
        <f t="shared" si="2641"/>
        <v>6.0198636306871955E-3</v>
      </c>
      <c r="F58" s="112">
        <f t="shared" si="2641"/>
        <v>7.4646309020521221E-3</v>
      </c>
      <c r="G58" s="112">
        <f t="shared" si="2641"/>
        <v>9.2561423185446318E-3</v>
      </c>
      <c r="H58" s="112">
        <f>I58/(1+$V$6)</f>
        <v>1.1477616474995343E-2</v>
      </c>
      <c r="I58" s="104">
        <f>V10*AL8</f>
        <v>1.4232244428994225E-2</v>
      </c>
      <c r="J58" s="83">
        <f t="shared" ref="J58" si="2642">I58-C59+J59</f>
        <v>1.7686533040642577E-2</v>
      </c>
      <c r="K58" s="83">
        <f t="shared" ref="K58" si="2643">J58-D59+K59</f>
        <v>2.1969850919086532E-2</v>
      </c>
      <c r="L58" s="83">
        <f t="shared" ref="L58" si="2644">K58-E59+L59</f>
        <v>2.7281165088357033E-2</v>
      </c>
      <c r="M58" s="83">
        <f t="shared" ref="M58" si="2645">L58-F59+M59</f>
        <v>3.3867194658252463E-2</v>
      </c>
      <c r="N58" s="83">
        <f t="shared" ref="N58" si="2646">M58-G59+N59</f>
        <v>4.2033871324922797E-2</v>
      </c>
      <c r="O58" s="83">
        <f t="shared" ref="O58" si="2647">N58-H59+O59</f>
        <v>5.2160550391594007E-2</v>
      </c>
      <c r="P58" s="83">
        <f t="shared" ref="P58" si="2648">O58-I59+P59</f>
        <v>6.4717632434266315E-2</v>
      </c>
      <c r="Q58" s="83">
        <f t="shared" ref="Q58" si="2649">P58-J59+Q59</f>
        <v>7.9492102189183483E-2</v>
      </c>
      <c r="R58" s="83">
        <f t="shared" ref="R58" si="2650">Q58-K59+R59</f>
        <v>9.7812444685280789E-2</v>
      </c>
      <c r="S58" s="83">
        <f t="shared" ref="S58" si="2651">R58-L59+S59</f>
        <v>0.12052966938044143</v>
      </c>
      <c r="T58" s="83">
        <f t="shared" ref="T58" si="2652">S58-M59+T59</f>
        <v>0.14869902800244061</v>
      </c>
      <c r="U58" s="83">
        <f t="shared" ref="U58" si="2653">T58-N59+U59</f>
        <v>0.18362903269371961</v>
      </c>
      <c r="V58" s="83">
        <f t="shared" ref="V58" si="2654">U58-O59+V59</f>
        <v>0.22694223851090556</v>
      </c>
      <c r="W58" s="83">
        <f t="shared" ref="W58" si="2655">V58-P59+W59</f>
        <v>0.28065061372421612</v>
      </c>
      <c r="X58" s="83">
        <f t="shared" ref="X58" si="2656">W58-Q59+X59</f>
        <v>0.25389666958109075</v>
      </c>
      <c r="Y58" s="83">
        <f t="shared" ref="Y58" si="2657">X58-R59+Y59</f>
        <v>0.22113648880464484</v>
      </c>
      <c r="Z58" s="83">
        <f t="shared" ref="Z58" si="2658">Y58-S59+Z59</f>
        <v>0.18092900110729926</v>
      </c>
      <c r="AA58" s="83">
        <f t="shared" ref="AA58" si="2659">Z58-T59+AA59</f>
        <v>0.13148749940928561</v>
      </c>
      <c r="AB58" s="83">
        <f t="shared" ref="AB58" si="2660">AA58-U59+AB59</f>
        <v>7.059680148705505E-2</v>
      </c>
      <c r="AC58" s="83">
        <f t="shared" ref="AC58" si="2661">AB58-V59+AC59</f>
        <v>-4.4894090237455712E-3</v>
      </c>
      <c r="AD58" s="83">
        <f t="shared" ref="AD58" si="2662">AC58-W59+AD59</f>
        <v>-9.7175786962827609E-2</v>
      </c>
      <c r="AE58" s="83">
        <f t="shared" ref="AE58" si="2663">AD58-X59+AE59</f>
        <v>-0.23980392848208126</v>
      </c>
      <c r="AF58" s="83">
        <f t="shared" ref="AF58" si="2664">AE58-Y59+AF59</f>
        <v>-0.27750955716081627</v>
      </c>
      <c r="AG58" s="83">
        <f t="shared" ref="AG58" si="2665">AF58-Z59+AG59</f>
        <v>-0.31901674138651454</v>
      </c>
      <c r="AH58" s="83">
        <f t="shared" ref="AH58" si="2666">AG58-AA59+AH59</f>
        <v>-0.36485052210742891</v>
      </c>
      <c r="AI58" s="83">
        <f t="shared" ref="AI58" si="2667">AH58-AB59+AI59</f>
        <v>-0.41566000559325544</v>
      </c>
      <c r="AJ58" s="83">
        <f t="shared" ref="AJ58" si="2668">AI58-AC59+AJ59</f>
        <v>-0.4722471390268636</v>
      </c>
      <c r="AK58" s="83">
        <f t="shared" ref="AK58" si="2669">AJ58-AD59+AK59</f>
        <v>-0.34817196011965124</v>
      </c>
      <c r="AL58" s="83">
        <f t="shared" ref="AL58" si="2670">AK58-AE59+AL59</f>
        <v>-0.20879456840639204</v>
      </c>
      <c r="AM58" s="83">
        <f t="shared" ref="AM58" si="2671">AL58-AF59+AM59</f>
        <v>-0.17516292072238898</v>
      </c>
      <c r="AN58" s="83">
        <f t="shared" ref="AN58" si="2672">AM58-AG59+AN59</f>
        <v>-0.135905596209487</v>
      </c>
      <c r="AO58" s="83">
        <f t="shared" ref="AO58" si="2673">AN58-AH59+AO59</f>
        <v>-8.9980822386541745E-2</v>
      </c>
      <c r="AP58" s="83">
        <f t="shared" ref="AP58" si="2674">AO58-AI59+AP59</f>
        <v>-3.6092854818457185E-2</v>
      </c>
      <c r="AQ58" s="83">
        <f t="shared" ref="AQ58" si="2675">AP58-AJ59+AQ59</f>
        <v>2.7367733869183699E-2</v>
      </c>
      <c r="AR58" s="83">
        <f t="shared" ref="AR58" si="2676">AQ58-AK59+AR59</f>
        <v>-1.0933184293390047E-3</v>
      </c>
      <c r="AS58" s="83">
        <f t="shared" ref="AS58" si="2677">AR58-AL59+AS59</f>
        <v>7.2884546195271641E-2</v>
      </c>
      <c r="AT58" s="83">
        <f t="shared" ref="AT58" si="2678">AS58-AM59+AT59</f>
        <v>0.13812958061209671</v>
      </c>
      <c r="AU58" s="83">
        <f t="shared" ref="AU58" si="2679">AT58-AN59+AU59</f>
        <v>0.20558261379073162</v>
      </c>
      <c r="AV58" s="83">
        <f t="shared" ref="AV58" si="2680">AU58-AO59+AV59</f>
        <v>0.27466272398269553</v>
      </c>
      <c r="AW58" s="83">
        <f t="shared" ref="AW58" si="2681">AV58-AP59+AW59</f>
        <v>0.34463287237881751</v>
      </c>
      <c r="AX58" s="83">
        <f t="shared" ref="AX58" si="2682">AW58-AQ59+AX59</f>
        <v>0.41455987045439596</v>
      </c>
      <c r="AY58" s="83">
        <f t="shared" ref="AY58" si="2683">AX58-AR59+AY59</f>
        <v>0.39932582320649457</v>
      </c>
      <c r="AZ58" s="83">
        <f t="shared" ref="AZ58" si="2684">AY58-AS59+AZ59</f>
        <v>0.38751753584904175</v>
      </c>
      <c r="BA58" s="83">
        <f t="shared" ref="BA58" si="2685">AZ58-AT59+BA59</f>
        <v>0.38751196995559278</v>
      </c>
      <c r="BB58" s="83">
        <f t="shared" ref="BB58" si="2686">BA58-AU59+BB59</f>
        <v>0.38455772906900537</v>
      </c>
      <c r="BC58" s="83">
        <f t="shared" ref="BC58" si="2687">BB58-AV59+BC59</f>
        <v>0.37920319363687838</v>
      </c>
      <c r="BD58" s="83">
        <f t="shared" ref="BD58" si="2688">BC58-AW59+BD59</f>
        <v>0.3720909169605166</v>
      </c>
      <c r="BE58" s="83">
        <f t="shared" ref="BE58" si="2689">BD58-AX59+BE59</f>
        <v>0.36398394775066051</v>
      </c>
      <c r="BF58" s="83">
        <f t="shared" ref="BF58" si="2690">BE58-AY59+BF59</f>
        <v>0.35579808238952981</v>
      </c>
      <c r="BG58" s="83">
        <f t="shared" ref="BG58" si="2691">BF58-AZ59+BG59</f>
        <v>0.35229507309512453</v>
      </c>
      <c r="BH58" s="83">
        <f t="shared" ref="BH58" si="2692">BG58-BA59+BH59</f>
        <v>0.34694247990597765</v>
      </c>
      <c r="BI58" s="83">
        <f t="shared" ref="BI58" si="2693">BH58-BB59+BI59</f>
        <v>0.34133620903462947</v>
      </c>
      <c r="BJ58" s="83">
        <f t="shared" ref="BJ58" si="2694">BI58-BC59+BJ59</f>
        <v>0.33526552347815725</v>
      </c>
      <c r="BK58" s="83">
        <f t="shared" ref="BK58" si="2695">BJ58-BD59+BK59</f>
        <v>0.32859895193952054</v>
      </c>
      <c r="BL58" s="83">
        <f t="shared" ref="BL58" si="2696">BK58-BE59+BL59</f>
        <v>0.32130008816998923</v>
      </c>
      <c r="BM58" s="83">
        <f t="shared" ref="BM58" si="2697">BL58-BF59+BM59</f>
        <v>0.31344785594967839</v>
      </c>
      <c r="BN58" s="83">
        <f t="shared" ref="BN58" si="2698">BM58-BG59+BN59</f>
        <v>0.30526139934488911</v>
      </c>
      <c r="BO58" s="83">
        <f t="shared" ref="BO58" si="2699">BN58-BH59+BO59</f>
        <v>0.29749784606795265</v>
      </c>
      <c r="BP58" s="83">
        <f t="shared" ref="BP58" si="2700">BO58-BI59+BP59</f>
        <v>0.29032198023131794</v>
      </c>
      <c r="BQ58" s="83">
        <f t="shared" ref="BQ58" si="2701">BP58-BJ59+BQ59</f>
        <v>0.28379840307159887</v>
      </c>
      <c r="BR58" s="83">
        <f t="shared" ref="BR58" si="2702">BQ58-BK59+BR59</f>
        <v>0.27794792922137268</v>
      </c>
      <c r="BS58" s="83">
        <f t="shared" ref="BS58" si="2703">BR58-BL59+BS59</f>
        <v>0.27274780943876309</v>
      </c>
      <c r="BT58" s="83">
        <f t="shared" ref="BT58" si="2704">BS58-BM59+BT59</f>
        <v>0.26813137023646816</v>
      </c>
      <c r="BU58" s="83">
        <f t="shared" ref="BU58" si="2705">BT58-BN59+BU59</f>
        <v>0.26398736520214217</v>
      </c>
      <c r="BV58" s="83">
        <f t="shared" ref="BV58" si="2706">BU58-BO59+BV59</f>
        <v>0.25974902326870841</v>
      </c>
      <c r="BW58" s="83">
        <f t="shared" ref="BW58" si="2707">BV58-BP59+BW59</f>
        <v>0.25514215807761381</v>
      </c>
      <c r="BX58" s="83">
        <f t="shared" ref="BX58" si="2708">BW58-BQ59+BX59</f>
        <v>0.2502935032608965</v>
      </c>
      <c r="BY58" s="83">
        <f t="shared" ref="BY58" si="2709">BX58-BR59+BY59</f>
        <v>0.24532797757943964</v>
      </c>
      <c r="BZ58" s="83">
        <f t="shared" ref="BZ58" si="2710">BY58-BS59+BZ59</f>
        <v>0.24035898792081256</v>
      </c>
      <c r="CA58" s="83">
        <f t="shared" ref="CA58" si="2711">BZ58-BT59+CA59</f>
        <v>0.23547727843680727</v>
      </c>
      <c r="CB58" s="83">
        <f t="shared" ref="CB58" si="2712">CA58-BU59+CB59</f>
        <v>0.2307389015170675</v>
      </c>
      <c r="CC58" s="83">
        <f t="shared" ref="CC58" si="2713">CB58-BV59+CC59</f>
        <v>0.22615000436616736</v>
      </c>
      <c r="CD58" s="83">
        <f t="shared" ref="CD58" si="2714">CC58-BW59+CD59</f>
        <v>0.22174122369231802</v>
      </c>
      <c r="CE58" s="83">
        <f t="shared" ref="CE58" si="2715">CD58-BX59+CE59</f>
        <v>0.21747064582863662</v>
      </c>
      <c r="CF58" s="83">
        <f t="shared" ref="CF58" si="2716">CE58-BY59+CF59</f>
        <v>0.21330904926392302</v>
      </c>
      <c r="CG58" s="83">
        <f t="shared" ref="CG58" si="2717">CF58-BZ59+CG59</f>
        <v>0.20923949530831235</v>
      </c>
      <c r="CH58" s="83">
        <f t="shared" ref="CH58" si="2718">CG58-CA59+CH59</f>
        <v>0.20525571985443558</v>
      </c>
      <c r="CI58" s="83">
        <f t="shared" ref="CI58" si="2719">CH58-CB59+CI59</f>
        <v>0.20135863126344211</v>
      </c>
      <c r="CJ58" s="83">
        <f t="shared" ref="CJ58" si="2720">CI58-CC59+CJ59</f>
        <v>0.19755154068794342</v>
      </c>
      <c r="CK58" s="83">
        <f t="shared" ref="CK58" si="2721">CJ58-CD59+CK59</f>
        <v>0.19383736022678022</v>
      </c>
      <c r="CL58" s="83">
        <f t="shared" ref="CL58" si="2722">CK58-CE59+CL59</f>
        <v>0.19022693183899575</v>
      </c>
      <c r="CM58" s="83">
        <f t="shared" ref="CM58" si="2723">CL58-CF59+CM59</f>
        <v>0.18672034631460419</v>
      </c>
      <c r="CN58" s="83">
        <f t="shared" ref="CN58" si="2724">CM58-CG59+CN59</f>
        <v>0.18330921983683932</v>
      </c>
      <c r="CO58" s="83">
        <f t="shared" ref="CO58" si="2725">CN58-CH59+CO59</f>
        <v>0.1799793785141301</v>
      </c>
      <c r="CP58" s="83">
        <f t="shared" ref="CP58" si="2726">CO58-CI59+CP59</f>
        <v>0.17671393567195029</v>
      </c>
      <c r="CQ58" s="83">
        <f t="shared" ref="CQ58" si="2727">CP58-CJ59+CQ59</f>
        <v>0.17349670098272402</v>
      </c>
      <c r="CR58" s="83">
        <f t="shared" ref="CR58" si="2728">CQ58-CK59+CR59</f>
        <v>0.1703293531949695</v>
      </c>
      <c r="CS58" s="83">
        <f t="shared" ref="CS58" si="2729">CR58-CL59+CS59</f>
        <v>0.1672210431652936</v>
      </c>
      <c r="CT58" s="83">
        <f t="shared" ref="CT58" si="2730">CS58-CM59+CT59</f>
        <v>0.16418001662730927</v>
      </c>
      <c r="CU58" s="83">
        <f t="shared" ref="CU58" si="2731">CT58-CN59+CU59</f>
        <v>0.16121231337221334</v>
      </c>
      <c r="CV58" s="83">
        <f t="shared" ref="CV58" si="2732">CU58-CO59+CV59</f>
        <v>0.15832093415247434</v>
      </c>
      <c r="CW58" s="83">
        <f t="shared" ref="CW58" si="2733">CV58-CP59+CW59</f>
        <v>0.15550560252092535</v>
      </c>
      <c r="CX58" s="83">
        <f t="shared" ref="CX58" si="2734">CW58-CQ59+CX59</f>
        <v>0.15276325544601935</v>
      </c>
      <c r="CY58" s="83">
        <f t="shared" ref="CY58" si="2735">CX58-CR59+CY59</f>
        <v>0.15008943724428903</v>
      </c>
      <c r="CZ58" s="83">
        <f t="shared" ref="CZ58" si="2736">CY58-CS59+CZ59</f>
        <v>0.14747869351012324</v>
      </c>
      <c r="DA58" s="83">
        <f t="shared" ref="DA58" si="2737">CZ58-CT59+DA59</f>
        <v>0.14492686625684359</v>
      </c>
      <c r="DB58" s="83">
        <f t="shared" ref="DB58" si="2738">DA58-CU59+DB59</f>
        <v>0.14243114996681755</v>
      </c>
      <c r="DC58" s="83">
        <f t="shared" ref="DC58" si="2739">DB58-CV59+DC59</f>
        <v>0.13998996250967488</v>
      </c>
      <c r="DD58" s="83">
        <f t="shared" ref="DD58" si="2740">DC58-CW59+DD59</f>
        <v>0.13760268216542976</v>
      </c>
      <c r="DE58" s="83">
        <f t="shared" ref="DE58" si="2741">DD58-CX59+DE59</f>
        <v>0.13526933299257002</v>
      </c>
      <c r="DF58" s="83">
        <f t="shared" ref="DF58" si="2742">DE58-CY59+DF59</f>
        <v>0.13299029462083467</v>
      </c>
      <c r="DG58" s="83">
        <f t="shared" ref="DG58" si="2743">DF58-CZ59+DG59</f>
        <v>0.13076547384364517</v>
      </c>
      <c r="DH58" s="83">
        <f t="shared" ref="DH58" si="2744">DG58-DA59+DH59</f>
        <v>0.12859369849108029</v>
      </c>
      <c r="DI58" s="83">
        <f t="shared" ref="DI58" si="2745">DH58-DB59+DI59</f>
        <v>0.12647315786738353</v>
      </c>
      <c r="DJ58" s="83">
        <f t="shared" ref="DJ58" si="2746">DI58-DC59+DJ59</f>
        <v>0.12440184083331363</v>
      </c>
      <c r="DK58" s="83">
        <f t="shared" ref="DK58" si="2747">DJ58-DD59+DK59</f>
        <v>0.12237792504110319</v>
      </c>
      <c r="DL58" s="83">
        <f t="shared" ref="DL58" si="2748">DK58-DE59+DL59</f>
        <v>0.1204000693407378</v>
      </c>
      <c r="DM58" s="83">
        <f t="shared" ref="DM58" si="2749">DL58-DF59+DM59</f>
        <v>0.11846756304059836</v>
      </c>
      <c r="DN58" s="83">
        <f t="shared" ref="DN58" si="2750">DM58-DG59+DN59</f>
        <v>0.11657987807004919</v>
      </c>
      <c r="DO58" s="83">
        <f t="shared" ref="DO58" si="2751">DN58-DH59+DO59</f>
        <v>0.11473644844400575</v>
      </c>
      <c r="DP58" s="83">
        <f t="shared" ref="DP58" si="2752">DO58-DI59+DP59</f>
        <v>0.11293656326736634</v>
      </c>
      <c r="DQ58" s="83">
        <f t="shared" ref="DQ58" si="2753">DP58-DJ59+DQ59</f>
        <v>0.11117932599605115</v>
      </c>
      <c r="DR58" s="83">
        <f t="shared" ref="DR58" si="2754">DQ58-DK59+DR59</f>
        <v>0.10946367460476286</v>
      </c>
      <c r="DS58" s="83">
        <f t="shared" ref="DS58" si="2755">DR58-DL59+DS59</f>
        <v>0.10778844787697048</v>
      </c>
    </row>
    <row r="59" spans="1:123" s="95" customFormat="1" x14ac:dyDescent="0.25">
      <c r="A59" s="87" t="s">
        <v>123</v>
      </c>
      <c r="B59" s="94"/>
      <c r="C59" s="113">
        <f t="shared" si="2641"/>
        <v>7.5776202930673666E-4</v>
      </c>
      <c r="D59" s="114">
        <f t="shared" ref="D59" si="2756">D58-C58</f>
        <v>9.3962491634035344E-4</v>
      </c>
      <c r="E59" s="114">
        <f t="shared" ref="E59" si="2757">E58-D58</f>
        <v>1.1651348962620376E-3</v>
      </c>
      <c r="F59" s="114">
        <f t="shared" ref="F59" si="2758">F58-E58</f>
        <v>1.4447672713649266E-3</v>
      </c>
      <c r="G59" s="114">
        <f t="shared" ref="G59" si="2759">G58-F58</f>
        <v>1.7915114164925097E-3</v>
      </c>
      <c r="H59" s="114">
        <f t="shared" ref="H59" si="2760">H58-G58</f>
        <v>2.2214741564507111E-3</v>
      </c>
      <c r="I59" s="114">
        <f>I58-H58</f>
        <v>2.7546279539988824E-3</v>
      </c>
      <c r="J59" s="87">
        <f>C36*($G$8+$I$8*(1-J13))</f>
        <v>4.2120506409550878E-3</v>
      </c>
      <c r="K59" s="87">
        <f t="shared" ref="K59:BV59" si="2761">D36*($G$8+$I$8*(1-K13))</f>
        <v>5.2229427947843091E-3</v>
      </c>
      <c r="L59" s="87">
        <f t="shared" si="2761"/>
        <v>6.4764490655325408E-3</v>
      </c>
      <c r="M59" s="87">
        <f t="shared" si="2761"/>
        <v>8.0307968412603563E-3</v>
      </c>
      <c r="N59" s="87">
        <f t="shared" si="2761"/>
        <v>9.958188083162841E-3</v>
      </c>
      <c r="O59" s="87">
        <f t="shared" si="2761"/>
        <v>1.2348153223121923E-2</v>
      </c>
      <c r="P59" s="87">
        <f t="shared" si="2761"/>
        <v>1.5311709996671185E-2</v>
      </c>
      <c r="Q59" s="87">
        <f t="shared" si="2761"/>
        <v>1.8986520395872262E-2</v>
      </c>
      <c r="R59" s="87">
        <f t="shared" si="2761"/>
        <v>2.3543285290881604E-2</v>
      </c>
      <c r="S59" s="87">
        <f t="shared" si="2761"/>
        <v>2.9193673760693189E-2</v>
      </c>
      <c r="T59" s="87">
        <f t="shared" si="2761"/>
        <v>3.620015546325954E-2</v>
      </c>
      <c r="U59" s="87">
        <f t="shared" si="2761"/>
        <v>4.4888192774441844E-2</v>
      </c>
      <c r="V59" s="87">
        <f t="shared" si="2761"/>
        <v>5.5661359040307876E-2</v>
      </c>
      <c r="W59" s="87">
        <f t="shared" si="2761"/>
        <v>6.9020085209981777E-2</v>
      </c>
      <c r="X59" s="87">
        <f t="shared" si="2761"/>
        <v>-7.7674237472531082E-3</v>
      </c>
      <c r="Y59" s="87">
        <f t="shared" si="2761"/>
        <v>-9.2168954855643068E-3</v>
      </c>
      <c r="Z59" s="87">
        <f t="shared" si="2761"/>
        <v>-1.1013813936652402E-2</v>
      </c>
      <c r="AA59" s="87">
        <f t="shared" si="2761"/>
        <v>-1.3241346234754097E-2</v>
      </c>
      <c r="AB59" s="87">
        <f t="shared" si="2761"/>
        <v>-1.6002505147788722E-2</v>
      </c>
      <c r="AC59" s="87">
        <f t="shared" si="2761"/>
        <v>-1.9424851470492745E-2</v>
      </c>
      <c r="AD59" s="87">
        <f t="shared" si="2761"/>
        <v>-2.3666292729100251E-2</v>
      </c>
      <c r="AE59" s="87">
        <f t="shared" si="2761"/>
        <v>-0.15039556526650677</v>
      </c>
      <c r="AF59" s="87">
        <f t="shared" si="2761"/>
        <v>-4.6922524164299324E-2</v>
      </c>
      <c r="AG59" s="87">
        <f t="shared" si="2761"/>
        <v>-5.2520998162350674E-2</v>
      </c>
      <c r="AH59" s="87">
        <f t="shared" si="2761"/>
        <v>-5.9075126955668467E-2</v>
      </c>
      <c r="AI59" s="87">
        <f t="shared" si="2761"/>
        <v>-6.6811988633615288E-2</v>
      </c>
      <c r="AJ59" s="87">
        <f t="shared" si="2761"/>
        <v>-7.6011984904100896E-2</v>
      </c>
      <c r="AK59" s="87">
        <f t="shared" si="2761"/>
        <v>0.10040888617811213</v>
      </c>
      <c r="AL59" s="87">
        <f t="shared" si="2761"/>
        <v>-1.1018173553247588E-2</v>
      </c>
      <c r="AM59" s="87">
        <f t="shared" si="2761"/>
        <v>-1.3290876480296258E-2</v>
      </c>
      <c r="AN59" s="87">
        <f t="shared" si="2761"/>
        <v>-1.3263673649448705E-2</v>
      </c>
      <c r="AO59" s="87">
        <f t="shared" si="2761"/>
        <v>-1.3150353132723209E-2</v>
      </c>
      <c r="AP59" s="87">
        <f t="shared" si="2761"/>
        <v>-1.2924021065530726E-2</v>
      </c>
      <c r="AQ59" s="87">
        <f t="shared" si="2761"/>
        <v>-1.2551396216460012E-2</v>
      </c>
      <c r="AR59" s="87">
        <f t="shared" si="2761"/>
        <v>7.1947833879589418E-2</v>
      </c>
      <c r="AS59" s="87">
        <f t="shared" si="2761"/>
        <v>6.2959691071363053E-2</v>
      </c>
      <c r="AT59" s="87">
        <f t="shared" si="2761"/>
        <v>5.1954157936528821E-2</v>
      </c>
      <c r="AU59" s="87">
        <f t="shared" si="2761"/>
        <v>5.4189359529186222E-2</v>
      </c>
      <c r="AV59" s="87">
        <f t="shared" si="2761"/>
        <v>5.5929757059240727E-2</v>
      </c>
      <c r="AW59" s="87">
        <f t="shared" si="2761"/>
        <v>5.7046127330591265E-2</v>
      </c>
      <c r="AX59" s="87">
        <f t="shared" si="2761"/>
        <v>5.7375601859118462E-2</v>
      </c>
      <c r="AY59" s="87">
        <f t="shared" si="2761"/>
        <v>5.671378663168801E-2</v>
      </c>
      <c r="AZ59" s="87">
        <f t="shared" si="2761"/>
        <v>5.1151403713910228E-2</v>
      </c>
      <c r="BA59" s="87">
        <f t="shared" si="2761"/>
        <v>5.194859204307984E-2</v>
      </c>
      <c r="BB59" s="87">
        <f t="shared" si="2761"/>
        <v>5.1235118642598811E-2</v>
      </c>
      <c r="BC59" s="87">
        <f t="shared" si="2761"/>
        <v>5.0575221627113746E-2</v>
      </c>
      <c r="BD59" s="87">
        <f t="shared" si="2761"/>
        <v>4.9933850654229506E-2</v>
      </c>
      <c r="BE59" s="87">
        <f t="shared" si="2761"/>
        <v>4.9268632649262345E-2</v>
      </c>
      <c r="BF59" s="87">
        <f t="shared" si="2761"/>
        <v>4.85279212705573E-2</v>
      </c>
      <c r="BG59" s="87">
        <f t="shared" si="2761"/>
        <v>4.7648394419504962E-2</v>
      </c>
      <c r="BH59" s="87">
        <f t="shared" si="2761"/>
        <v>4.6595998853932959E-2</v>
      </c>
      <c r="BI59" s="87">
        <f t="shared" si="2761"/>
        <v>4.562884777125064E-2</v>
      </c>
      <c r="BJ59" s="87">
        <f t="shared" si="2761"/>
        <v>4.4504536070641511E-2</v>
      </c>
      <c r="BK59" s="87">
        <f t="shared" si="2761"/>
        <v>4.3267279115592798E-2</v>
      </c>
      <c r="BL59" s="87">
        <f t="shared" si="2761"/>
        <v>4.1969768879731036E-2</v>
      </c>
      <c r="BM59" s="87">
        <f t="shared" si="2761"/>
        <v>4.0675689050246405E-2</v>
      </c>
      <c r="BN59" s="87">
        <f t="shared" si="2761"/>
        <v>3.9461937814715672E-2</v>
      </c>
      <c r="BO59" s="87">
        <f t="shared" si="2761"/>
        <v>3.8832445576996506E-2</v>
      </c>
      <c r="BP59" s="87">
        <f t="shared" si="2761"/>
        <v>3.845298193461593E-2</v>
      </c>
      <c r="BQ59" s="87">
        <f t="shared" si="2761"/>
        <v>3.7980958910922437E-2</v>
      </c>
      <c r="BR59" s="87">
        <f t="shared" si="2761"/>
        <v>3.7416805265366636E-2</v>
      </c>
      <c r="BS59" s="87">
        <f t="shared" si="2761"/>
        <v>3.676964909712141E-2</v>
      </c>
      <c r="BT59" s="87">
        <f t="shared" si="2761"/>
        <v>3.6059249847951495E-2</v>
      </c>
      <c r="BU59" s="87">
        <f t="shared" si="2761"/>
        <v>3.5317932780389714E-2</v>
      </c>
      <c r="BV59" s="87">
        <f t="shared" si="2761"/>
        <v>3.4594103643562774E-2</v>
      </c>
      <c r="BW59" s="87">
        <f t="shared" ref="BW59:DS59" si="2762">BP36*($G$8+$I$8*(1-BW13))</f>
        <v>3.3846116743521358E-2</v>
      </c>
      <c r="BX59" s="87">
        <f t="shared" si="2762"/>
        <v>3.3132304094205117E-2</v>
      </c>
      <c r="BY59" s="87">
        <f t="shared" si="2762"/>
        <v>3.2451279583909795E-2</v>
      </c>
      <c r="BZ59" s="87">
        <f t="shared" si="2762"/>
        <v>3.1800659438494333E-2</v>
      </c>
      <c r="CA59" s="87">
        <f t="shared" si="2762"/>
        <v>3.1177540363946214E-2</v>
      </c>
      <c r="CB59" s="87">
        <f t="shared" si="2762"/>
        <v>3.0579555860649962E-2</v>
      </c>
      <c r="CC59" s="87">
        <f t="shared" si="2762"/>
        <v>3.0005206492662632E-2</v>
      </c>
      <c r="CD59" s="87">
        <f t="shared" si="2762"/>
        <v>2.9437336069672037E-2</v>
      </c>
      <c r="CE59" s="87">
        <f t="shared" si="2762"/>
        <v>2.8861726230523715E-2</v>
      </c>
      <c r="CF59" s="87">
        <f t="shared" si="2762"/>
        <v>2.82896830191962E-2</v>
      </c>
      <c r="CG59" s="87">
        <f t="shared" si="2762"/>
        <v>2.7731105482883666E-2</v>
      </c>
      <c r="CH59" s="87">
        <f t="shared" si="2762"/>
        <v>2.719376491006946E-2</v>
      </c>
      <c r="CI59" s="87">
        <f t="shared" si="2762"/>
        <v>2.6682467269656521E-2</v>
      </c>
      <c r="CJ59" s="87">
        <f t="shared" si="2762"/>
        <v>2.6198115917163957E-2</v>
      </c>
      <c r="CK59" s="87">
        <f t="shared" si="2762"/>
        <v>2.5723155608508838E-2</v>
      </c>
      <c r="CL59" s="87">
        <f t="shared" si="2762"/>
        <v>2.5251297842739249E-2</v>
      </c>
      <c r="CM59" s="87">
        <f t="shared" si="2762"/>
        <v>2.4783097494804656E-2</v>
      </c>
      <c r="CN59" s="87">
        <f t="shared" si="2762"/>
        <v>2.4319979005118775E-2</v>
      </c>
      <c r="CO59" s="87">
        <f t="shared" si="2762"/>
        <v>2.3863923587360229E-2</v>
      </c>
      <c r="CP59" s="87">
        <f t="shared" si="2762"/>
        <v>2.3417024427476705E-2</v>
      </c>
      <c r="CQ59" s="87">
        <f t="shared" si="2762"/>
        <v>2.2980881227937674E-2</v>
      </c>
      <c r="CR59" s="87">
        <f t="shared" si="2762"/>
        <v>2.2555807820754337E-2</v>
      </c>
      <c r="CS59" s="87">
        <f t="shared" si="2762"/>
        <v>2.2142987813063352E-2</v>
      </c>
      <c r="CT59" s="87">
        <f t="shared" si="2762"/>
        <v>2.1742070956820309E-2</v>
      </c>
      <c r="CU59" s="87">
        <f t="shared" si="2762"/>
        <v>2.1352275750022853E-2</v>
      </c>
      <c r="CV59" s="87">
        <f t="shared" si="2762"/>
        <v>2.0972544367621224E-2</v>
      </c>
      <c r="CW59" s="87">
        <f t="shared" si="2762"/>
        <v>2.0601692795927707E-2</v>
      </c>
      <c r="CX59" s="87">
        <f t="shared" si="2762"/>
        <v>2.023853415303167E-2</v>
      </c>
      <c r="CY59" s="87">
        <f t="shared" si="2762"/>
        <v>1.9881989619024015E-2</v>
      </c>
      <c r="CZ59" s="87">
        <f t="shared" si="2762"/>
        <v>1.9532244078897556E-2</v>
      </c>
      <c r="DA59" s="87">
        <f t="shared" si="2762"/>
        <v>1.9190243703540662E-2</v>
      </c>
      <c r="DB59" s="87">
        <f t="shared" si="2762"/>
        <v>1.8856559459996806E-2</v>
      </c>
      <c r="DC59" s="87">
        <f t="shared" si="2762"/>
        <v>1.8531356910478549E-2</v>
      </c>
      <c r="DD59" s="87">
        <f t="shared" si="2762"/>
        <v>1.8214412451682586E-2</v>
      </c>
      <c r="DE59" s="87">
        <f t="shared" si="2762"/>
        <v>1.7905184980171931E-2</v>
      </c>
      <c r="DF59" s="87">
        <f t="shared" si="2762"/>
        <v>1.7602951247288681E-2</v>
      </c>
      <c r="DG59" s="87">
        <f t="shared" si="2762"/>
        <v>1.7307423301708067E-2</v>
      </c>
      <c r="DH59" s="87">
        <f t="shared" si="2762"/>
        <v>1.7018468350975795E-2</v>
      </c>
      <c r="DI59" s="87">
        <f t="shared" si="2762"/>
        <v>1.6736018836300041E-2</v>
      </c>
      <c r="DJ59" s="87">
        <f t="shared" si="2762"/>
        <v>1.6460039876408646E-2</v>
      </c>
      <c r="DK59" s="87">
        <f t="shared" si="2762"/>
        <v>1.6190496659472153E-2</v>
      </c>
      <c r="DL59" s="87">
        <f t="shared" si="2762"/>
        <v>1.5927329279806546E-2</v>
      </c>
      <c r="DM59" s="87">
        <f t="shared" si="2762"/>
        <v>1.5670444947149233E-2</v>
      </c>
      <c r="DN59" s="87">
        <f t="shared" si="2762"/>
        <v>1.5419738331158901E-2</v>
      </c>
      <c r="DO59" s="87">
        <f t="shared" si="2762"/>
        <v>1.5175038724932364E-2</v>
      </c>
      <c r="DP59" s="87">
        <f t="shared" si="2762"/>
        <v>1.4936133659660624E-2</v>
      </c>
      <c r="DQ59" s="87">
        <f t="shared" si="2762"/>
        <v>1.4702802605093466E-2</v>
      </c>
      <c r="DR59" s="87">
        <f t="shared" si="2762"/>
        <v>1.4474845268183861E-2</v>
      </c>
      <c r="DS59" s="87">
        <f t="shared" si="2762"/>
        <v>1.4252102552014164E-2</v>
      </c>
    </row>
    <row r="60" spans="1:123" s="76" customFormat="1" x14ac:dyDescent="0.25">
      <c r="A60" s="101" t="s">
        <v>75</v>
      </c>
      <c r="B60" s="102" t="s">
        <v>111</v>
      </c>
      <c r="C60" s="76">
        <f t="shared" ref="C60:I60" si="2763">C61+C63+C65</f>
        <v>0.13267600085167397</v>
      </c>
      <c r="D60" s="76">
        <f t="shared" si="2763"/>
        <v>0.16451824105607571</v>
      </c>
      <c r="E60" s="76">
        <f t="shared" si="2763"/>
        <v>0.20400261890953392</v>
      </c>
      <c r="F60" s="76">
        <f t="shared" si="2763"/>
        <v>0.25296324744782206</v>
      </c>
      <c r="G60" s="76">
        <f t="shared" si="2763"/>
        <v>0.31367442683529934</v>
      </c>
      <c r="H60" s="76">
        <f t="shared" si="2763"/>
        <v>0.38895628927577119</v>
      </c>
      <c r="I60" s="111">
        <f t="shared" si="2763"/>
        <v>0.48230579870195622</v>
      </c>
      <c r="J60" s="76">
        <f t="shared" ref="J60:P60" si="2764">J61+J63+J65</f>
        <v>0.47511116996865221</v>
      </c>
      <c r="K60" s="76">
        <f t="shared" si="2764"/>
        <v>0.46618983033935518</v>
      </c>
      <c r="L60" s="76">
        <f t="shared" si="2764"/>
        <v>0.45512736919902685</v>
      </c>
      <c r="M60" s="76">
        <f t="shared" si="2764"/>
        <v>0.44140991738501978</v>
      </c>
      <c r="N60" s="76">
        <f t="shared" si="2764"/>
        <v>0.42440027713565109</v>
      </c>
      <c r="O60" s="76">
        <f t="shared" si="2764"/>
        <v>0.40330832322643384</v>
      </c>
      <c r="P60" s="103">
        <f t="shared" si="2764"/>
        <v>0.37715430037900438</v>
      </c>
      <c r="Q60" s="76">
        <f t="shared" ref="Q60:W60" si="2765">Q61+Q63+Q65</f>
        <v>0.44199210649867365</v>
      </c>
      <c r="R60" s="76">
        <f t="shared" si="2765"/>
        <v>0.52239098608706358</v>
      </c>
      <c r="S60" s="76">
        <f t="shared" si="2765"/>
        <v>0.62208559677666719</v>
      </c>
      <c r="T60" s="76">
        <f t="shared" si="2765"/>
        <v>0.74570691403177536</v>
      </c>
      <c r="U60" s="76">
        <f t="shared" si="2765"/>
        <v>0.89899734742810977</v>
      </c>
      <c r="V60" s="76">
        <f t="shared" si="2765"/>
        <v>1.0890774848395641</v>
      </c>
      <c r="W60" s="103">
        <f t="shared" si="2765"/>
        <v>1.3247768552297678</v>
      </c>
      <c r="X60" s="76">
        <f t="shared" ref="X60:AV60" si="2766">X61+X63+X65</f>
        <v>1.4870198662287408</v>
      </c>
      <c r="Y60" s="76">
        <f t="shared" si="2766"/>
        <v>1.6751243961878424</v>
      </c>
      <c r="Z60" s="76">
        <f t="shared" si="2766"/>
        <v>1.8952832995562341</v>
      </c>
      <c r="AA60" s="76">
        <f t="shared" si="2766"/>
        <v>2.1551685430166541</v>
      </c>
      <c r="AB60" s="76">
        <f t="shared" si="2766"/>
        <v>2.4642824630001572</v>
      </c>
      <c r="AC60" s="76">
        <f t="shared" si="2766"/>
        <v>2.8343913531103242</v>
      </c>
      <c r="AD60" s="103">
        <f t="shared" si="2766"/>
        <v>3.2800600908231208</v>
      </c>
      <c r="AE60" s="76">
        <f t="shared" si="2766"/>
        <v>4.1323026465674939</v>
      </c>
      <c r="AF60" s="76">
        <f t="shared" si="2766"/>
        <v>4.1814788664306013</v>
      </c>
      <c r="AG60" s="76">
        <f t="shared" si="2766"/>
        <v>4.2124255954567742</v>
      </c>
      <c r="AH60" s="76">
        <f t="shared" si="2766"/>
        <v>4.2180743471483968</v>
      </c>
      <c r="AI60" s="76">
        <f t="shared" si="2766"/>
        <v>4.1896556177566318</v>
      </c>
      <c r="AJ60" s="189">
        <f t="shared" si="2766"/>
        <v>4.1162883491199915</v>
      </c>
      <c r="AK60" s="103">
        <f t="shared" si="2766"/>
        <v>3.7103608794655414</v>
      </c>
      <c r="AL60" s="76">
        <f t="shared" si="2766"/>
        <v>2.9496059772084586</v>
      </c>
      <c r="AM60" s="76">
        <f t="shared" si="2766"/>
        <v>3.0151619439499378</v>
      </c>
      <c r="AN60" s="76">
        <f t="shared" si="2766"/>
        <v>3.0416413317917801</v>
      </c>
      <c r="AO60" s="76">
        <f t="shared" si="2766"/>
        <v>3.0199365672269263</v>
      </c>
      <c r="AP60" s="76">
        <f t="shared" si="2766"/>
        <v>2.9385800026562263</v>
      </c>
      <c r="AQ60" s="189">
        <f t="shared" si="2766"/>
        <v>2.7831873481792915</v>
      </c>
      <c r="AR60" s="103">
        <f t="shared" si="2766"/>
        <v>2.6867712787113809</v>
      </c>
      <c r="AS60" s="76">
        <f t="shared" si="2766"/>
        <v>2.5659330810754408</v>
      </c>
      <c r="AT60" s="76">
        <f t="shared" si="2766"/>
        <v>2.3398695838991403</v>
      </c>
      <c r="AU60" s="76">
        <f t="shared" si="2766"/>
        <v>2.1217227512102808</v>
      </c>
      <c r="AV60" s="76">
        <f t="shared" si="2766"/>
        <v>1.9123354939044392</v>
      </c>
      <c r="AW60" s="76">
        <f t="shared" ref="AW60" si="2767">AW61+AW63+AW65</f>
        <v>1.7129061284480602</v>
      </c>
      <c r="AX60" s="189">
        <f t="shared" ref="AX60" si="2768">AX61+AX63+AX65</f>
        <v>1.5250628819088865</v>
      </c>
      <c r="AY60" s="207">
        <f t="shared" ref="AY60" si="2769">AY61+AY63+AY65</f>
        <v>1.4740661575471776</v>
      </c>
      <c r="AZ60" s="76">
        <f t="shared" ref="AZ60" si="2770">AZ61+AZ63+AZ65</f>
        <v>1.4336541011946766</v>
      </c>
      <c r="BA60" s="76">
        <f t="shared" ref="BA60" si="2771">BA61+BA63+BA65</f>
        <v>1.4311424090722489</v>
      </c>
      <c r="BB60" s="76">
        <f t="shared" ref="BB60" si="2772">BB61+BB63+BB65</f>
        <v>1.4186894680261442</v>
      </c>
      <c r="BC60" s="76">
        <f t="shared" ref="BC60" si="2773">BC61+BC63+BC65</f>
        <v>1.3981717775186782</v>
      </c>
      <c r="BD60" s="76">
        <f t="shared" ref="BD60" si="2774">BD61+BD63+BD65</f>
        <v>1.3717912036403148</v>
      </c>
      <c r="BE60" s="189">
        <f t="shared" ref="BE60" si="2775">BE61+BE63+BE65</f>
        <v>1.3421656632436503</v>
      </c>
      <c r="BF60" s="103">
        <f t="shared" ref="BF60" si="2776">BF61+BF63+BF65</f>
        <v>1.3124402960045547</v>
      </c>
      <c r="BG60" s="76">
        <f t="shared" ref="BG60" si="2777">BG61+BG63+BG65</f>
        <v>1.2989811731922671</v>
      </c>
      <c r="BH60" s="76">
        <f t="shared" ref="BH60" si="2778">BH61+BH63+BH65</f>
        <v>1.2802571785112948</v>
      </c>
      <c r="BI60" s="76">
        <f t="shared" ref="BI60:BJ60" si="2779">BI61+BI63+BI65</f>
        <v>1.2608242049853202</v>
      </c>
      <c r="BJ60" s="76">
        <f t="shared" si="2779"/>
        <v>1.2399780349117464</v>
      </c>
      <c r="BK60" s="76">
        <f t="shared" ref="BK60:BL60" si="2780">BK61+BK63+BK65</f>
        <v>1.2172832795101876</v>
      </c>
      <c r="BL60" s="189">
        <f t="shared" si="2780"/>
        <v>1.1926270004516402</v>
      </c>
      <c r="BM60" s="103">
        <f t="shared" ref="BM60:BS60" si="2781">BM61+BM63+BM65</f>
        <v>1.1662861459262575</v>
      </c>
      <c r="BN60" s="76">
        <f t="shared" si="2781"/>
        <v>1.1390129903064048</v>
      </c>
      <c r="BO60" s="76">
        <f t="shared" si="2781"/>
        <v>1.1130695892933566</v>
      </c>
      <c r="BP60" s="76">
        <f t="shared" si="2781"/>
        <v>1.088955920442475</v>
      </c>
      <c r="BQ60" s="76">
        <f t="shared" si="2781"/>
        <v>1.0668993800955526</v>
      </c>
      <c r="BR60" s="76">
        <f t="shared" si="2781"/>
        <v>1.0469819891920276</v>
      </c>
      <c r="BS60" s="76">
        <f t="shared" si="2781"/>
        <v>1.0291418670067252</v>
      </c>
      <c r="BT60" s="103">
        <f t="shared" ref="BT60:CC60" si="2782">BT61+BT63+BT65</f>
        <v>1.0131742368458374</v>
      </c>
      <c r="BU60" s="76">
        <f t="shared" si="2782"/>
        <v>0.99872943876085973</v>
      </c>
      <c r="BV60" s="76">
        <f t="shared" si="2782"/>
        <v>0.98397173133401727</v>
      </c>
      <c r="BW60" s="76">
        <f t="shared" si="2782"/>
        <v>0.96804601482284047</v>
      </c>
      <c r="BX60" s="76">
        <f t="shared" si="2782"/>
        <v>0.95137240704382575</v>
      </c>
      <c r="BY60" s="76">
        <f t="shared" si="2782"/>
        <v>0.93436565484272149</v>
      </c>
      <c r="BZ60" s="76">
        <f t="shared" si="2782"/>
        <v>0.91740242244577286</v>
      </c>
      <c r="CA60" s="103">
        <f t="shared" si="2782"/>
        <v>0.90078368878011172</v>
      </c>
      <c r="CB60" s="76">
        <f t="shared" si="2782"/>
        <v>0.88469402366607341</v>
      </c>
      <c r="CC60" s="76">
        <f t="shared" si="2782"/>
        <v>0.86912158548652951</v>
      </c>
      <c r="CD60" s="76">
        <f t="shared" ref="CD60:DP60" si="2783">CD61+CD63+CD65</f>
        <v>0.85414184278125738</v>
      </c>
      <c r="CE60" s="76">
        <f t="shared" si="2783"/>
        <v>0.83961845234912602</v>
      </c>
      <c r="CF60" s="76">
        <f t="shared" si="2783"/>
        <v>0.82545645607687335</v>
      </c>
      <c r="CG60" s="76">
        <f t="shared" si="2783"/>
        <v>0.81160082167166103</v>
      </c>
      <c r="CH60" s="103">
        <f t="shared" si="2783"/>
        <v>0.7980308983788984</v>
      </c>
      <c r="CI60" s="76">
        <f t="shared" si="2783"/>
        <v>0.7847485692876337</v>
      </c>
      <c r="CJ60" s="76">
        <f t="shared" si="2783"/>
        <v>0.771761975248202</v>
      </c>
      <c r="CK60" s="76">
        <f t="shared" si="2783"/>
        <v>0.75908550091137961</v>
      </c>
      <c r="CL60" s="76">
        <f t="shared" si="2783"/>
        <v>0.74675718904169008</v>
      </c>
      <c r="CM60" s="76">
        <f t="shared" si="2783"/>
        <v>0.73477933522899996</v>
      </c>
      <c r="CN60" s="76">
        <f t="shared" si="2783"/>
        <v>0.72312595376573241</v>
      </c>
      <c r="CO60" s="103">
        <f t="shared" si="2783"/>
        <v>0.71175159167740487</v>
      </c>
      <c r="CP60" s="76">
        <f t="shared" si="2783"/>
        <v>0.70060139913727537</v>
      </c>
      <c r="CQ60" s="76">
        <f t="shared" si="2783"/>
        <v>0.68962229079892201</v>
      </c>
      <c r="CR60" s="76">
        <f t="shared" si="2783"/>
        <v>0.67881897457915763</v>
      </c>
      <c r="CS60" s="76">
        <f t="shared" si="2783"/>
        <v>0.6682207027945305</v>
      </c>
      <c r="CT60" s="76">
        <f t="shared" si="2783"/>
        <v>0.6578537145832748</v>
      </c>
      <c r="CU60" s="76">
        <f t="shared" si="2783"/>
        <v>0.64773692586011122</v>
      </c>
      <c r="CV60" s="103">
        <f t="shared" si="2783"/>
        <v>0.63787918453058445</v>
      </c>
      <c r="CW60" s="76">
        <f t="shared" si="2783"/>
        <v>0.62827851950298408</v>
      </c>
      <c r="CX60" s="76">
        <f t="shared" si="2783"/>
        <v>0.61892383715322385</v>
      </c>
      <c r="CY60" s="76">
        <f t="shared" si="2783"/>
        <v>0.60980052336382062</v>
      </c>
      <c r="CZ60" s="76">
        <f t="shared" si="2783"/>
        <v>0.60089116940352127</v>
      </c>
      <c r="DA60" s="76">
        <f t="shared" si="2783"/>
        <v>0.59218243961288497</v>
      </c>
      <c r="DB60" s="76">
        <f t="shared" si="2783"/>
        <v>0.58366528170297749</v>
      </c>
      <c r="DC60" s="76">
        <f t="shared" si="2783"/>
        <v>0.57533453021590086</v>
      </c>
      <c r="DD60" s="103">
        <f t="shared" si="2783"/>
        <v>0.56718807743450972</v>
      </c>
      <c r="DE60" s="76">
        <f t="shared" si="2783"/>
        <v>0.55922588845707155</v>
      </c>
      <c r="DF60" s="76">
        <f t="shared" si="2783"/>
        <v>0.55144912197168394</v>
      </c>
      <c r="DG60" s="76">
        <f t="shared" si="2783"/>
        <v>0.54385728535242217</v>
      </c>
      <c r="DH60" s="76">
        <f t="shared" si="2783"/>
        <v>0.53644633892231153</v>
      </c>
      <c r="DI60" s="76">
        <f t="shared" si="2783"/>
        <v>0.52921014291272872</v>
      </c>
      <c r="DJ60" s="76">
        <f t="shared" si="2783"/>
        <v>0.52214190062785559</v>
      </c>
      <c r="DK60" s="103">
        <f t="shared" si="2783"/>
        <v>0.51523544368358398</v>
      </c>
      <c r="DL60" s="76">
        <f t="shared" si="2783"/>
        <v>0.50848620150934298</v>
      </c>
      <c r="DM60" s="76">
        <f t="shared" si="2783"/>
        <v>0.5018917016184703</v>
      </c>
      <c r="DN60" s="76">
        <f t="shared" si="2783"/>
        <v>0.4954500829219658</v>
      </c>
      <c r="DO60" s="76">
        <f t="shared" si="2783"/>
        <v>0.48915934627456703</v>
      </c>
      <c r="DP60" s="76">
        <f t="shared" si="2783"/>
        <v>0.48301701301818234</v>
      </c>
      <c r="DQ60" s="76">
        <f t="shared" ref="DQ60:DS60" si="2784">DQ61+DQ63+DQ65</f>
        <v>0.47702000107189019</v>
      </c>
      <c r="DR60" s="76">
        <f t="shared" si="2784"/>
        <v>0.47116470038051284</v>
      </c>
      <c r="DS60" s="76">
        <f t="shared" si="2784"/>
        <v>0.46544719785755129</v>
      </c>
    </row>
    <row r="61" spans="1:123" x14ac:dyDescent="0.25">
      <c r="A61" t="s">
        <v>102</v>
      </c>
      <c r="B61" s="60"/>
      <c r="C61" s="112">
        <f t="shared" ref="C61:G62" si="2785">D61/(1+$V$6)</f>
        <v>5.3070400340669418E-3</v>
      </c>
      <c r="D61" s="112">
        <f t="shared" si="2785"/>
        <v>6.5807296422430075E-3</v>
      </c>
      <c r="E61" s="112">
        <f t="shared" si="2785"/>
        <v>8.1601047563813287E-3</v>
      </c>
      <c r="F61" s="112">
        <f t="shared" si="2785"/>
        <v>1.0118529897912848E-2</v>
      </c>
      <c r="G61" s="112">
        <f t="shared" si="2785"/>
        <v>1.254697707341193E-2</v>
      </c>
      <c r="H61" s="112">
        <f>I61/(1+$V$6)</f>
        <v>1.5558251571030794E-2</v>
      </c>
      <c r="I61" s="104">
        <f>V11*AN6</f>
        <v>1.9292231948078185E-2</v>
      </c>
      <c r="J61" s="83">
        <f t="shared" ref="J61" si="2786">I61-C62+J62</f>
        <v>1.9004446798746025E-2</v>
      </c>
      <c r="K61" s="83">
        <f t="shared" ref="K61" si="2787">J61-D62+K62</f>
        <v>1.8647593213574145E-2</v>
      </c>
      <c r="L61" s="83">
        <f t="shared" ref="L61" si="2788">K61-E62+L62</f>
        <v>1.8205094767961016E-2</v>
      </c>
      <c r="M61" s="83">
        <f t="shared" ref="M61" si="2789">L61-F62+M62</f>
        <v>1.7656396695400735E-2</v>
      </c>
      <c r="N61" s="83">
        <f t="shared" ref="N61" si="2790">M61-G62+N62</f>
        <v>1.6976011085425985E-2</v>
      </c>
      <c r="O61" s="83">
        <f t="shared" ref="O61" si="2791">N61-H62+O62</f>
        <v>1.6132332929057296E-2</v>
      </c>
      <c r="P61" s="105">
        <f t="shared" ref="P61" si="2792">O61-I62+P62</f>
        <v>1.5086172015160122E-2</v>
      </c>
      <c r="Q61" s="83">
        <f t="shared" ref="Q61" si="2793">P61-J62+Q62</f>
        <v>1.7679684259946885E-2</v>
      </c>
      <c r="R61" s="83">
        <f t="shared" ref="R61" si="2794">Q61-K62+R62</f>
        <v>2.089563944348247E-2</v>
      </c>
      <c r="S61" s="83">
        <f t="shared" ref="S61" si="2795">R61-L62+S62</f>
        <v>2.4883423871066596E-2</v>
      </c>
      <c r="T61" s="83">
        <f t="shared" ref="T61" si="2796">S61-M62+T62</f>
        <v>2.9828276561270912E-2</v>
      </c>
      <c r="U61" s="83">
        <f t="shared" ref="U61" si="2797">T61-N62+U62</f>
        <v>3.5959893897124263E-2</v>
      </c>
      <c r="V61" s="83">
        <f t="shared" ref="V61" si="2798">U61-O62+V62</f>
        <v>4.3563099393582418E-2</v>
      </c>
      <c r="W61" s="83">
        <f t="shared" ref="W61" si="2799">V61-P62+W62</f>
        <v>5.2991074209190532E-2</v>
      </c>
      <c r="X61" s="83">
        <f t="shared" ref="X61" si="2800">W61-Q62+X62</f>
        <v>6.3577059074574796E-2</v>
      </c>
      <c r="Y61" s="83">
        <f t="shared" ref="Y61" si="2801">X61-R62+Y62</f>
        <v>7.5992016542634919E-2</v>
      </c>
      <c r="Z61" s="83">
        <f t="shared" ref="Z61" si="2802">Y61-S62+Z62</f>
        <v>9.0672684557941391E-2</v>
      </c>
      <c r="AA61" s="83">
        <f t="shared" ref="AA61" si="2803">Z61-T62+AA62</f>
        <v>0.10815947552049887</v>
      </c>
      <c r="AB61" s="83">
        <f t="shared" ref="AB61" si="2804">AA61-U62+AB62</f>
        <v>0.12912076373999248</v>
      </c>
      <c r="AC61" s="83">
        <f t="shared" ref="AC61" si="2805">AB61-V62+AC62</f>
        <v>0.15438268805370658</v>
      </c>
      <c r="AD61" s="83">
        <f t="shared" ref="AD61" si="2806">AC61-W62+AD62</f>
        <v>0.18496562676738246</v>
      </c>
      <c r="AE61" s="83">
        <f t="shared" ref="AE61" si="2807">AD61-X62+AE62</f>
        <v>0.23367072545199563</v>
      </c>
      <c r="AF61" s="83">
        <f t="shared" ref="AF61" si="2808">AE61-Y62+AF62</f>
        <v>0.23649599775674732</v>
      </c>
      <c r="AG61" s="83">
        <f t="shared" ref="AG61" si="2809">AF61-Z62+AG62</f>
        <v>0.23823431629504663</v>
      </c>
      <c r="AH61" s="83">
        <f t="shared" ref="AH61" si="2810">AG61-AA62+AH62</f>
        <v>0.23849666485494925</v>
      </c>
      <c r="AI61" s="83">
        <f t="shared" ref="AI61" si="2811">AH61-AB62+AI62</f>
        <v>0.23680135104399533</v>
      </c>
      <c r="AJ61" s="190">
        <f t="shared" ref="AJ61" si="2812">AI61-AC62+AJ62</f>
        <v>0.23255213518407442</v>
      </c>
      <c r="AK61" s="105">
        <f t="shared" ref="AK61" si="2813">AJ61-AD62+AK62</f>
        <v>0.20938557947355657</v>
      </c>
      <c r="AL61" s="83">
        <f t="shared" ref="AL61" si="2814">AK61-AE62+AL62</f>
        <v>0.16601971719297973</v>
      </c>
      <c r="AM61" s="83">
        <f t="shared" ref="AM61" si="2815">AL61-AF62+AM62</f>
        <v>0.16951713877318439</v>
      </c>
      <c r="AN61" s="83">
        <f t="shared" ref="AN61" si="2816">AM61-AG62+AN62</f>
        <v>0.1711748905963211</v>
      </c>
      <c r="AO61" s="83">
        <f t="shared" ref="AO61" si="2817">AN61-AH62+AO62</f>
        <v>0.1705401413081867</v>
      </c>
      <c r="AP61" s="83">
        <f t="shared" ref="AP61" si="2818">AO61-AI62+AP62</f>
        <v>0.16704331737758366</v>
      </c>
      <c r="AQ61" s="190">
        <f t="shared" ref="AQ61" si="2819">AP61-AJ62+AQ62</f>
        <v>0.15997067145663552</v>
      </c>
      <c r="AR61" s="105">
        <f t="shared" ref="AR61" si="2820">AQ61-AK62+AR62</f>
        <v>0.15618368586764397</v>
      </c>
      <c r="AS61" s="83">
        <f t="shared" ref="AS61" si="2821">AR61-AL62+AS62</f>
        <v>0.15150270505301608</v>
      </c>
      <c r="AT61" s="83">
        <f t="shared" ref="AT61" si="2822">AS61-AM62+AT62</f>
        <v>0.14237061516100957</v>
      </c>
      <c r="AU61" s="83">
        <f t="shared" ref="AU61" si="2823">AT61-AN62+AU62</f>
        <v>0.13324280735268121</v>
      </c>
      <c r="AV61" s="83">
        <f t="shared" ref="AV61" si="2824">AU61-AO62+AV62</f>
        <v>0.12406540432803513</v>
      </c>
      <c r="AW61" s="83">
        <f t="shared" ref="AW61" si="2825">AV61-AP62+AW62</f>
        <v>0.11477687869925726</v>
      </c>
      <c r="AX61" s="190">
        <f t="shared" ref="AX61" si="2826">AW61-AQ62+AX62</f>
        <v>0.10530578068552512</v>
      </c>
      <c r="AY61" s="105">
        <f t="shared" ref="AY61" si="2827">AX61-AR62+AY62</f>
        <v>0.10344054525192034</v>
      </c>
      <c r="AZ61" s="83">
        <f t="shared" ref="AZ61" si="2828">AY61-AS62+AZ62</f>
        <v>0.10120073429271627</v>
      </c>
      <c r="BA61" s="83">
        <f t="shared" ref="BA61" si="2829">AZ61-AT62+BA62</f>
        <v>9.9143894015011835E-2</v>
      </c>
      <c r="BB61" s="83">
        <f t="shared" ref="BB61" si="2830">BA61-AU62+BB62</f>
        <v>9.674880055101466E-2</v>
      </c>
      <c r="BC61" s="83">
        <f t="shared" ref="BC61" si="2831">BB61-AV62+BC62</f>
        <v>9.4110217174956698E-2</v>
      </c>
      <c r="BD61" s="83">
        <f t="shared" ref="BD61" si="2832">BC61-AW62+BD62</f>
        <v>9.134120603753082E-2</v>
      </c>
      <c r="BE61" s="190">
        <f t="shared" ref="BE61" si="2833">BD61-AX62+BE62</f>
        <v>8.8577934896810415E-2</v>
      </c>
      <c r="BF61" s="105">
        <f t="shared" ref="BF61" si="2834">BE61-AY62+BF62</f>
        <v>8.5985584143874125E-2</v>
      </c>
      <c r="BG61" s="83">
        <f t="shared" ref="BG61" si="2835">BF61-AZ62+BG62</f>
        <v>8.4646852455813812E-2</v>
      </c>
      <c r="BH61" s="83">
        <f t="shared" ref="BH61" si="2836">BG61-BA62+BH62</f>
        <v>8.3843686451518226E-2</v>
      </c>
      <c r="BI61" s="83">
        <f t="shared" ref="BI61:BM61" si="2837">BH61-BB62+BI62</f>
        <v>8.284150360311153E-2</v>
      </c>
      <c r="BJ61" s="83">
        <f t="shared" si="2837"/>
        <v>8.1641053382995168E-2</v>
      </c>
      <c r="BK61" s="83">
        <f t="shared" si="2837"/>
        <v>8.0261782088372924E-2</v>
      </c>
      <c r="BL61" s="190">
        <f t="shared" si="2837"/>
        <v>7.8746003713693405E-2</v>
      </c>
      <c r="BM61" s="105">
        <f t="shared" si="2837"/>
        <v>7.71630794853089E-2</v>
      </c>
      <c r="BN61" s="83">
        <f t="shared" ref="BN61" si="2838">BM61-BG62+BN62</f>
        <v>7.5616643373275311E-2</v>
      </c>
      <c r="BO61" s="83">
        <f t="shared" ref="BO61" si="2839">BN61-BH62+BO62</f>
        <v>7.4017769196372513E-2</v>
      </c>
      <c r="BP61" s="83">
        <f t="shared" ref="BP61" si="2840">BO61-BI62+BP62</f>
        <v>7.2491804562102025E-2</v>
      </c>
      <c r="BQ61" s="83">
        <f t="shared" ref="BQ61" si="2841">BP61-BJ62+BQ62</f>
        <v>7.1035825879922271E-2</v>
      </c>
      <c r="BR61" s="83">
        <f t="shared" ref="BR61" si="2842">BQ61-BK62+BR62</f>
        <v>6.9644753064256451E-2</v>
      </c>
      <c r="BS61" s="83">
        <f t="shared" ref="BS61" si="2843">BR61-BL62+BS62</f>
        <v>6.8312376958054602E-2</v>
      </c>
      <c r="BT61" s="105">
        <f t="shared" ref="BT61" si="2844">BS61-BM62+BT62</f>
        <v>6.7033632232253254E-2</v>
      </c>
      <c r="BU61" s="83">
        <f t="shared" ref="BU61" si="2845">BT61-BN62+BU62</f>
        <v>6.580530872340952E-2</v>
      </c>
      <c r="BV61" s="83">
        <f t="shared" ref="BV61" si="2846">BU61-BO62+BV62</f>
        <v>6.4590457706390603E-2</v>
      </c>
      <c r="BW61" s="83">
        <f t="shared" ref="BW61" si="2847">BV61-BP62+BW62</f>
        <v>6.3358471080074114E-2</v>
      </c>
      <c r="BX61" s="83">
        <f t="shared" ref="BX61" si="2848">BW61-BQ62+BX62</f>
        <v>6.2133694452970456E-2</v>
      </c>
      <c r="BY61" s="83">
        <f t="shared" ref="BY61" si="2849">BX61-BR62+BY62</f>
        <v>6.0937460266011365E-2</v>
      </c>
      <c r="BZ61" s="83">
        <f t="shared" ref="BZ61" si="2850">BY61-BS62+BZ62</f>
        <v>5.9786532120103306E-2</v>
      </c>
      <c r="CA61" s="105">
        <f t="shared" ref="CA61" si="2851">BZ61-BT62+CA62</f>
        <v>5.8691296556830981E-2</v>
      </c>
      <c r="CB61" s="83">
        <f t="shared" ref="CB61" si="2852">CA61-BU62+CB62</f>
        <v>5.7653738982710263E-2</v>
      </c>
      <c r="CC61" s="83">
        <f t="shared" ref="CC61:CD61" si="2853">CB61-BV62+CC62</f>
        <v>5.6636098260222638E-2</v>
      </c>
      <c r="CD61" s="83">
        <f t="shared" si="2853"/>
        <v>5.5624852173805112E-2</v>
      </c>
      <c r="CE61" s="83">
        <f t="shared" ref="CE61" si="2854">CD61-BX62+CE62</f>
        <v>5.4621196080276629E-2</v>
      </c>
      <c r="CF61" s="83">
        <f t="shared" ref="CF61" si="2855">CE61-BY62+CF62</f>
        <v>5.3628201057110803E-2</v>
      </c>
      <c r="CG61" s="83">
        <f t="shared" ref="CG61" si="2856">CF61-BZ62+CG62</f>
        <v>5.2650141145592244E-2</v>
      </c>
      <c r="CH61" s="105">
        <f t="shared" ref="CH61" si="2857">CG61-CA62+CH62</f>
        <v>5.169153548918682E-2</v>
      </c>
      <c r="CI61" s="83">
        <f t="shared" ref="CI61" si="2858">CH61-CB62+CI62</f>
        <v>5.075584338837965E-2</v>
      </c>
      <c r="CJ61" s="83">
        <f t="shared" ref="CJ61" si="2859">CI61-CC62+CJ62</f>
        <v>4.9843755518518572E-2</v>
      </c>
      <c r="CK61" s="83">
        <f t="shared" ref="CK61" si="2860">CJ61-CD62+CK62</f>
        <v>4.895783626882888E-2</v>
      </c>
      <c r="CL61" s="83">
        <f t="shared" ref="CL61" si="2861">CK61-CE62+CL62</f>
        <v>4.809734625378647E-2</v>
      </c>
      <c r="CM61" s="83">
        <f t="shared" ref="CM61" si="2862">CL61-CF62+CM62</f>
        <v>4.7260614518387659E-2</v>
      </c>
      <c r="CN61" s="83">
        <f t="shared" ref="CN61" si="2863">CM61-CG62+CN62</f>
        <v>4.6445372376188752E-2</v>
      </c>
      <c r="CO61" s="105">
        <f t="shared" ref="CO61" si="2864">CN61-CH62+CO62</f>
        <v>4.56490771606054E-2</v>
      </c>
      <c r="CP61" s="83">
        <f t="shared" ref="CP61" si="2865">CO61-CI62+CP62</f>
        <v>4.4869178389549666E-2</v>
      </c>
      <c r="CQ61" s="83">
        <f t="shared" ref="CQ61" si="2866">CP61-CJ62+CQ62</f>
        <v>4.410335737178947E-2</v>
      </c>
      <c r="CR61" s="83">
        <f t="shared" ref="CR61" si="2867">CQ61-CK62+CR62</f>
        <v>4.335202097485559E-2</v>
      </c>
      <c r="CS61" s="83">
        <f t="shared" ref="CS61" si="2868">CR61-CL62+CS62</f>
        <v>4.261721847681061E-2</v>
      </c>
      <c r="CT61" s="83">
        <f t="shared" ref="CT61" si="2869">CS61-CM62+CT62</f>
        <v>4.1900190479270502E-2</v>
      </c>
      <c r="CU61" s="83">
        <f t="shared" ref="CU61" si="2870">CT61-CN62+CU62</f>
        <v>4.1201303181531632E-2</v>
      </c>
      <c r="CV61" s="105">
        <f t="shared" ref="CV61" si="2871">CU61-CO62+CV62</f>
        <v>4.0520082882766748E-2</v>
      </c>
      <c r="CW61" s="83">
        <f t="shared" ref="CW61" si="2872">CV61-CP62+CW62</f>
        <v>3.9855370169411694E-2</v>
      </c>
      <c r="CX61" s="83">
        <f t="shared" ref="CX61" si="2873">CW61-CQ62+CX62</f>
        <v>3.9205611694065001E-2</v>
      </c>
      <c r="CY61" s="83">
        <f t="shared" ref="CY61" si="2874">CX61-CR62+CY62</f>
        <v>3.8570192380538909E-2</v>
      </c>
      <c r="CZ61" s="83">
        <f t="shared" ref="CZ61" si="2875">CY61-CS62+CZ62</f>
        <v>3.7948831495287147E-2</v>
      </c>
      <c r="DA61" s="83">
        <f t="shared" ref="DA61" si="2876">CZ61-CT62+DA62</f>
        <v>3.7341388976791567E-2</v>
      </c>
      <c r="DB61" s="83">
        <f t="shared" ref="DB61" si="2877">DA61-CU62+DB62</f>
        <v>3.6747795231532543E-2</v>
      </c>
      <c r="DC61" s="83">
        <f t="shared" ref="DC61" si="2878">DB61-CV62+DC62</f>
        <v>3.6167980761271555E-2</v>
      </c>
      <c r="DD61" s="105">
        <f t="shared" ref="DD61" si="2879">DC61-CW62+DD62</f>
        <v>3.5601821813039024E-2</v>
      </c>
      <c r="DE61" s="83">
        <f t="shared" ref="DE61" si="2880">DD61-CX62+DE62</f>
        <v>3.5049123503254467E-2</v>
      </c>
      <c r="DF61" s="83">
        <f t="shared" ref="DF61" si="2881">DE61-CY62+DF62</f>
        <v>3.4509663681096356E-2</v>
      </c>
      <c r="DG61" s="83">
        <f t="shared" ref="DG61" si="2882">DF61-CZ62+DG62</f>
        <v>3.3983078789226205E-2</v>
      </c>
      <c r="DH61" s="83">
        <f t="shared" ref="DH61" si="2883">DG61-DA62+DH62</f>
        <v>3.3468914758926743E-2</v>
      </c>
      <c r="DI61" s="83">
        <f t="shared" ref="DI61" si="2884">DH61-DB62+DI62</f>
        <v>3.296669979423187E-2</v>
      </c>
      <c r="DJ61" s="83">
        <f t="shared" ref="DJ61" si="2885">DI61-DC62+DJ62</f>
        <v>3.2476005521782668E-2</v>
      </c>
      <c r="DK61" s="105">
        <f t="shared" ref="DK61" si="2886">DJ61-DD62+DK62</f>
        <v>3.1996492309913957E-2</v>
      </c>
      <c r="DL61" s="83">
        <f t="shared" ref="DL61" si="2887">DK61-DE62+DL62</f>
        <v>3.1527936305713752E-2</v>
      </c>
      <c r="DM61" s="83">
        <f t="shared" ref="DM61" si="2888">DL61-DF62+DM62</f>
        <v>3.1070235564466569E-2</v>
      </c>
      <c r="DN61" s="83">
        <f t="shared" ref="DN61" si="2889">DM61-DG62+DN62</f>
        <v>3.0623288623932328E-2</v>
      </c>
      <c r="DO61" s="83">
        <f t="shared" ref="DO61" si="2890">DN61-DH62+DO62</f>
        <v>3.0186921667319982E-2</v>
      </c>
      <c r="DP61" s="83">
        <f t="shared" ref="DP61" si="2891">DO61-DI62+DP62</f>
        <v>2.9760899255759816E-2</v>
      </c>
      <c r="DQ61" s="83">
        <f t="shared" ref="DQ61" si="2892">DP61-DJ62+DQ62</f>
        <v>2.9344945321504848E-2</v>
      </c>
      <c r="DR61" s="83">
        <f t="shared" ref="DR61" si="2893">DQ61-DK62+DR62</f>
        <v>2.8938770682515678E-2</v>
      </c>
      <c r="DS61" s="83">
        <f t="shared" ref="DS61" si="2894">DR61-DL62+DS62</f>
        <v>2.8542101737573277E-2</v>
      </c>
    </row>
    <row r="62" spans="1:123" s="98" customFormat="1" x14ac:dyDescent="0.25">
      <c r="A62" s="98" t="s">
        <v>121</v>
      </c>
      <c r="B62" s="100"/>
      <c r="C62" s="113">
        <f t="shared" si="2785"/>
        <v>1.0271690388516659E-3</v>
      </c>
      <c r="D62" s="114">
        <f t="shared" ref="D62" si="2895">D61-C61</f>
        <v>1.2736896081760657E-3</v>
      </c>
      <c r="E62" s="114">
        <f t="shared" ref="E62" si="2896">E61-D61</f>
        <v>1.5793751141383212E-3</v>
      </c>
      <c r="F62" s="114">
        <f t="shared" ref="F62" si="2897">F61-E61</f>
        <v>1.9584251415315189E-3</v>
      </c>
      <c r="G62" s="114">
        <f t="shared" ref="G62" si="2898">G61-F61</f>
        <v>2.4284471754990825E-3</v>
      </c>
      <c r="H62" s="114">
        <f t="shared" ref="H62" si="2899">H61-G61</f>
        <v>3.0112744976188641E-3</v>
      </c>
      <c r="I62" s="114">
        <f>I61-H61</f>
        <v>3.7339803770473912E-3</v>
      </c>
      <c r="J62" s="98">
        <f>C32*$I$6*J13</f>
        <v>7.3938388951950561E-4</v>
      </c>
      <c r="K62" s="98">
        <f t="shared" ref="K62:BM62" si="2900">D32*$I$6*K13</f>
        <v>9.1683602300418696E-4</v>
      </c>
      <c r="L62" s="98">
        <f t="shared" si="2900"/>
        <v>1.1368766685251918E-3</v>
      </c>
      <c r="M62" s="98">
        <f t="shared" si="2900"/>
        <v>1.4097270689712382E-3</v>
      </c>
      <c r="N62" s="98">
        <f t="shared" si="2900"/>
        <v>1.7480615655243344E-3</v>
      </c>
      <c r="O62" s="98">
        <f t="shared" si="2900"/>
        <v>2.1675963412501756E-3</v>
      </c>
      <c r="P62" s="170">
        <f t="shared" si="2900"/>
        <v>2.6878194631502175E-3</v>
      </c>
      <c r="Q62" s="98">
        <f t="shared" si="2900"/>
        <v>3.3328961343062676E-3</v>
      </c>
      <c r="R62" s="98">
        <f t="shared" si="2900"/>
        <v>4.1327912065397716E-3</v>
      </c>
      <c r="S62" s="98">
        <f t="shared" si="2900"/>
        <v>5.1246610961093175E-3</v>
      </c>
      <c r="T62" s="98">
        <f t="shared" si="2900"/>
        <v>6.3545797591755557E-3</v>
      </c>
      <c r="U62" s="98">
        <f t="shared" si="2900"/>
        <v>7.8796789013776854E-3</v>
      </c>
      <c r="V62" s="98">
        <f t="shared" si="2900"/>
        <v>9.7708018377083289E-3</v>
      </c>
      <c r="W62" s="98">
        <f t="shared" si="2900"/>
        <v>1.2115794278758333E-2</v>
      </c>
      <c r="X62" s="98">
        <f t="shared" si="2900"/>
        <v>1.3918880999690537E-2</v>
      </c>
      <c r="Y62" s="98">
        <f t="shared" si="2900"/>
        <v>1.6547748674599887E-2</v>
      </c>
      <c r="Z62" s="98">
        <f t="shared" si="2900"/>
        <v>1.9805329111415783E-2</v>
      </c>
      <c r="AA62" s="98">
        <f t="shared" si="2900"/>
        <v>2.3841370721733035E-2</v>
      </c>
      <c r="AB62" s="98">
        <f t="shared" si="2900"/>
        <v>2.8840967120871301E-2</v>
      </c>
      <c r="AC62" s="98">
        <f t="shared" si="2900"/>
        <v>3.5032726151422416E-2</v>
      </c>
      <c r="AD62" s="98">
        <f t="shared" si="2900"/>
        <v>4.26987329924342E-2</v>
      </c>
      <c r="AE62" s="98">
        <f t="shared" si="2900"/>
        <v>6.2623979684303707E-2</v>
      </c>
      <c r="AF62" s="98">
        <f t="shared" si="2900"/>
        <v>1.9373020979351559E-2</v>
      </c>
      <c r="AG62" s="98">
        <f t="shared" si="2900"/>
        <v>2.1543647649715079E-2</v>
      </c>
      <c r="AH62" s="98">
        <f t="shared" si="2900"/>
        <v>2.4103719281635665E-2</v>
      </c>
      <c r="AI62" s="98">
        <f t="shared" si="2900"/>
        <v>2.7145653309917396E-2</v>
      </c>
      <c r="AJ62" s="197">
        <f t="shared" si="2900"/>
        <v>3.078351029150149E-2</v>
      </c>
      <c r="AK62" s="170">
        <f t="shared" si="2900"/>
        <v>1.9532177281916353E-2</v>
      </c>
      <c r="AL62" s="98">
        <f t="shared" si="2900"/>
        <v>1.9258117403726887E-2</v>
      </c>
      <c r="AM62" s="98">
        <f t="shared" si="2900"/>
        <v>2.2870442559556215E-2</v>
      </c>
      <c r="AN62" s="98">
        <f t="shared" si="2900"/>
        <v>2.3201399472851787E-2</v>
      </c>
      <c r="AO62" s="98">
        <f t="shared" si="2900"/>
        <v>2.3468969993501253E-2</v>
      </c>
      <c r="AP62" s="98">
        <f t="shared" si="2900"/>
        <v>2.3648829379314333E-2</v>
      </c>
      <c r="AQ62" s="197">
        <f t="shared" si="2900"/>
        <v>2.3710864370553357E-2</v>
      </c>
      <c r="AR62" s="170">
        <f t="shared" si="2900"/>
        <v>1.5745191692924831E-2</v>
      </c>
      <c r="AS62" s="98">
        <f t="shared" si="2900"/>
        <v>1.4577136589098984E-2</v>
      </c>
      <c r="AT62" s="98">
        <f t="shared" si="2900"/>
        <v>1.3738352667549711E-2</v>
      </c>
      <c r="AU62" s="98">
        <f t="shared" si="2900"/>
        <v>1.4073591664523431E-2</v>
      </c>
      <c r="AV62" s="98">
        <f t="shared" si="2900"/>
        <v>1.4291566968855187E-2</v>
      </c>
      <c r="AW62" s="98">
        <f t="shared" si="2900"/>
        <v>1.4360303750536456E-2</v>
      </c>
      <c r="AX62" s="197">
        <f t="shared" si="2900"/>
        <v>1.4239766356821231E-2</v>
      </c>
      <c r="AY62" s="170">
        <f t="shared" si="2900"/>
        <v>1.3879956259320056E-2</v>
      </c>
      <c r="AZ62" s="98">
        <f t="shared" si="2900"/>
        <v>1.2337325629894907E-2</v>
      </c>
      <c r="BA62" s="98">
        <f t="shared" si="2900"/>
        <v>1.1681512389845276E-2</v>
      </c>
      <c r="BB62" s="98">
        <f t="shared" si="2900"/>
        <v>1.1678498200526263E-2</v>
      </c>
      <c r="BC62" s="98">
        <f t="shared" si="2900"/>
        <v>1.1652983592797218E-2</v>
      </c>
      <c r="BD62" s="98">
        <f t="shared" si="2900"/>
        <v>1.1591292613110584E-2</v>
      </c>
      <c r="BE62" s="197">
        <f t="shared" si="2900"/>
        <v>1.1476495216100818E-2</v>
      </c>
      <c r="BF62" s="170">
        <f t="shared" si="2900"/>
        <v>1.1287605506383766E-2</v>
      </c>
      <c r="BG62" s="98">
        <f t="shared" si="2900"/>
        <v>1.0998593941834592E-2</v>
      </c>
      <c r="BH62" s="98">
        <f t="shared" si="2900"/>
        <v>1.0878346385549681E-2</v>
      </c>
      <c r="BI62" s="98">
        <f t="shared" si="2900"/>
        <v>1.0676315352119567E-2</v>
      </c>
      <c r="BJ62" s="98">
        <f t="shared" si="2900"/>
        <v>1.0452533372680858E-2</v>
      </c>
      <c r="BK62" s="98">
        <f t="shared" si="2900"/>
        <v>1.0212021318488338E-2</v>
      </c>
      <c r="BL62" s="197">
        <f t="shared" si="2900"/>
        <v>9.9607168414213073E-3</v>
      </c>
      <c r="BM62" s="170">
        <f t="shared" si="2900"/>
        <v>9.7046812779992535E-3</v>
      </c>
      <c r="BN62" s="98">
        <f t="shared" ref="BN62" si="2901">BG32*$I$6*BN13</f>
        <v>9.4521578298010014E-3</v>
      </c>
      <c r="BO62" s="98">
        <f t="shared" ref="BO62" si="2902">BH32*$I$6*BO13</f>
        <v>9.2794722086468918E-3</v>
      </c>
      <c r="BP62" s="98">
        <f t="shared" ref="BP62" si="2903">BI32*$I$6*BP13</f>
        <v>9.1503507178490665E-3</v>
      </c>
      <c r="BQ62" s="98">
        <f t="shared" ref="BQ62" si="2904">BJ32*$I$6*BQ13</f>
        <v>8.9965546905011046E-3</v>
      </c>
      <c r="BR62" s="98">
        <f t="shared" ref="BR62" si="2905">BK32*$I$6*BR13</f>
        <v>8.8209485028225114E-3</v>
      </c>
      <c r="BS62" s="98">
        <f t="shared" ref="BS62" si="2906">BL32*$I$6*BS13</f>
        <v>8.6283407352194599E-3</v>
      </c>
      <c r="BT62" s="170">
        <f t="shared" ref="BT62" si="2907">BM32*$I$6*BT13</f>
        <v>8.4259365521979074E-3</v>
      </c>
      <c r="BU62" s="98">
        <f t="shared" ref="BU62" si="2908">BN32*$I$6*BU13</f>
        <v>8.2238343209572618E-3</v>
      </c>
      <c r="BV62" s="98">
        <f t="shared" ref="BV62" si="2909">BO32*$I$6*BV13</f>
        <v>8.0646211916279679E-3</v>
      </c>
      <c r="BW62" s="98">
        <f t="shared" ref="BW62" si="2910">BP32*$I$6*BW13</f>
        <v>7.9183640915325808E-3</v>
      </c>
      <c r="BX62" s="98">
        <f t="shared" ref="BX62" si="2911">BQ32*$I$6*BX13</f>
        <v>7.7717780633974462E-3</v>
      </c>
      <c r="BY62" s="98">
        <f t="shared" ref="BY62" si="2912">BR32*$I$6*BY13</f>
        <v>7.6247143158634251E-3</v>
      </c>
      <c r="BZ62" s="98">
        <f t="shared" ref="BZ62" si="2913">BS32*$I$6*BZ13</f>
        <v>7.4774125893114001E-3</v>
      </c>
      <c r="CA62" s="170">
        <f t="shared" ref="CA62" si="2914">BT32*$I$6*CA13</f>
        <v>7.3307009889255828E-3</v>
      </c>
      <c r="CB62" s="98">
        <f t="shared" ref="CB62" si="2915">BU32*$I$6*CB13</f>
        <v>7.1862767468365424E-3</v>
      </c>
      <c r="CC62" s="98">
        <f t="shared" ref="CC62:CD62" si="2916">BV32*$I$6*CC13</f>
        <v>7.0469804691403381E-3</v>
      </c>
      <c r="CD62" s="98">
        <f t="shared" si="2916"/>
        <v>6.9071180051150476E-3</v>
      </c>
      <c r="CE62" s="98">
        <f t="shared" ref="CE62" si="2917">BX32*$I$6*CE13</f>
        <v>6.7681219698689683E-3</v>
      </c>
      <c r="CF62" s="98">
        <f t="shared" ref="CF62" si="2918">BY32*$I$6*CF13</f>
        <v>6.6317192926975931E-3</v>
      </c>
      <c r="CG62" s="98">
        <f t="shared" ref="CG62" si="2919">BZ32*$I$6*CG13</f>
        <v>6.4993526777928391E-3</v>
      </c>
      <c r="CH62" s="170">
        <f t="shared" ref="CH62" si="2920">CA32*$I$6*CH13</f>
        <v>6.3720953325201611E-3</v>
      </c>
      <c r="CI62" s="98">
        <f t="shared" ref="CI62" si="2921">CB32*$I$6*CI13</f>
        <v>6.250584646029375E-3</v>
      </c>
      <c r="CJ62" s="98">
        <f t="shared" ref="CJ62" si="2922">CC32*$I$6*CJ13</f>
        <v>6.1348925992792628E-3</v>
      </c>
      <c r="CK62" s="98">
        <f t="shared" ref="CK62" si="2923">CD32*$I$6*CK13</f>
        <v>6.0211987554253561E-3</v>
      </c>
      <c r="CL62" s="98">
        <f t="shared" ref="CL62" si="2924">CE32*$I$6*CL13</f>
        <v>5.9076319548265529E-3</v>
      </c>
      <c r="CM62" s="98">
        <f t="shared" ref="CM62" si="2925">CF32*$I$6*CM13</f>
        <v>5.7949875572987797E-3</v>
      </c>
      <c r="CN62" s="98">
        <f t="shared" ref="CN62" si="2926">CG32*$I$6*CN13</f>
        <v>5.6841105355939277E-3</v>
      </c>
      <c r="CO62" s="170">
        <f t="shared" ref="CO62" si="2927">CH32*$I$6*CO13</f>
        <v>5.5758001169368063E-3</v>
      </c>
      <c r="CP62" s="98">
        <f t="shared" ref="CP62" si="2928">CI32*$I$6*CP13</f>
        <v>5.470685874973639E-3</v>
      </c>
      <c r="CQ62" s="98">
        <f t="shared" ref="CQ62" si="2929">CJ32*$I$6*CQ13</f>
        <v>5.3690715815190651E-3</v>
      </c>
      <c r="CR62" s="98">
        <f t="shared" ref="CR62" si="2930">CK32*$I$6*CR13</f>
        <v>5.2698623584914745E-3</v>
      </c>
      <c r="CS62" s="98">
        <f t="shared" ref="CS62" si="2931">CL32*$I$6*CS13</f>
        <v>5.172829456781573E-3</v>
      </c>
      <c r="CT62" s="98">
        <f t="shared" ref="CT62" si="2932">CM32*$I$6*CT13</f>
        <v>5.077959559758669E-3</v>
      </c>
      <c r="CU62" s="98">
        <f t="shared" ref="CU62" si="2933">CN32*$I$6*CU13</f>
        <v>4.9852232378550581E-3</v>
      </c>
      <c r="CV62" s="170">
        <f t="shared" ref="CV62" si="2934">CO32*$I$6*CV13</f>
        <v>4.8945798181719222E-3</v>
      </c>
      <c r="CW62" s="98">
        <f t="shared" ref="CW62" si="2935">CP32*$I$6*CW13</f>
        <v>4.8059731616185881E-3</v>
      </c>
      <c r="CX62" s="98">
        <f t="shared" ref="CX62" si="2936">CQ32*$I$6*CX13</f>
        <v>4.7193131061723714E-3</v>
      </c>
      <c r="CY62" s="98">
        <f t="shared" ref="CY62" si="2937">CR32*$I$6*CY13</f>
        <v>4.6344430449653789E-3</v>
      </c>
      <c r="CZ62" s="98">
        <f t="shared" ref="CZ62" si="2938">CS32*$I$6*CZ13</f>
        <v>4.5514685715298134E-3</v>
      </c>
      <c r="DA62" s="98">
        <f t="shared" ref="DA62" si="2939">CT32*$I$6*DA13</f>
        <v>4.4705170412630939E-3</v>
      </c>
      <c r="DB62" s="98">
        <f t="shared" ref="DB62" si="2940">CU32*$I$6*DB13</f>
        <v>4.391629492596031E-3</v>
      </c>
      <c r="DC62" s="98">
        <f t="shared" ref="DC62" si="2941">CV32*$I$6*DC13</f>
        <v>4.3147653479109326E-3</v>
      </c>
      <c r="DD62" s="170">
        <f t="shared" ref="DD62" si="2942">CW32*$I$6*DD13</f>
        <v>4.2398142133860594E-3</v>
      </c>
      <c r="DE62" s="98">
        <f t="shared" ref="DE62" si="2943">CX32*$I$6*DE13</f>
        <v>4.1666147963878193E-3</v>
      </c>
      <c r="DF62" s="98">
        <f t="shared" ref="DF62" si="2944">CY32*$I$6*DF13</f>
        <v>4.0949832228072717E-3</v>
      </c>
      <c r="DG62" s="98">
        <f t="shared" ref="DG62" si="2945">CZ32*$I$6*DG13</f>
        <v>4.0248836796596644E-3</v>
      </c>
      <c r="DH62" s="98">
        <f t="shared" ref="DH62" si="2946">DA32*$I$6*DH13</f>
        <v>3.956353010963632E-3</v>
      </c>
      <c r="DI62" s="98">
        <f t="shared" ref="DI62" si="2947">DB32*$I$6*DI13</f>
        <v>3.8894145279011576E-3</v>
      </c>
      <c r="DJ62" s="98">
        <f t="shared" ref="DJ62" si="2948">DC32*$I$6*DJ13</f>
        <v>3.8240710754617324E-3</v>
      </c>
      <c r="DK62" s="170">
        <f t="shared" ref="DK62" si="2949">DD32*$I$6*DK13</f>
        <v>3.7603010015173528E-3</v>
      </c>
      <c r="DL62" s="98">
        <f t="shared" ref="DL62" si="2950">DE32*$I$6*DL13</f>
        <v>3.6980587921876151E-3</v>
      </c>
      <c r="DM62" s="98">
        <f t="shared" ref="DM62" si="2951">DF32*$I$6*DM13</f>
        <v>3.6372824815600903E-3</v>
      </c>
      <c r="DN62" s="98">
        <f t="shared" ref="DN62" si="2952">DG32*$I$6*DN13</f>
        <v>3.5779367391254239E-3</v>
      </c>
      <c r="DO62" s="98">
        <f t="shared" ref="DO62" si="2953">DH32*$I$6*DO13</f>
        <v>3.5199860543512883E-3</v>
      </c>
      <c r="DP62" s="98">
        <f t="shared" ref="DP62" si="2954">DI32*$I$6*DP13</f>
        <v>3.4633921163409929E-3</v>
      </c>
      <c r="DQ62" s="98">
        <f t="shared" ref="DQ62" si="2955">DJ32*$I$6*DQ13</f>
        <v>3.4081171412067646E-3</v>
      </c>
      <c r="DR62" s="98">
        <f t="shared" ref="DR62" si="2956">DK32*$I$6*DR13</f>
        <v>3.3541263625281831E-3</v>
      </c>
      <c r="DS62" s="98">
        <f t="shared" ref="DS62" si="2957">DL32*$I$6*DS13</f>
        <v>3.301389847245212E-3</v>
      </c>
    </row>
    <row r="63" spans="1:123" x14ac:dyDescent="0.25">
      <c r="A63" t="s">
        <v>76</v>
      </c>
      <c r="B63" s="60"/>
      <c r="C63" s="112">
        <f t="shared" ref="C63:G66" si="2958">D63/(1+$V$6)</f>
        <v>5.6826151749393927E-2</v>
      </c>
      <c r="D63" s="112">
        <f t="shared" si="2958"/>
        <v>7.0464428169248472E-2</v>
      </c>
      <c r="E63" s="112">
        <f t="shared" si="2958"/>
        <v>8.7375890929868111E-2</v>
      </c>
      <c r="F63" s="112">
        <f t="shared" si="2958"/>
        <v>0.10834610475303645</v>
      </c>
      <c r="G63" s="112">
        <f t="shared" si="2958"/>
        <v>0.13434916989376519</v>
      </c>
      <c r="H63" s="112">
        <f>I63/(1+$V$6)</f>
        <v>0.16659297066826884</v>
      </c>
      <c r="I63" s="104">
        <f>V11*AN7</f>
        <v>0.20657528362865335</v>
      </c>
      <c r="J63" s="83">
        <f t="shared" ref="J63" si="2959">I63-C64+J64</f>
        <v>0.20349376879888126</v>
      </c>
      <c r="K63" s="83">
        <f t="shared" ref="K63" si="2960">J63-D64+K64</f>
        <v>0.19967269040996388</v>
      </c>
      <c r="L63" s="83">
        <f t="shared" ref="L63" si="2961">K63-E64+L64</f>
        <v>0.19493455320770633</v>
      </c>
      <c r="M63" s="83">
        <f t="shared" ref="M63" si="2962">L63-F64+M64</f>
        <v>0.18905926307690699</v>
      </c>
      <c r="N63" s="83">
        <f t="shared" ref="N63" si="2963">M63-G64+N64</f>
        <v>0.18177390331471582</v>
      </c>
      <c r="O63" s="83">
        <f t="shared" ref="O63" si="2964">N63-H64+O64</f>
        <v>0.17274005720959876</v>
      </c>
      <c r="P63" s="105">
        <f t="shared" ref="P63" si="2965">O63-I64+P64</f>
        <v>0.1615380880392536</v>
      </c>
      <c r="Q63" s="83">
        <f t="shared" ref="Q63" si="2966">P63-J64+Q64</f>
        <v>0.18930861915266273</v>
      </c>
      <c r="R63" s="83">
        <f t="shared" ref="R63" si="2967">Q63-K64+R64</f>
        <v>0.22374407773329005</v>
      </c>
      <c r="S63" s="83">
        <f t="shared" ref="S63" si="2968">R63-L64+S64</f>
        <v>0.26644404637326796</v>
      </c>
      <c r="T63" s="83">
        <f t="shared" ref="T63" si="2969">S63-M64+T64</f>
        <v>0.31939200748684049</v>
      </c>
      <c r="U63" s="83">
        <f t="shared" ref="U63" si="2970">T63-N64+U64</f>
        <v>0.38504747926767047</v>
      </c>
      <c r="V63" s="83">
        <f t="shared" ref="V63" si="2971">U63-O64+V64</f>
        <v>0.46646026427589971</v>
      </c>
      <c r="W63" s="83">
        <f t="shared" ref="W63" si="2972">V63-P64+W64</f>
        <v>0.56741211768610389</v>
      </c>
      <c r="X63" s="83">
        <f t="shared" ref="X63" si="2973">W63-Q64+X64</f>
        <v>0.60025512605107911</v>
      </c>
      <c r="Y63" s="83">
        <f t="shared" ref="Y63" si="2974">X63-R64+Y64</f>
        <v>0.63732422569066005</v>
      </c>
      <c r="Z63" s="83">
        <f t="shared" ref="Z63" si="2975">Y63-S64+Z64</f>
        <v>0.67963094048232886</v>
      </c>
      <c r="AA63" s="83">
        <f t="shared" ref="AA63" si="2976">Z63-T64+AA64</f>
        <v>0.72842815146462703</v>
      </c>
      <c r="AB63" s="83">
        <f t="shared" ref="AB63" si="2977">AA63-U64+AB64</f>
        <v>0.78526729159877107</v>
      </c>
      <c r="AC63" s="83">
        <f t="shared" ref="AC63" si="2978">AB63-V64+AC64</f>
        <v>0.8520688809422603</v>
      </c>
      <c r="AD63" s="83">
        <f t="shared" ref="AD63" si="2979">AC63-W64+AD64</f>
        <v>0.93120939812023285</v>
      </c>
      <c r="AE63" s="83">
        <f t="shared" ref="AE63" si="2980">AD63-X64+AE64</f>
        <v>1.1690227068115442</v>
      </c>
      <c r="AF63" s="83">
        <f t="shared" ref="AF63" si="2981">AE63-Y64+AF64</f>
        <v>1.1815346886166853</v>
      </c>
      <c r="AG63" s="83">
        <f t="shared" ref="AG63" si="2982">AF63-Z64+AG64</f>
        <v>1.1875083545259448</v>
      </c>
      <c r="AH63" s="83">
        <f t="shared" ref="AH63" si="2983">AG63-AA64+AH64</f>
        <v>1.1846758748792616</v>
      </c>
      <c r="AI63" s="83">
        <f t="shared" ref="AI63" si="2984">AH63-AB64+AI64</f>
        <v>1.1702238917160326</v>
      </c>
      <c r="AJ63" s="190">
        <f t="shared" ref="AJ63" si="2985">AI63-AC64+AJ64</f>
        <v>1.1406619468228647</v>
      </c>
      <c r="AK63" s="105">
        <f t="shared" ref="AK63" si="2986">AJ63-AD64+AK64</f>
        <v>1.0206057791077765</v>
      </c>
      <c r="AL63" s="83">
        <f t="shared" ref="AL63" si="2987">AK63-AE64+AL64</f>
        <v>0.80067514157383479</v>
      </c>
      <c r="AM63" s="83">
        <f t="shared" ref="AM63" si="2988">AL63-AF64+AM64</f>
        <v>0.81101905159895338</v>
      </c>
      <c r="AN63" s="83">
        <f t="shared" ref="AN63" si="2989">AM63-AG64+AN64</f>
        <v>0.81182837822755083</v>
      </c>
      <c r="AO63" s="83">
        <f t="shared" ref="AO63" si="2990">AN63-AH64+AO64</f>
        <v>0.80088810087188356</v>
      </c>
      <c r="AP63" s="83">
        <f t="shared" ref="AP63" si="2991">AO63-AI64+AP64</f>
        <v>0.77540509354162279</v>
      </c>
      <c r="AQ63" s="190">
        <f t="shared" ref="AQ63" si="2992">AP63-AJ64+AQ64</f>
        <v>0.73187153743677247</v>
      </c>
      <c r="AR63" s="105">
        <f t="shared" ref="AR63" si="2993">AQ63-AK64+AR64</f>
        <v>0.7056515755877395</v>
      </c>
      <c r="AS63" s="83">
        <f t="shared" ref="AS63" si="2994">AR63-AL64+AS64</f>
        <v>0.67397005755144623</v>
      </c>
      <c r="AT63" s="83">
        <f t="shared" ref="AT63" si="2995">AS63-AM64+AT64</f>
        <v>0.61492068783480691</v>
      </c>
      <c r="AU63" s="83">
        <f t="shared" ref="AU63" si="2996">AT63-AN64+AU64</f>
        <v>0.55799697069126397</v>
      </c>
      <c r="AV63" s="83">
        <f t="shared" ref="AV63" si="2997">AU63-AO64+AV64</f>
        <v>0.50344176572569466</v>
      </c>
      <c r="AW63" s="83">
        <f t="shared" ref="AW63" si="2998">AV63-AP64+AW64</f>
        <v>0.45159773783619267</v>
      </c>
      <c r="AX63" s="190">
        <f t="shared" ref="AX63" si="2999">AW63-AQ64+AX64</f>
        <v>0.40292850551846843</v>
      </c>
      <c r="AY63" s="105">
        <f t="shared" ref="AY63" si="3000">AX63-AR64+AY64</f>
        <v>0.38934312683546785</v>
      </c>
      <c r="AZ63" s="83">
        <f t="shared" ref="AZ63" si="3001">AY63-AS64+AZ64</f>
        <v>0.37872355194289403</v>
      </c>
      <c r="BA63" s="83">
        <f t="shared" ref="BA63" si="3002">AZ63-AT64+BA64</f>
        <v>0.37828168718288496</v>
      </c>
      <c r="BB63" s="83">
        <f t="shared" ref="BB63" si="3003">BA63-AU64+BB64</f>
        <v>0.37511706833614816</v>
      </c>
      <c r="BC63" s="83">
        <f t="shared" ref="BC63" si="3004">BB63-AV64+BC64</f>
        <v>0.36973187721303652</v>
      </c>
      <c r="BD63" s="83">
        <f t="shared" ref="BD63" si="3005">BC63-AW64+BD64</f>
        <v>0.36271562671694324</v>
      </c>
      <c r="BE63" s="190">
        <f t="shared" ref="BE63" si="3006">BD63-AX64+BE64</f>
        <v>0.35476961895066322</v>
      </c>
      <c r="BF63" s="105">
        <f t="shared" ref="BF63" si="3007">BE63-AY64+BF64</f>
        <v>0.34673695497380896</v>
      </c>
      <c r="BG63" s="83">
        <f t="shared" ref="BG63" si="3008">BF63-AZ64+BG64</f>
        <v>0.34279025220319398</v>
      </c>
      <c r="BH63" s="83">
        <f t="shared" ref="BH63" si="3009">BG63-BA64+BH64</f>
        <v>0.33735880763452664</v>
      </c>
      <c r="BI63" s="83">
        <f t="shared" ref="BI63:BM63" si="3010">BH63-BB64+BI64</f>
        <v>0.33200931565677133</v>
      </c>
      <c r="BJ63" s="83">
        <f t="shared" si="3010"/>
        <v>0.32652852876841576</v>
      </c>
      <c r="BK63" s="83">
        <f t="shared" si="3010"/>
        <v>0.32076837825163157</v>
      </c>
      <c r="BL63" s="190">
        <f t="shared" si="3010"/>
        <v>0.31465855969667</v>
      </c>
      <c r="BM63" s="105">
        <f t="shared" si="3010"/>
        <v>0.30822250458039724</v>
      </c>
      <c r="BN63" s="83">
        <f t="shared" ref="BN63" si="3011">BM63-BG64+BN64</f>
        <v>0.30159751715041982</v>
      </c>
      <c r="BO63" s="83">
        <f t="shared" ref="BO63" si="3012">BN63-BH64+BO64</f>
        <v>0.29536794796045951</v>
      </c>
      <c r="BP63" s="83">
        <f t="shared" ref="BP63" si="3013">BO63-BI64+BP64</f>
        <v>0.28952393069599602</v>
      </c>
      <c r="BQ63" s="83">
        <f t="shared" ref="BQ63" si="3014">BP63-BJ64+BQ64</f>
        <v>0.28414504907059768</v>
      </c>
      <c r="BR63" s="83">
        <f t="shared" ref="BR63" si="3015">BQ63-BK64+BR64</f>
        <v>0.27926983663326621</v>
      </c>
      <c r="BS63" s="83">
        <f t="shared" ref="BS63" si="3016">BR63-BL64+BS64</f>
        <v>0.27489570338025471</v>
      </c>
      <c r="BT63" s="105">
        <f t="shared" ref="BT63" si="3017">BS63-BM64+BT64</f>
        <v>0.27097850941718965</v>
      </c>
      <c r="BU63" s="83">
        <f t="shared" ref="BU63" si="3018">BT63-BN64+BU64</f>
        <v>0.26743137992114974</v>
      </c>
      <c r="BV63" s="83">
        <f t="shared" ref="BV63" si="3019">BU63-BO64+BV64</f>
        <v>0.26377798802267155</v>
      </c>
      <c r="BW63" s="83">
        <f t="shared" ref="BW63" si="3020">BV63-BP64+BW64</f>
        <v>0.25983361025036533</v>
      </c>
      <c r="BX63" s="83">
        <f t="shared" ref="BX63" si="3021">BW63-BQ64+BX64</f>
        <v>0.25569830700412799</v>
      </c>
      <c r="BY63" s="83">
        <f t="shared" ref="BY63" si="3022">BX63-BR64+BY64</f>
        <v>0.25147401558004878</v>
      </c>
      <c r="BZ63" s="83">
        <f t="shared" ref="BZ63" si="3023">BY63-BS64+BZ64</f>
        <v>0.24725602053247153</v>
      </c>
      <c r="CA63" s="105">
        <f t="shared" ref="CA63" si="3024">BZ63-BT64+CA64</f>
        <v>0.24312317789276158</v>
      </c>
      <c r="CB63" s="83">
        <f t="shared" ref="CB63" si="3025">CA63-BU64+CB64</f>
        <v>0.23912728316557011</v>
      </c>
      <c r="CC63" s="83">
        <f t="shared" ref="CC63:CD63" si="3026">CB63-BV64+CC64</f>
        <v>0.23527991239394747</v>
      </c>
      <c r="CD63" s="83">
        <f t="shared" si="3026"/>
        <v>0.23159857068074119</v>
      </c>
      <c r="CE63" s="83">
        <f t="shared" ref="CE63" si="3027">CD63-BX64+CE64</f>
        <v>0.22804351802406164</v>
      </c>
      <c r="CF63" s="83">
        <f t="shared" ref="CF63" si="3028">CE63-BY64+CF64</f>
        <v>0.22458490875930648</v>
      </c>
      <c r="CG63" s="83">
        <f t="shared" ref="CG63" si="3029">CF63-BZ64+CG64</f>
        <v>0.22120296016203747</v>
      </c>
      <c r="CH63" s="105">
        <f t="shared" ref="CH63" si="3030">CG63-CA64+CH64</f>
        <v>0.21788711858472609</v>
      </c>
      <c r="CI63" s="83">
        <f t="shared" ref="CI63" si="3031">CH63-CB64+CI64</f>
        <v>0.21463368830658655</v>
      </c>
      <c r="CJ63" s="83">
        <f t="shared" ref="CJ63" si="3032">CI63-CC64+CJ64</f>
        <v>0.2114423934798462</v>
      </c>
      <c r="CK63" s="83">
        <f t="shared" ref="CK63" si="3033">CJ63-CD64+CK64</f>
        <v>0.20831825946876092</v>
      </c>
      <c r="CL63" s="83">
        <f t="shared" ref="CL63" si="3034">CK63-CE64+CL64</f>
        <v>0.20527477051894427</v>
      </c>
      <c r="CM63" s="83">
        <f t="shared" ref="CM63" si="3035">CL63-CF64+CM64</f>
        <v>0.20231568133189995</v>
      </c>
      <c r="CN63" s="83">
        <f t="shared" ref="CN63" si="3036">CM63-CG64+CN64</f>
        <v>0.19943683712561602</v>
      </c>
      <c r="CO63" s="105">
        <f t="shared" ref="CO63" si="3037">CN63-CH64+CO64</f>
        <v>0.19662840000585996</v>
      </c>
      <c r="CP63" s="83">
        <f t="shared" ref="CP63" si="3038">CO63-CI64+CP64</f>
        <v>0.19387747286853912</v>
      </c>
      <c r="CQ63" s="83">
        <f t="shared" ref="CQ63" si="3039">CP63-CJ64+CQ64</f>
        <v>0.19117106648947391</v>
      </c>
      <c r="CR63" s="83">
        <f t="shared" ref="CR63" si="3040">CQ63-CK64+CR64</f>
        <v>0.18850956483807063</v>
      </c>
      <c r="CS63" s="83">
        <f t="shared" ref="CS63" si="3041">CR63-CL64+CS64</f>
        <v>0.18589881895406549</v>
      </c>
      <c r="CT63" s="83">
        <f t="shared" ref="CT63" si="3042">CS63-CM64+CT64</f>
        <v>0.18334458732898001</v>
      </c>
      <c r="CU63" s="83">
        <f t="shared" ref="CU63" si="3043">CT63-CN64+CU64</f>
        <v>0.18085132683211244</v>
      </c>
      <c r="CV63" s="105">
        <f t="shared" ref="CV63" si="3044">CU63-CO64+CV64</f>
        <v>0.17842135731407491</v>
      </c>
      <c r="CW63" s="83">
        <f t="shared" ref="CW63" si="3045">CV63-CP64+CW64</f>
        <v>0.17605451214011053</v>
      </c>
      <c r="CX63" s="83">
        <f t="shared" ref="CX63" si="3046">CW63-CQ64+CX64</f>
        <v>0.17374839810714438</v>
      </c>
      <c r="CY63" s="83">
        <f t="shared" ref="CY63" si="3047">CX63-CR64+CY64</f>
        <v>0.17149941276863798</v>
      </c>
      <c r="CZ63" s="83">
        <f t="shared" ref="CZ63" si="3048">CY63-CS64+CZ64</f>
        <v>0.16930315507331051</v>
      </c>
      <c r="DA63" s="83">
        <f t="shared" ref="DA63" si="3049">CZ63-CT64+DA64</f>
        <v>0.16715613139215568</v>
      </c>
      <c r="DB63" s="83">
        <f t="shared" ref="DB63" si="3050">DA63-CU64+DB64</f>
        <v>0.16505590523756797</v>
      </c>
      <c r="DC63" s="83">
        <f t="shared" ref="DC63" si="3051">DB63-CV64+DC64</f>
        <v>0.16300107228741861</v>
      </c>
      <c r="DD63" s="105">
        <f t="shared" ref="DD63" si="3052">DC63-CW64+DD64</f>
        <v>0.16099109925749863</v>
      </c>
      <c r="DE63" s="83">
        <f t="shared" ref="DE63" si="3053">DD63-CX64+DE64</f>
        <v>0.15902608999318441</v>
      </c>
      <c r="DF63" s="83">
        <f t="shared" ref="DF63" si="3054">DE63-CY64+DF64</f>
        <v>0.15710653953067064</v>
      </c>
      <c r="DG63" s="83">
        <f t="shared" ref="DG63" si="3055">DF63-CZ64+DG64</f>
        <v>0.15523253628338782</v>
      </c>
      <c r="DH63" s="83">
        <f t="shared" ref="DH63" si="3056">DG63-DA64+DH64</f>
        <v>0.15340322970622802</v>
      </c>
      <c r="DI63" s="83">
        <f t="shared" ref="DI63" si="3057">DH63-DB64+DI64</f>
        <v>0.1516171767832992</v>
      </c>
      <c r="DJ63" s="83">
        <f t="shared" ref="DJ63" si="3058">DI63-DC64+DJ64</f>
        <v>0.14987270185037174</v>
      </c>
      <c r="DK63" s="105">
        <f t="shared" ref="DK63" si="3059">DJ63-DD64+DK64</f>
        <v>0.14816822829979323</v>
      </c>
      <c r="DL63" s="83">
        <f t="shared" ref="DL63" si="3060">DK63-DE64+DL64</f>
        <v>0.14650253876393826</v>
      </c>
      <c r="DM63" s="83">
        <f t="shared" ref="DM63" si="3061">DL63-DF64+DM64</f>
        <v>0.14487492098130494</v>
      </c>
      <c r="DN63" s="83">
        <f t="shared" ref="DN63" si="3062">DM63-DG64+DN64</f>
        <v>0.14328484748994932</v>
      </c>
      <c r="DO63" s="83">
        <f t="shared" ref="DO63" si="3063">DN63-DH64+DO64</f>
        <v>0.14173181359326423</v>
      </c>
      <c r="DP63" s="83">
        <f t="shared" ref="DP63" si="3064">DO63-DI64+DP64</f>
        <v>0.14021523482726506</v>
      </c>
      <c r="DQ63" s="83">
        <f t="shared" ref="DQ63" si="3065">DP63-DJ64+DQ64</f>
        <v>0.13873439711496324</v>
      </c>
      <c r="DR63" s="83">
        <f t="shared" ref="DR63" si="3066">DQ63-DK64+DR64</f>
        <v>0.13728845764224776</v>
      </c>
      <c r="DS63" s="83">
        <f t="shared" ref="DS63" si="3067">DR63-DL64+DS64</f>
        <v>0.13587648642907754</v>
      </c>
    </row>
    <row r="64" spans="1:123" s="54" customFormat="1" x14ac:dyDescent="0.25">
      <c r="A64" s="98" t="s">
        <v>122</v>
      </c>
      <c r="B64" s="99"/>
      <c r="C64" s="113">
        <f t="shared" si="2958"/>
        <v>1.0998610016011729E-2</v>
      </c>
      <c r="D64" s="114">
        <f t="shared" ref="D64" si="3068">D63-C63</f>
        <v>1.3638276419854545E-2</v>
      </c>
      <c r="E64" s="114">
        <f t="shared" ref="E64" si="3069">E63-D63</f>
        <v>1.6911462760619639E-2</v>
      </c>
      <c r="F64" s="114">
        <f t="shared" ref="F64" si="3070">F63-E63</f>
        <v>2.097021382316834E-2</v>
      </c>
      <c r="G64" s="114">
        <f t="shared" ref="G64" si="3071">G63-F63</f>
        <v>2.600306514072874E-2</v>
      </c>
      <c r="H64" s="114">
        <f t="shared" ref="H64" si="3072">H63-G63</f>
        <v>3.2243800774503645E-2</v>
      </c>
      <c r="I64" s="114">
        <f>I63-H63</f>
        <v>3.9982312960384514E-2</v>
      </c>
      <c r="J64" s="98">
        <f>C34*$I$7*J13</f>
        <v>7.9170951862396598E-3</v>
      </c>
      <c r="K64" s="98">
        <f t="shared" ref="K64:BM64" si="3073">D34*$I$7*K13</f>
        <v>9.8171980309371774E-3</v>
      </c>
      <c r="L64" s="98">
        <f t="shared" si="3073"/>
        <v>1.2173325558362102E-2</v>
      </c>
      <c r="M64" s="98">
        <f t="shared" si="3073"/>
        <v>1.5094923692369007E-2</v>
      </c>
      <c r="N64" s="98">
        <f t="shared" si="3073"/>
        <v>1.871770537853756E-2</v>
      </c>
      <c r="O64" s="98">
        <f t="shared" si="3073"/>
        <v>2.3209954669386572E-2</v>
      </c>
      <c r="P64" s="170">
        <f t="shared" si="3073"/>
        <v>2.878034379003935E-2</v>
      </c>
      <c r="Q64" s="98">
        <f t="shared" si="3073"/>
        <v>3.5687626299648785E-2</v>
      </c>
      <c r="R64" s="98">
        <f t="shared" si="3073"/>
        <v>4.4252656611564488E-2</v>
      </c>
      <c r="S64" s="98">
        <f t="shared" si="3073"/>
        <v>5.4873294198339986E-2</v>
      </c>
      <c r="T64" s="98">
        <f t="shared" si="3073"/>
        <v>6.8042884805941575E-2</v>
      </c>
      <c r="U64" s="98">
        <f t="shared" si="3073"/>
        <v>8.4373177159367513E-2</v>
      </c>
      <c r="V64" s="98">
        <f t="shared" si="3073"/>
        <v>0.10462273967761579</v>
      </c>
      <c r="W64" s="98">
        <f t="shared" si="3073"/>
        <v>0.12973219720024351</v>
      </c>
      <c r="X64" s="98">
        <f t="shared" si="3073"/>
        <v>6.8530634664624113E-2</v>
      </c>
      <c r="Y64" s="98">
        <f t="shared" si="3073"/>
        <v>8.1321756251145502E-2</v>
      </c>
      <c r="Z64" s="98">
        <f t="shared" si="3073"/>
        <v>9.7180008990008782E-2</v>
      </c>
      <c r="AA64" s="98">
        <f t="shared" si="3073"/>
        <v>0.1168400957882397</v>
      </c>
      <c r="AB64" s="98">
        <f t="shared" si="3073"/>
        <v>0.14121231729351152</v>
      </c>
      <c r="AC64" s="98">
        <f t="shared" si="3073"/>
        <v>0.1714243290211051</v>
      </c>
      <c r="AD64" s="98">
        <f t="shared" si="3073"/>
        <v>0.20887271437821608</v>
      </c>
      <c r="AE64" s="98">
        <f t="shared" si="3073"/>
        <v>0.3063439433559354</v>
      </c>
      <c r="AF64" s="98">
        <f t="shared" si="3073"/>
        <v>9.3833738056286545E-2</v>
      </c>
      <c r="AG64" s="98">
        <f t="shared" si="3073"/>
        <v>0.10315367489926827</v>
      </c>
      <c r="AH64" s="98">
        <f t="shared" si="3073"/>
        <v>0.11400761614155651</v>
      </c>
      <c r="AI64" s="98">
        <f t="shared" si="3073"/>
        <v>0.12676033413028251</v>
      </c>
      <c r="AJ64" s="197">
        <f t="shared" si="3073"/>
        <v>0.14186238412793711</v>
      </c>
      <c r="AK64" s="170">
        <f t="shared" si="3073"/>
        <v>8.8816546663127952E-2</v>
      </c>
      <c r="AL64" s="98">
        <f t="shared" si="3073"/>
        <v>8.6413305821993691E-2</v>
      </c>
      <c r="AM64" s="98">
        <f t="shared" si="3073"/>
        <v>0.10417764808140514</v>
      </c>
      <c r="AN64" s="98">
        <f t="shared" si="3073"/>
        <v>0.10396300152786569</v>
      </c>
      <c r="AO64" s="98">
        <f t="shared" si="3073"/>
        <v>0.10306733878588931</v>
      </c>
      <c r="AP64" s="98">
        <f t="shared" si="3073"/>
        <v>0.1012773268000218</v>
      </c>
      <c r="AQ64" s="197">
        <f t="shared" si="3073"/>
        <v>9.8328828023086845E-2</v>
      </c>
      <c r="AR64" s="170">
        <f t="shared" si="3073"/>
        <v>6.2596584814094997E-2</v>
      </c>
      <c r="AS64" s="98">
        <f t="shared" si="3073"/>
        <v>5.4731787785700405E-2</v>
      </c>
      <c r="AT64" s="98">
        <f t="shared" si="3073"/>
        <v>4.5128278364765823E-2</v>
      </c>
      <c r="AU64" s="98">
        <f t="shared" si="3073"/>
        <v>4.7039284384322755E-2</v>
      </c>
      <c r="AV64" s="98">
        <f t="shared" si="3073"/>
        <v>4.851213382032004E-2</v>
      </c>
      <c r="AW64" s="98">
        <f t="shared" si="3073"/>
        <v>4.9433298910519778E-2</v>
      </c>
      <c r="AX64" s="197">
        <f t="shared" si="3073"/>
        <v>4.9659595705362616E-2</v>
      </c>
      <c r="AY64" s="170">
        <f t="shared" si="3073"/>
        <v>4.901120613109438E-2</v>
      </c>
      <c r="AZ64" s="98">
        <f t="shared" si="3073"/>
        <v>4.4112212893126612E-2</v>
      </c>
      <c r="BA64" s="98">
        <f t="shared" si="3073"/>
        <v>4.4686413604756711E-2</v>
      </c>
      <c r="BB64" s="98">
        <f t="shared" si="3073"/>
        <v>4.3874665537585948E-2</v>
      </c>
      <c r="BC64" s="98">
        <f t="shared" si="3073"/>
        <v>4.3126942697208383E-2</v>
      </c>
      <c r="BD64" s="98">
        <f t="shared" si="3073"/>
        <v>4.2417048414426492E-2</v>
      </c>
      <c r="BE64" s="197">
        <f t="shared" si="3073"/>
        <v>4.1713587939082593E-2</v>
      </c>
      <c r="BF64" s="170">
        <f t="shared" si="3073"/>
        <v>4.0978542154240155E-2</v>
      </c>
      <c r="BG64" s="98">
        <f t="shared" si="3073"/>
        <v>4.0165510122511648E-2</v>
      </c>
      <c r="BH64" s="98">
        <f t="shared" si="3073"/>
        <v>3.9254969036089389E-2</v>
      </c>
      <c r="BI64" s="98">
        <f t="shared" si="3073"/>
        <v>3.8525173559830629E-2</v>
      </c>
      <c r="BJ64" s="98">
        <f t="shared" si="3073"/>
        <v>3.7646155808852839E-2</v>
      </c>
      <c r="BK64" s="98">
        <f t="shared" si="3073"/>
        <v>3.6656897897642295E-2</v>
      </c>
      <c r="BL64" s="197">
        <f t="shared" si="3073"/>
        <v>3.5603769384121034E-2</v>
      </c>
      <c r="BM64" s="170">
        <f t="shared" si="3073"/>
        <v>3.4542487037967341E-2</v>
      </c>
      <c r="BN64" s="98">
        <f t="shared" ref="BN64" si="3074">BG34*$I$7*BN13</f>
        <v>3.3540522692534228E-2</v>
      </c>
      <c r="BO64" s="98">
        <f t="shared" ref="BO64" si="3075">BH34*$I$7*BO13</f>
        <v>3.3025399846129046E-2</v>
      </c>
      <c r="BP64" s="98">
        <f t="shared" ref="BP64" si="3076">BI34*$I$7*BP13</f>
        <v>3.2681156295367192E-2</v>
      </c>
      <c r="BQ64" s="98">
        <f t="shared" ref="BQ64" si="3077">BJ34*$I$7*BQ13</f>
        <v>3.22672741834545E-2</v>
      </c>
      <c r="BR64" s="98">
        <f t="shared" ref="BR64" si="3078">BK34*$I$7*BR13</f>
        <v>3.1781685460310828E-2</v>
      </c>
      <c r="BS64" s="98">
        <f t="shared" ref="BS64" si="3079">BL34*$I$7*BS13</f>
        <v>3.1229636131109538E-2</v>
      </c>
      <c r="BT64" s="170">
        <f t="shared" ref="BT64" si="3080">BM34*$I$7*BT13</f>
        <v>3.062529307490228E-2</v>
      </c>
      <c r="BU64" s="98">
        <f t="shared" ref="BU64" si="3081">BN34*$I$7*BU13</f>
        <v>2.9993393196494307E-2</v>
      </c>
      <c r="BV64" s="98">
        <f t="shared" ref="BV64" si="3082">BO34*$I$7*BV13</f>
        <v>2.9372007947650849E-2</v>
      </c>
      <c r="BW64" s="98">
        <f t="shared" ref="BW64" si="3083">BP34*$I$7*BW13</f>
        <v>2.8736778523060946E-2</v>
      </c>
      <c r="BX64" s="98">
        <f t="shared" ref="BX64" si="3084">BQ34*$I$7*BX13</f>
        <v>2.8131970937217126E-2</v>
      </c>
      <c r="BY64" s="98">
        <f t="shared" ref="BY64" si="3085">BR34*$I$7*BY13</f>
        <v>2.7557394036231624E-2</v>
      </c>
      <c r="BZ64" s="98">
        <f t="shared" ref="BZ64" si="3086">BS34*$I$7*BZ13</f>
        <v>2.7011641083532309E-2</v>
      </c>
      <c r="CA64" s="170">
        <f t="shared" ref="CA64" si="3087">BT34*$I$7*CA13</f>
        <v>2.6492450435192331E-2</v>
      </c>
      <c r="CB64" s="98">
        <f t="shared" ref="CB64" si="3088">BU34*$I$7*CB13</f>
        <v>2.5997498469302827E-2</v>
      </c>
      <c r="CC64" s="98">
        <f t="shared" ref="CC64:CD64" si="3089">BV34*$I$7*CC13</f>
        <v>2.5524637176028209E-2</v>
      </c>
      <c r="CD64" s="98">
        <f t="shared" si="3089"/>
        <v>2.5055436809854677E-2</v>
      </c>
      <c r="CE64" s="98">
        <f t="shared" ref="CE64" si="3090">BX34*$I$7*CE13</f>
        <v>2.4576918280537572E-2</v>
      </c>
      <c r="CF64" s="98">
        <f t="shared" ref="CF64" si="3091">BY34*$I$7*CF13</f>
        <v>2.4098784771476464E-2</v>
      </c>
      <c r="CG64" s="98">
        <f t="shared" ref="CG64" si="3092">BZ34*$I$7*CG13</f>
        <v>2.3629692486263305E-2</v>
      </c>
      <c r="CH64" s="170">
        <f t="shared" ref="CH64" si="3093">CA34*$I$7*CH13</f>
        <v>2.3176608857880938E-2</v>
      </c>
      <c r="CI64" s="98">
        <f t="shared" ref="CI64" si="3094">CB34*$I$7*CI13</f>
        <v>2.2744068191163282E-2</v>
      </c>
      <c r="CJ64" s="98">
        <f t="shared" ref="CJ64" si="3095">CC34*$I$7*CJ13</f>
        <v>2.2333342349287858E-2</v>
      </c>
      <c r="CK64" s="98">
        <f t="shared" ref="CK64" si="3096">CD34*$I$7*CK13</f>
        <v>2.1931302798769401E-2</v>
      </c>
      <c r="CL64" s="98">
        <f t="shared" ref="CL64" si="3097">CE34*$I$7*CL13</f>
        <v>2.1533429330720909E-2</v>
      </c>
      <c r="CM64" s="98">
        <f t="shared" ref="CM64" si="3098">CF34*$I$7*CM13</f>
        <v>2.1139695584432155E-2</v>
      </c>
      <c r="CN64" s="98">
        <f t="shared" ref="CN64" si="3099">CG34*$I$7*CN13</f>
        <v>2.0750848279979386E-2</v>
      </c>
      <c r="CO64" s="170">
        <f t="shared" ref="CO64" si="3100">CH34*$I$7*CO13</f>
        <v>2.0368171738124895E-2</v>
      </c>
      <c r="CP64" s="98">
        <f t="shared" ref="CP64" si="3101">CI34*$I$7*CP13</f>
        <v>1.9993141053842436E-2</v>
      </c>
      <c r="CQ64" s="98">
        <f t="shared" ref="CQ64" si="3102">CJ34*$I$7*CQ13</f>
        <v>1.9626935970222636E-2</v>
      </c>
      <c r="CR64" s="98">
        <f t="shared" ref="CR64" si="3103">CK34*$I$7*CR13</f>
        <v>1.9269801147366108E-2</v>
      </c>
      <c r="CS64" s="98">
        <f t="shared" ref="CS64" si="3104">CL34*$I$7*CS13</f>
        <v>1.8922683446715768E-2</v>
      </c>
      <c r="CT64" s="98">
        <f t="shared" ref="CT64" si="3105">CM34*$I$7*CT13</f>
        <v>1.8585463959346678E-2</v>
      </c>
      <c r="CU64" s="98">
        <f t="shared" ref="CU64" si="3106">CN34*$I$7*CU13</f>
        <v>1.8257587783111817E-2</v>
      </c>
      <c r="CV64" s="170">
        <f t="shared" ref="CV64" si="3107">CO34*$I$7*CV13</f>
        <v>1.7938202220087344E-2</v>
      </c>
      <c r="CW64" s="98">
        <f t="shared" ref="CW64" si="3108">CP34*$I$7*CW13</f>
        <v>1.762629587987807E-2</v>
      </c>
      <c r="CX64" s="98">
        <f t="shared" ref="CX64" si="3109">CQ34*$I$7*CX13</f>
        <v>1.7320821937256474E-2</v>
      </c>
      <c r="CY64" s="98">
        <f t="shared" ref="CY64" si="3110">CR34*$I$7*CY13</f>
        <v>1.7020815808859686E-2</v>
      </c>
      <c r="CZ64" s="98">
        <f t="shared" ref="CZ64" si="3111">CS34*$I$7*CZ13</f>
        <v>1.6726425751388288E-2</v>
      </c>
      <c r="DA64" s="98">
        <f t="shared" ref="DA64" si="3112">CT34*$I$7*DA13</f>
        <v>1.643844027819185E-2</v>
      </c>
      <c r="DB64" s="98">
        <f t="shared" ref="DB64" si="3113">CU34*$I$7*DB13</f>
        <v>1.6157361628524092E-2</v>
      </c>
      <c r="DC64" s="98">
        <f t="shared" ref="DC64" si="3114">CV34*$I$7*DC13</f>
        <v>1.5883369269937987E-2</v>
      </c>
      <c r="DD64" s="170">
        <f t="shared" ref="DD64" si="3115">CW34*$I$7*DD13</f>
        <v>1.5616322849958092E-2</v>
      </c>
      <c r="DE64" s="98">
        <f t="shared" ref="DE64" si="3116">CX34*$I$7*DE13</f>
        <v>1.5355812672942266E-2</v>
      </c>
      <c r="DF64" s="98">
        <f t="shared" ref="DF64" si="3117">CY34*$I$7*DF13</f>
        <v>1.5101265346345929E-2</v>
      </c>
      <c r="DG64" s="98">
        <f t="shared" ref="DG64" si="3118">CZ34*$I$7*DG13</f>
        <v>1.4852422504105478E-2</v>
      </c>
      <c r="DH64" s="98">
        <f t="shared" ref="DH64" si="3119">DA34*$I$7*DH13</f>
        <v>1.460913370103205E-2</v>
      </c>
      <c r="DI64" s="98">
        <f t="shared" ref="DI64" si="3120">DB34*$I$7*DI13</f>
        <v>1.4371308705595264E-2</v>
      </c>
      <c r="DJ64" s="98">
        <f t="shared" ref="DJ64" si="3121">DC34*$I$7*DJ13</f>
        <v>1.4138894337010547E-2</v>
      </c>
      <c r="DK64" s="170">
        <f t="shared" ref="DK64" si="3122">DD34*$I$7*DK13</f>
        <v>1.3911849299379572E-2</v>
      </c>
      <c r="DL64" s="98">
        <f t="shared" ref="DL64" si="3123">DE34*$I$7*DL13</f>
        <v>1.369012313708729E-2</v>
      </c>
      <c r="DM64" s="98">
        <f t="shared" ref="DM64" si="3124">DF34*$I$7*DM13</f>
        <v>1.3473647563712611E-2</v>
      </c>
      <c r="DN64" s="98">
        <f t="shared" ref="DN64" si="3125">DG34*$I$7*DN13</f>
        <v>1.3262349012749875E-2</v>
      </c>
      <c r="DO64" s="98">
        <f t="shared" ref="DO64" si="3126">DH34*$I$7*DO13</f>
        <v>1.3056099804346966E-2</v>
      </c>
      <c r="DP64" s="98">
        <f t="shared" ref="DP64" si="3127">DI34*$I$7*DP13</f>
        <v>1.285472993959611E-2</v>
      </c>
      <c r="DQ64" s="98">
        <f t="shared" ref="DQ64" si="3128">DJ34*$I$7*DQ13</f>
        <v>1.2658056624708737E-2</v>
      </c>
      <c r="DR64" s="98">
        <f t="shared" ref="DR64" si="3129">DK34*$I$7*DR13</f>
        <v>1.2465909826664082E-2</v>
      </c>
      <c r="DS64" s="98">
        <f t="shared" ref="DS64" si="3130">DL34*$I$7*DS13</f>
        <v>1.2278151923917071E-2</v>
      </c>
    </row>
    <row r="65" spans="1:123" x14ac:dyDescent="0.25">
      <c r="A65" t="s">
        <v>77</v>
      </c>
      <c r="B65" s="60"/>
      <c r="C65" s="112">
        <f t="shared" si="2958"/>
        <v>7.05428090682131E-2</v>
      </c>
      <c r="D65" s="112">
        <f t="shared" si="2958"/>
        <v>8.7473083244584249E-2</v>
      </c>
      <c r="E65" s="112">
        <f t="shared" si="2958"/>
        <v>0.10846662322328447</v>
      </c>
      <c r="F65" s="112">
        <f t="shared" si="2958"/>
        <v>0.13449861279687275</v>
      </c>
      <c r="G65" s="112">
        <f t="shared" si="2958"/>
        <v>0.16677827986812221</v>
      </c>
      <c r="H65" s="112">
        <f>I65/(1+$V$6)</f>
        <v>0.20680506703647153</v>
      </c>
      <c r="I65" s="104">
        <f>V11*AN8</f>
        <v>0.25643828312522471</v>
      </c>
      <c r="J65" s="83">
        <f t="shared" ref="J65" si="3131">I65-C66+J66</f>
        <v>0.25261295437102493</v>
      </c>
      <c r="K65" s="83">
        <f t="shared" ref="K65" si="3132">J65-D66+K66</f>
        <v>0.24786954671581715</v>
      </c>
      <c r="L65" s="83">
        <f t="shared" ref="L65" si="3133">K65-E66+L66</f>
        <v>0.24198772122335954</v>
      </c>
      <c r="M65" s="83">
        <f t="shared" ref="M65" si="3134">L65-F66+M66</f>
        <v>0.23469425761271209</v>
      </c>
      <c r="N65" s="83">
        <f t="shared" ref="N65" si="3135">M65-G66+N66</f>
        <v>0.22565036273550926</v>
      </c>
      <c r="O65" s="83">
        <f t="shared" ref="O65" si="3136">N65-H66+O66</f>
        <v>0.21443593308777775</v>
      </c>
      <c r="P65" s="105">
        <f t="shared" ref="P65" si="3137">O65-I66+P66</f>
        <v>0.20053004032459065</v>
      </c>
      <c r="Q65" s="83">
        <f t="shared" ref="Q65" si="3138">P65-J66+Q66</f>
        <v>0.23500380308606406</v>
      </c>
      <c r="R65" s="83">
        <f t="shared" ref="R65" si="3139">Q65-K66+R66</f>
        <v>0.27775126891029106</v>
      </c>
      <c r="S65" s="83">
        <f t="shared" ref="S65" si="3140">R65-L66+S66</f>
        <v>0.33075812653233255</v>
      </c>
      <c r="T65" s="83">
        <f t="shared" ref="T65" si="3141">S65-M66+T66</f>
        <v>0.39648662998366396</v>
      </c>
      <c r="U65" s="83">
        <f t="shared" ref="U65" si="3142">T65-N66+U66</f>
        <v>0.47798997426331502</v>
      </c>
      <c r="V65" s="83">
        <f t="shared" ref="V65" si="3143">U65-O66+V66</f>
        <v>0.57905412117008215</v>
      </c>
      <c r="W65" s="83">
        <f t="shared" ref="W65" si="3144">V65-P66+W66</f>
        <v>0.70437366333447349</v>
      </c>
      <c r="X65" s="83">
        <f t="shared" ref="X65" si="3145">W65-Q66+X66</f>
        <v>0.82318768110308704</v>
      </c>
      <c r="Y65" s="83">
        <f t="shared" ref="Y65" si="3146">X65-R66+Y66</f>
        <v>0.96180815395454733</v>
      </c>
      <c r="Z65" s="83">
        <f t="shared" ref="Z65" si="3147">Y65-S66+Z66</f>
        <v>1.1249796745159639</v>
      </c>
      <c r="AA65" s="83">
        <f t="shared" ref="AA65" si="3148">Z65-T66+AA66</f>
        <v>1.318580916031528</v>
      </c>
      <c r="AB65" s="83">
        <f t="shared" ref="AB65" si="3149">AA65-U66+AB66</f>
        <v>1.5498944076613939</v>
      </c>
      <c r="AC65" s="83">
        <f t="shared" ref="AC65" si="3150">AB65-V66+AC66</f>
        <v>1.827939784114357</v>
      </c>
      <c r="AD65" s="83">
        <f t="shared" ref="AD65" si="3151">AC65-W66+AD66</f>
        <v>2.1638850659355056</v>
      </c>
      <c r="AE65" s="83">
        <f t="shared" ref="AE65" si="3152">AD65-X66+AE66</f>
        <v>2.7296092143039536</v>
      </c>
      <c r="AF65" s="83">
        <f t="shared" ref="AF65" si="3153">AE65-Y66+AF66</f>
        <v>2.7634481800571686</v>
      </c>
      <c r="AG65" s="83">
        <f t="shared" ref="AG65" si="3154">AF65-Z66+AG66</f>
        <v>2.7866829246357825</v>
      </c>
      <c r="AH65" s="83">
        <f t="shared" ref="AH65" si="3155">AG65-AA66+AH66</f>
        <v>2.7949018074141856</v>
      </c>
      <c r="AI65" s="83">
        <f t="shared" ref="AI65" si="3156">AH65-AB66+AI66</f>
        <v>2.7826303749966037</v>
      </c>
      <c r="AJ65" s="190">
        <f t="shared" ref="AJ65" si="3157">AI65-AC66+AJ66</f>
        <v>2.7430742671130521</v>
      </c>
      <c r="AK65" s="105">
        <f t="shared" ref="AK65" si="3158">AJ65-AD66+AK66</f>
        <v>2.4803695208842083</v>
      </c>
      <c r="AL65" s="83">
        <f t="shared" ref="AL65" si="3159">AK65-AE66+AL66</f>
        <v>1.9829111184416441</v>
      </c>
      <c r="AM65" s="83">
        <f t="shared" ref="AM65" si="3160">AL65-AF66+AM66</f>
        <v>2.0346257535777998</v>
      </c>
      <c r="AN65" s="83">
        <f t="shared" ref="AN65" si="3161">AM65-AG66+AN66</f>
        <v>2.058638062967908</v>
      </c>
      <c r="AO65" s="83">
        <f t="shared" ref="AO65" si="3162">AN65-AH66+AO66</f>
        <v>2.0485083250468561</v>
      </c>
      <c r="AP65" s="83">
        <f t="shared" ref="AP65" si="3163">AO65-AI66+AP66</f>
        <v>1.9961315917370199</v>
      </c>
      <c r="AQ65" s="190">
        <f t="shared" ref="AQ65" si="3164">AP65-AJ66+AQ66</f>
        <v>1.8913451392858838</v>
      </c>
      <c r="AR65" s="105">
        <f t="shared" ref="AR65" si="3165">AQ65-AK66+AR66</f>
        <v>1.8249360172559974</v>
      </c>
      <c r="AS65" s="83">
        <f t="shared" ref="AS65" si="3166">AR65-AL66+AS66</f>
        <v>1.7404603184709784</v>
      </c>
      <c r="AT65" s="83">
        <f t="shared" ref="AT65" si="3167">AS65-AM66+AT66</f>
        <v>1.582578280903324</v>
      </c>
      <c r="AU65" s="83">
        <f t="shared" ref="AU65" si="3168">AT65-AN66+AU66</f>
        <v>1.4304829731663353</v>
      </c>
      <c r="AV65" s="83">
        <f t="shared" ref="AV65" si="3169">AU65-AO66+AV66</f>
        <v>1.2848283238507094</v>
      </c>
      <c r="AW65" s="83">
        <f t="shared" ref="AW65" si="3170">AV65-AP66+AW66</f>
        <v>1.1465315119126103</v>
      </c>
      <c r="AX65" s="190">
        <f t="shared" ref="AX65" si="3171">AW65-AQ66+AX66</f>
        <v>1.0168285957048928</v>
      </c>
      <c r="AY65" s="105">
        <f t="shared" ref="AY65" si="3172">AX65-AR66+AY66</f>
        <v>0.98128248545978947</v>
      </c>
      <c r="AZ65" s="83">
        <f t="shared" ref="AZ65" si="3173">AY65-AS66+AZ66</f>
        <v>0.95372981495906628</v>
      </c>
      <c r="BA65" s="83">
        <f t="shared" ref="BA65" si="3174">AZ65-AT66+BA66</f>
        <v>0.95371682787435197</v>
      </c>
      <c r="BB65" s="83">
        <f t="shared" ref="BB65" si="3175">BA65-AU66+BB66</f>
        <v>0.94682359913898129</v>
      </c>
      <c r="BC65" s="83">
        <f t="shared" ref="BC65" si="3176">BB65-AV66+BC66</f>
        <v>0.93432968313068498</v>
      </c>
      <c r="BD65" s="83">
        <f t="shared" ref="BD65" si="3177">BC65-AW66+BD66</f>
        <v>0.91773437088584087</v>
      </c>
      <c r="BE65" s="190">
        <f t="shared" ref="BE65" si="3178">BD65-AX66+BE66</f>
        <v>0.89881810939617657</v>
      </c>
      <c r="BF65" s="105">
        <f t="shared" ref="BF65" si="3179">BE65-AY66+BF66</f>
        <v>0.87971775688687159</v>
      </c>
      <c r="BG65" s="83">
        <f t="shared" ref="BG65" si="3180">BF65-AZ66+BG66</f>
        <v>0.87154406853325928</v>
      </c>
      <c r="BH65" s="83">
        <f t="shared" ref="BH65" si="3181">BG65-BA66+BH66</f>
        <v>0.8590546844252499</v>
      </c>
      <c r="BI65" s="83">
        <f t="shared" ref="BI65:BM65" si="3182">BH65-BB66+BI66</f>
        <v>0.84597338572543745</v>
      </c>
      <c r="BJ65" s="83">
        <f t="shared" si="3182"/>
        <v>0.83180845276033555</v>
      </c>
      <c r="BK65" s="83">
        <f t="shared" si="3182"/>
        <v>0.81625311917018317</v>
      </c>
      <c r="BL65" s="190">
        <f t="shared" si="3182"/>
        <v>0.79922243704127671</v>
      </c>
      <c r="BM65" s="105">
        <f t="shared" si="3182"/>
        <v>0.78090056186055135</v>
      </c>
      <c r="BN65" s="83">
        <f t="shared" ref="BN65" si="3183">BM65-BG66+BN66</f>
        <v>0.76179882978270963</v>
      </c>
      <c r="BO65" s="83">
        <f t="shared" ref="BO65" si="3184">BN65-BH66+BO66</f>
        <v>0.74368387213652454</v>
      </c>
      <c r="BP65" s="83">
        <f t="shared" ref="BP65" si="3185">BO65-BI66+BP66</f>
        <v>0.72694018518437697</v>
      </c>
      <c r="BQ65" s="83">
        <f t="shared" ref="BQ65" si="3186">BP65-BJ66+BQ66</f>
        <v>0.71171850514503254</v>
      </c>
      <c r="BR65" s="83">
        <f t="shared" ref="BR65" si="3187">BQ65-BK66+BR66</f>
        <v>0.69806739949450491</v>
      </c>
      <c r="BS65" s="83">
        <f t="shared" ref="BS65" si="3188">BR65-BL66+BS66</f>
        <v>0.68593378666841587</v>
      </c>
      <c r="BT65" s="105">
        <f t="shared" ref="BT65" si="3189">BS65-BM66+BT66</f>
        <v>0.67516209519639436</v>
      </c>
      <c r="BU65" s="83">
        <f t="shared" ref="BU65" si="3190">BT65-BN66+BU66</f>
        <v>0.66549275011630049</v>
      </c>
      <c r="BV65" s="83">
        <f t="shared" ref="BV65" si="3191">BU65-BO66+BV66</f>
        <v>0.65560328560495507</v>
      </c>
      <c r="BW65" s="83">
        <f t="shared" ref="BW65" si="3192">BV65-BP66+BW66</f>
        <v>0.64485393349240105</v>
      </c>
      <c r="BX65" s="83">
        <f t="shared" ref="BX65" si="3193">BW65-BQ66+BX66</f>
        <v>0.63354040558672731</v>
      </c>
      <c r="BY65" s="83">
        <f t="shared" ref="BY65" si="3194">BX65-BR66+BY66</f>
        <v>0.62195417899666128</v>
      </c>
      <c r="BZ65" s="83">
        <f t="shared" ref="BZ65" si="3195">BY65-BS66+BZ66</f>
        <v>0.61035986979319801</v>
      </c>
      <c r="CA65" s="105">
        <f t="shared" ref="CA65" si="3196">BZ65-BT66+CA66</f>
        <v>0.59896921433051908</v>
      </c>
      <c r="CB65" s="83">
        <f t="shared" ref="CB65" si="3197">CA65-BU66+CB66</f>
        <v>0.58791300151779302</v>
      </c>
      <c r="CC65" s="83">
        <f t="shared" ref="CC65:CD65" si="3198">CB65-BV66+CC66</f>
        <v>0.57720557483235946</v>
      </c>
      <c r="CD65" s="83">
        <f t="shared" si="3198"/>
        <v>0.5669184199267111</v>
      </c>
      <c r="CE65" s="83">
        <f t="shared" ref="CE65" si="3199">CD65-BX66+CE66</f>
        <v>0.55695373824478778</v>
      </c>
      <c r="CF65" s="83">
        <f t="shared" ref="CF65" si="3200">CE65-BY66+CF66</f>
        <v>0.54724334626045612</v>
      </c>
      <c r="CG65" s="83">
        <f t="shared" ref="CG65" si="3201">CF65-BZ66+CG66</f>
        <v>0.53774772036403129</v>
      </c>
      <c r="CH65" s="105">
        <f t="shared" ref="CH65" si="3202">CG65-CA66+CH66</f>
        <v>0.5284522443049855</v>
      </c>
      <c r="CI65" s="83">
        <f t="shared" ref="CI65" si="3203">CH65-CB66+CI66</f>
        <v>0.51935903759266744</v>
      </c>
      <c r="CJ65" s="83">
        <f t="shared" ref="CJ65" si="3204">CI65-CC66+CJ66</f>
        <v>0.51047582624983723</v>
      </c>
      <c r="CK65" s="83">
        <f t="shared" ref="CK65" si="3205">CJ65-CD66+CK66</f>
        <v>0.5018094051737898</v>
      </c>
      <c r="CL65" s="83">
        <f t="shared" ref="CL65" si="3206">CK65-CE66+CL66</f>
        <v>0.49338507226895933</v>
      </c>
      <c r="CM65" s="83">
        <f t="shared" ref="CM65" si="3207">CL65-CF66+CM66</f>
        <v>0.4852030393787124</v>
      </c>
      <c r="CN65" s="83">
        <f t="shared" ref="CN65" si="3208">CM65-CG66+CN66</f>
        <v>0.47724374426392763</v>
      </c>
      <c r="CO65" s="105">
        <f t="shared" ref="CO65" si="3209">CN65-CH66+CO66</f>
        <v>0.46947411451093946</v>
      </c>
      <c r="CP65" s="83">
        <f t="shared" ref="CP65" si="3210">CO65-CI66+CP66</f>
        <v>0.46185474787918657</v>
      </c>
      <c r="CQ65" s="83">
        <f t="shared" ref="CQ65" si="3211">CP65-CJ66+CQ66</f>
        <v>0.45434786693765861</v>
      </c>
      <c r="CR65" s="83">
        <f t="shared" ref="CR65" si="3212">CQ65-CK66+CR66</f>
        <v>0.44695738876623142</v>
      </c>
      <c r="CS65" s="83">
        <f t="shared" ref="CS65" si="3213">CR65-CL66+CS66</f>
        <v>0.43970466536365438</v>
      </c>
      <c r="CT65" s="83">
        <f t="shared" ref="CT65" si="3214">CS65-CM66+CT66</f>
        <v>0.43260893677502427</v>
      </c>
      <c r="CU65" s="83">
        <f t="shared" ref="CU65" si="3215">CT65-CN66+CU66</f>
        <v>0.42568429584646716</v>
      </c>
      <c r="CV65" s="105">
        <f t="shared" ref="CV65" si="3216">CU65-CO66+CV66</f>
        <v>0.41893774433374281</v>
      </c>
      <c r="CW65" s="83">
        <f t="shared" ref="CW65" si="3217">CV65-CP66+CW66</f>
        <v>0.41236863719346184</v>
      </c>
      <c r="CX65" s="83">
        <f t="shared" ref="CX65" si="3218">CW65-CQ66+CX66</f>
        <v>0.40596982735201448</v>
      </c>
      <c r="CY65" s="83">
        <f t="shared" ref="CY65" si="3219">CX65-CR66+CY66</f>
        <v>0.39973091821464374</v>
      </c>
      <c r="CZ65" s="83">
        <f t="shared" ref="CZ65" si="3220">CY65-CS66+CZ66</f>
        <v>0.39363918283492355</v>
      </c>
      <c r="DA65" s="83">
        <f t="shared" ref="DA65" si="3221">CZ65-CT66+DA66</f>
        <v>0.38768491924393772</v>
      </c>
      <c r="DB65" s="83">
        <f t="shared" ref="DB65" si="3222">DA65-CU66+DB66</f>
        <v>0.38186158123387692</v>
      </c>
      <c r="DC65" s="83">
        <f t="shared" ref="DC65" si="3223">DB65-CV66+DC66</f>
        <v>0.37616547716721066</v>
      </c>
      <c r="DD65" s="105">
        <f t="shared" ref="DD65" si="3224">DC65-CW66+DD66</f>
        <v>0.37059515636397206</v>
      </c>
      <c r="DE65" s="83">
        <f t="shared" ref="DE65" si="3225">DD65-CX66+DE66</f>
        <v>0.36515067496063269</v>
      </c>
      <c r="DF65" s="83">
        <f t="shared" ref="DF65" si="3226">DE65-CY66+DF66</f>
        <v>0.35983291875991691</v>
      </c>
      <c r="DG65" s="83">
        <f t="shared" ref="DG65" si="3227">DF65-CZ66+DG66</f>
        <v>0.35464167027980809</v>
      </c>
      <c r="DH65" s="83">
        <f t="shared" ref="DH65" si="3228">DG65-DA66+DH66</f>
        <v>0.34957419445715671</v>
      </c>
      <c r="DI65" s="83">
        <f t="shared" ref="DI65" si="3229">DH65-DB66+DI66</f>
        <v>0.34462626633519761</v>
      </c>
      <c r="DJ65" s="83">
        <f t="shared" ref="DJ65" si="3230">DI65-DC66+DJ66</f>
        <v>0.33979319325570118</v>
      </c>
      <c r="DK65" s="105">
        <f t="shared" ref="DK65" si="3231">DJ65-DD66+DK66</f>
        <v>0.33507072307387681</v>
      </c>
      <c r="DL65" s="83">
        <f t="shared" ref="DL65" si="3232">DK65-DE66+DL66</f>
        <v>0.3304557264396909</v>
      </c>
      <c r="DM65" s="83">
        <f t="shared" ref="DM65" si="3233">DL65-DF66+DM66</f>
        <v>0.32594654507269882</v>
      </c>
      <c r="DN65" s="83">
        <f t="shared" ref="DN65" si="3234">DM65-DG66+DN66</f>
        <v>0.32154194680808412</v>
      </c>
      <c r="DO65" s="83">
        <f t="shared" ref="DO65" si="3235">DN65-DH66+DO66</f>
        <v>0.31724061101398282</v>
      </c>
      <c r="DP65" s="83">
        <f t="shared" ref="DP65" si="3236">DO65-DI66+DP66</f>
        <v>0.31304087893515747</v>
      </c>
      <c r="DQ65" s="83">
        <f t="shared" ref="DQ65" si="3237">DP65-DJ66+DQ66</f>
        <v>0.30894065863542208</v>
      </c>
      <c r="DR65" s="83">
        <f t="shared" ref="DR65" si="3238">DQ65-DK66+DR66</f>
        <v>0.30493747205574939</v>
      </c>
      <c r="DS65" s="83">
        <f t="shared" ref="DS65" si="3239">DR65-DL66+DS66</f>
        <v>0.30102860969090051</v>
      </c>
    </row>
    <row r="66" spans="1:123" s="54" customFormat="1" x14ac:dyDescent="0.25">
      <c r="A66" s="98" t="s">
        <v>123</v>
      </c>
      <c r="B66" s="99"/>
      <c r="C66" s="113">
        <f t="shared" si="2958"/>
        <v>1.3653446916428346E-2</v>
      </c>
      <c r="D66" s="114">
        <f t="shared" ref="D66" si="3240">D65-C65</f>
        <v>1.6930274176371149E-2</v>
      </c>
      <c r="E66" s="114">
        <f t="shared" ref="E66" si="3241">E65-D65</f>
        <v>2.0993539978700224E-2</v>
      </c>
      <c r="F66" s="114">
        <f t="shared" ref="F66" si="3242">F65-E65</f>
        <v>2.6031989573588279E-2</v>
      </c>
      <c r="G66" s="114">
        <f t="shared" ref="G66" si="3243">G65-F65</f>
        <v>3.2279667071249463E-2</v>
      </c>
      <c r="H66" s="114">
        <f t="shared" ref="H66" si="3244">H65-G65</f>
        <v>4.0026787168349315E-2</v>
      </c>
      <c r="I66" s="114">
        <f>I65-H65</f>
        <v>4.9633216088753179E-2</v>
      </c>
      <c r="J66" s="98">
        <f>C36*$I$8*J13</f>
        <v>9.8281181622285364E-3</v>
      </c>
      <c r="K66" s="98">
        <f t="shared" ref="K66:BM66" si="3245">D36*$I$8*K13</f>
        <v>1.2186866521163384E-2</v>
      </c>
      <c r="L66" s="98">
        <f t="shared" si="3245"/>
        <v>1.5111714486242593E-2</v>
      </c>
      <c r="M66" s="98">
        <f t="shared" si="3245"/>
        <v>1.8738525962940827E-2</v>
      </c>
      <c r="N66" s="98">
        <f t="shared" si="3245"/>
        <v>2.3235772194046624E-2</v>
      </c>
      <c r="O66" s="98">
        <f t="shared" si="3245"/>
        <v>2.8812357520617813E-2</v>
      </c>
      <c r="P66" s="170">
        <f t="shared" si="3245"/>
        <v>3.5727323325566093E-2</v>
      </c>
      <c r="Q66" s="98">
        <f t="shared" si="3245"/>
        <v>4.4301880923701929E-2</v>
      </c>
      <c r="R66" s="98">
        <f t="shared" si="3245"/>
        <v>5.4934332345390399E-2</v>
      </c>
      <c r="S66" s="98">
        <f t="shared" si="3245"/>
        <v>6.8118572108284092E-2</v>
      </c>
      <c r="T66" s="98">
        <f t="shared" si="3245"/>
        <v>8.4467029414272241E-2</v>
      </c>
      <c r="U66" s="98">
        <f t="shared" si="3245"/>
        <v>0.10473911647369763</v>
      </c>
      <c r="V66" s="98">
        <f t="shared" si="3245"/>
        <v>0.12987650442738502</v>
      </c>
      <c r="W66" s="98">
        <f t="shared" si="3245"/>
        <v>0.16104686548995745</v>
      </c>
      <c r="X66" s="98">
        <f t="shared" si="3245"/>
        <v>0.16311589869231544</v>
      </c>
      <c r="Y66" s="98">
        <f t="shared" si="3245"/>
        <v>0.19355480519685064</v>
      </c>
      <c r="Z66" s="98">
        <f t="shared" si="3245"/>
        <v>0.23129009266970069</v>
      </c>
      <c r="AA66" s="98">
        <f t="shared" si="3245"/>
        <v>0.27806827092983633</v>
      </c>
      <c r="AB66" s="98">
        <f t="shared" si="3245"/>
        <v>0.33605260810356352</v>
      </c>
      <c r="AC66" s="98">
        <f t="shared" si="3245"/>
        <v>0.40792188088034814</v>
      </c>
      <c r="AD66" s="98">
        <f t="shared" si="3245"/>
        <v>0.49699214731110586</v>
      </c>
      <c r="AE66" s="98">
        <f t="shared" si="3245"/>
        <v>0.72884004706076355</v>
      </c>
      <c r="AF66" s="98">
        <f t="shared" si="3245"/>
        <v>0.22739377095006594</v>
      </c>
      <c r="AG66" s="98">
        <f t="shared" si="3245"/>
        <v>0.25452483724831482</v>
      </c>
      <c r="AH66" s="98">
        <f t="shared" si="3245"/>
        <v>0.28628715370823948</v>
      </c>
      <c r="AI66" s="98">
        <f t="shared" si="3245"/>
        <v>0.32378117568598175</v>
      </c>
      <c r="AJ66" s="197">
        <f t="shared" si="3245"/>
        <v>0.36836577299679663</v>
      </c>
      <c r="AK66" s="170">
        <f t="shared" si="3245"/>
        <v>0.23428740108226156</v>
      </c>
      <c r="AL66" s="98">
        <f t="shared" si="3245"/>
        <v>0.2313816446181996</v>
      </c>
      <c r="AM66" s="98">
        <f t="shared" si="3245"/>
        <v>0.27910840608622167</v>
      </c>
      <c r="AN66" s="98">
        <f t="shared" si="3245"/>
        <v>0.27853714663842311</v>
      </c>
      <c r="AO66" s="98">
        <f t="shared" si="3245"/>
        <v>0.27615741578718767</v>
      </c>
      <c r="AP66" s="98">
        <f t="shared" si="3245"/>
        <v>0.27140444237614553</v>
      </c>
      <c r="AQ66" s="197">
        <f t="shared" si="3245"/>
        <v>0.26357932054566052</v>
      </c>
      <c r="AR66" s="170">
        <f t="shared" si="3245"/>
        <v>0.16787827905237526</v>
      </c>
      <c r="AS66" s="98">
        <f t="shared" si="3245"/>
        <v>0.14690594583318042</v>
      </c>
      <c r="AT66" s="98">
        <f t="shared" si="3245"/>
        <v>0.12122636851856723</v>
      </c>
      <c r="AU66" s="98">
        <f t="shared" si="3245"/>
        <v>0.12644183890143451</v>
      </c>
      <c r="AV66" s="98">
        <f t="shared" si="3245"/>
        <v>0.13050276647156167</v>
      </c>
      <c r="AW66" s="98">
        <f t="shared" si="3245"/>
        <v>0.13310763043804627</v>
      </c>
      <c r="AX66" s="197">
        <f t="shared" si="3245"/>
        <v>0.13387640433794307</v>
      </c>
      <c r="AY66" s="170">
        <f t="shared" si="3245"/>
        <v>0.132332168807272</v>
      </c>
      <c r="AZ66" s="98">
        <f t="shared" si="3245"/>
        <v>0.11935327533245717</v>
      </c>
      <c r="BA66" s="98">
        <f t="shared" si="3245"/>
        <v>0.12121338143385293</v>
      </c>
      <c r="BB66" s="98">
        <f t="shared" si="3245"/>
        <v>0.11954861016606387</v>
      </c>
      <c r="BC66" s="98">
        <f t="shared" si="3245"/>
        <v>0.11800885046326538</v>
      </c>
      <c r="BD66" s="98">
        <f t="shared" si="3245"/>
        <v>0.11651231819320215</v>
      </c>
      <c r="BE66" s="197">
        <f t="shared" si="3245"/>
        <v>0.11496014284827878</v>
      </c>
      <c r="BF66" s="170">
        <f t="shared" si="3245"/>
        <v>0.11323181629796701</v>
      </c>
      <c r="BG66" s="98">
        <f t="shared" si="3245"/>
        <v>0.11117958697884489</v>
      </c>
      <c r="BH66" s="98">
        <f t="shared" si="3245"/>
        <v>0.10872399732584355</v>
      </c>
      <c r="BI66" s="98">
        <f t="shared" si="3245"/>
        <v>0.10646731146625148</v>
      </c>
      <c r="BJ66" s="98">
        <f t="shared" si="3245"/>
        <v>0.1038439174981635</v>
      </c>
      <c r="BK66" s="98">
        <f t="shared" si="3245"/>
        <v>0.10095698460304985</v>
      </c>
      <c r="BL66" s="197">
        <f t="shared" si="3245"/>
        <v>9.7929460719372391E-2</v>
      </c>
      <c r="BM66" s="170">
        <f t="shared" si="3245"/>
        <v>9.4909941117241589E-2</v>
      </c>
      <c r="BN66" s="98">
        <f t="shared" ref="BN66" si="3246">BG36*$I$8*BN13</f>
        <v>9.2077854901003217E-2</v>
      </c>
      <c r="BO66" s="98">
        <f t="shared" ref="BO66" si="3247">BH36*$I$8*BO13</f>
        <v>9.0609039679658498E-2</v>
      </c>
      <c r="BP66" s="98">
        <f t="shared" ref="BP66" si="3248">BI36*$I$8*BP13</f>
        <v>8.9723624514103831E-2</v>
      </c>
      <c r="BQ66" s="98">
        <f t="shared" ref="BQ66" si="3249">BJ36*$I$8*BQ13</f>
        <v>8.8622237458819003E-2</v>
      </c>
      <c r="BR66" s="98">
        <f t="shared" ref="BR66" si="3250">BK36*$I$8*BR13</f>
        <v>8.7305878952522134E-2</v>
      </c>
      <c r="BS66" s="98">
        <f t="shared" ref="BS66" si="3251">BL36*$I$8*BS13</f>
        <v>8.5795847893283261E-2</v>
      </c>
      <c r="BT66" s="170">
        <f t="shared" ref="BT66" si="3252">BM36*$I$8*BT13</f>
        <v>8.4138249645220139E-2</v>
      </c>
      <c r="BU66" s="98">
        <f t="shared" ref="BU66" si="3253">BN36*$I$8*BU13</f>
        <v>8.2408509820909331E-2</v>
      </c>
      <c r="BV66" s="98">
        <f t="shared" ref="BV66" si="3254">BO36*$I$8*BV13</f>
        <v>8.0719575168313115E-2</v>
      </c>
      <c r="BW66" s="98">
        <f t="shared" ref="BW66" si="3255">BP36*$I$8*BW13</f>
        <v>7.8974272401549819E-2</v>
      </c>
      <c r="BX66" s="98">
        <f t="shared" ref="BX66" si="3256">BQ36*$I$8*BX13</f>
        <v>7.7308709553145269E-2</v>
      </c>
      <c r="BY66" s="98">
        <f t="shared" ref="BY66" si="3257">BR36*$I$8*BY13</f>
        <v>7.5719652362456175E-2</v>
      </c>
      <c r="BZ66" s="98">
        <f t="shared" ref="BZ66" si="3258">BS36*$I$8*BZ13</f>
        <v>7.4201538689820101E-2</v>
      </c>
      <c r="CA66" s="170">
        <f t="shared" ref="CA66" si="3259">BT36*$I$8*CA13</f>
        <v>7.2747594182541148E-2</v>
      </c>
      <c r="CB66" s="98">
        <f t="shared" ref="CB66" si="3260">BU36*$I$8*CB13</f>
        <v>7.1352297008183227E-2</v>
      </c>
      <c r="CC66" s="98">
        <f t="shared" ref="CC66:CD66" si="3261">BV36*$I$8*CC13</f>
        <v>7.0012148482879469E-2</v>
      </c>
      <c r="CD66" s="98">
        <f t="shared" si="3261"/>
        <v>6.8687117495901409E-2</v>
      </c>
      <c r="CE66" s="98">
        <f t="shared" ref="CE66" si="3262">BX36*$I$8*CE13</f>
        <v>6.7344027871221998E-2</v>
      </c>
      <c r="CF66" s="98">
        <f t="shared" ref="CF66" si="3263">BY36*$I$8*CF13</f>
        <v>6.6009260378124449E-2</v>
      </c>
      <c r="CG66" s="98">
        <f t="shared" ref="CG66" si="3264">BZ36*$I$8*CG13</f>
        <v>6.4705912793395215E-2</v>
      </c>
      <c r="CH66" s="170">
        <f t="shared" ref="CH66" si="3265">CA36*$I$8*CH13</f>
        <v>6.3452118123495396E-2</v>
      </c>
      <c r="CI66" s="98">
        <f t="shared" ref="CI66" si="3266">CB36*$I$8*CI13</f>
        <v>6.2259090295865203E-2</v>
      </c>
      <c r="CJ66" s="98">
        <f t="shared" ref="CJ66" si="3267">CC36*$I$8*CJ13</f>
        <v>6.1128937140049217E-2</v>
      </c>
      <c r="CK66" s="98">
        <f t="shared" ref="CK66" si="3268">CD36*$I$8*CK13</f>
        <v>6.0020696419853942E-2</v>
      </c>
      <c r="CL66" s="98">
        <f t="shared" ref="CL66" si="3269">CE36*$I$8*CL13</f>
        <v>5.8919694966391573E-2</v>
      </c>
      <c r="CM66" s="98">
        <f t="shared" ref="CM66" si="3270">CF36*$I$8*CM13</f>
        <v>5.7827227487877518E-2</v>
      </c>
      <c r="CN66" s="98">
        <f t="shared" ref="CN66" si="3271">CG36*$I$8*CN13</f>
        <v>5.6746617678610466E-2</v>
      </c>
      <c r="CO66" s="170">
        <f t="shared" ref="CO66" si="3272">CH36*$I$8*CO13</f>
        <v>5.568248837050719E-2</v>
      </c>
      <c r="CP66" s="98">
        <f t="shared" ref="CP66" si="3273">CI36*$I$8*CP13</f>
        <v>5.4639723664112301E-2</v>
      </c>
      <c r="CQ66" s="98">
        <f t="shared" ref="CQ66" si="3274">CJ36*$I$8*CQ13</f>
        <v>5.3622056198521229E-2</v>
      </c>
      <c r="CR66" s="98">
        <f t="shared" ref="CR66" si="3275">CK36*$I$8*CR13</f>
        <v>5.2630218248426772E-2</v>
      </c>
      <c r="CS66" s="98">
        <f t="shared" ref="CS66" si="3276">CL36*$I$8*CS13</f>
        <v>5.166697156381448E-2</v>
      </c>
      <c r="CT66" s="98">
        <f t="shared" ref="CT66" si="3277">CM36*$I$8*CT13</f>
        <v>5.0731498899247385E-2</v>
      </c>
      <c r="CU66" s="98">
        <f t="shared" ref="CU66" si="3278">CN36*$I$8*CU13</f>
        <v>4.9821976750053322E-2</v>
      </c>
      <c r="CV66" s="170">
        <f t="shared" ref="CV66" si="3279">CO36*$I$8*CV13</f>
        <v>4.8935936857782844E-2</v>
      </c>
      <c r="CW66" s="98">
        <f t="shared" ref="CW66" si="3280">CP36*$I$8*CW13</f>
        <v>4.8070616523831308E-2</v>
      </c>
      <c r="CX66" s="98">
        <f t="shared" ref="CX66" si="3281">CQ36*$I$8*CX13</f>
        <v>4.7223246357073888E-2</v>
      </c>
      <c r="CY66" s="98">
        <f t="shared" ref="CY66" si="3282">CR36*$I$8*CY13</f>
        <v>4.6391309111056031E-2</v>
      </c>
      <c r="CZ66" s="98">
        <f t="shared" ref="CZ66" si="3283">CS36*$I$8*CZ13</f>
        <v>4.5575236184094294E-2</v>
      </c>
      <c r="DA66" s="98">
        <f t="shared" ref="DA66" si="3284">CT36*$I$8*DA13</f>
        <v>4.477723530826154E-2</v>
      </c>
      <c r="DB66" s="98">
        <f t="shared" ref="DB66" si="3285">CU36*$I$8*DB13</f>
        <v>4.3998638739992539E-2</v>
      </c>
      <c r="DC66" s="98">
        <f t="shared" ref="DC66" si="3286">CV36*$I$8*DC13</f>
        <v>4.3239832791116609E-2</v>
      </c>
      <c r="DD66" s="170">
        <f t="shared" ref="DD66" si="3287">CW36*$I$8*DD13</f>
        <v>4.2500295720592697E-2</v>
      </c>
      <c r="DE66" s="98">
        <f t="shared" ref="DE66" si="3288">CX36*$I$8*DE13</f>
        <v>4.1778764953734497E-2</v>
      </c>
      <c r="DF66" s="98">
        <f t="shared" ref="DF66" si="3289">CY36*$I$8*DF13</f>
        <v>4.1073552910340254E-2</v>
      </c>
      <c r="DG66" s="98">
        <f t="shared" ref="DG66" si="3290">CZ36*$I$8*DG13</f>
        <v>4.0383987703985484E-2</v>
      </c>
      <c r="DH66" s="98">
        <f t="shared" ref="DH66" si="3291">DA36*$I$8*DH13</f>
        <v>3.9709759485610181E-2</v>
      </c>
      <c r="DI66" s="98">
        <f t="shared" ref="DI66" si="3292">DB36*$I$8*DI13</f>
        <v>3.9050710618033425E-2</v>
      </c>
      <c r="DJ66" s="98">
        <f t="shared" ref="DJ66" si="3293">DC36*$I$8*DJ13</f>
        <v>3.8406759711620164E-2</v>
      </c>
      <c r="DK66" s="170">
        <f t="shared" ref="DK66" si="3294">DD36*$I$8*DK13</f>
        <v>3.777782553876835E-2</v>
      </c>
      <c r="DL66" s="98">
        <f t="shared" ref="DL66" si="3295">DE36*$I$8*DL13</f>
        <v>3.7163768319548596E-2</v>
      </c>
      <c r="DM66" s="98">
        <f t="shared" ref="DM66" si="3296">DF36*$I$8*DM13</f>
        <v>3.6564371543348198E-2</v>
      </c>
      <c r="DN66" s="98">
        <f t="shared" ref="DN66" si="3297">DG36*$I$8*DN13</f>
        <v>3.5979389439370763E-2</v>
      </c>
      <c r="DO66" s="98">
        <f t="shared" ref="DO66" si="3298">DH36*$I$8*DO13</f>
        <v>3.5408423691508845E-2</v>
      </c>
      <c r="DP66" s="98">
        <f t="shared" ref="DP66" si="3299">DI36*$I$8*DP13</f>
        <v>3.4850978539208113E-2</v>
      </c>
      <c r="DQ66" s="98">
        <f t="shared" ref="DQ66" si="3300">DJ36*$I$8*DQ13</f>
        <v>3.4306539411884746E-2</v>
      </c>
      <c r="DR66" s="98">
        <f t="shared" ref="DR66" si="3301">DK36*$I$8*DR13</f>
        <v>3.3774638959095667E-2</v>
      </c>
      <c r="DS66" s="98">
        <f t="shared" ref="DS66" si="3302">DL36*$I$8*DS13</f>
        <v>3.3254905954699709E-2</v>
      </c>
    </row>
    <row r="67" spans="1:123" s="231" customFormat="1" x14ac:dyDescent="0.25">
      <c r="A67" s="231" t="s">
        <v>106</v>
      </c>
      <c r="B67" s="232"/>
      <c r="I67" s="85">
        <f>I45+I53+I60</f>
        <v>3.4450414192996877</v>
      </c>
      <c r="J67" s="85">
        <f>J45+J53+J60</f>
        <v>4.0884283172795284</v>
      </c>
      <c r="K67" s="85">
        <f>K45+K53+K60</f>
        <v>4.8862280707745303</v>
      </c>
      <c r="L67" s="85">
        <f>L45+L53+L60</f>
        <v>5.8754997651083318</v>
      </c>
      <c r="M67" s="85">
        <f>M45+M53+M60</f>
        <v>7.1021966660822491</v>
      </c>
      <c r="N67" s="85">
        <f>N45+N53+N60</f>
        <v>8.6233008232899042</v>
      </c>
      <c r="O67" s="85">
        <f>O45+O53+O60</f>
        <v>10.509469978227397</v>
      </c>
      <c r="P67" s="86">
        <f>P45+P53+P60</f>
        <v>12.848319730349886</v>
      </c>
      <c r="Q67" s="85">
        <f>Q45+Q53+Q60</f>
        <v>15.748493422981774</v>
      </c>
      <c r="R67" s="85">
        <f>R45+R53+R60</f>
        <v>19.344708801845311</v>
      </c>
      <c r="S67" s="85">
        <f>S45+S53+S60</f>
        <v>23.804015871636107</v>
      </c>
      <c r="T67" s="85">
        <f>T45+T53+T60</f>
        <v>29.333556638176685</v>
      </c>
      <c r="U67" s="85">
        <f>U45+U53+U60</f>
        <v>36.190187188686998</v>
      </c>
      <c r="V67" s="85">
        <f>V45+V53+V60</f>
        <v>44.692409071319787</v>
      </c>
      <c r="W67" s="86">
        <f>W45+W53+W60</f>
        <v>55.235164205784457</v>
      </c>
      <c r="X67" s="85">
        <f>X45+X53+X60</f>
        <v>60.699750049604049</v>
      </c>
      <c r="Y67" s="85">
        <f>Y45+Y53+Y60</f>
        <v>67.003115954377776</v>
      </c>
      <c r="Z67" s="85">
        <f>Z45+Z53+Z60</f>
        <v>74.345249814616551</v>
      </c>
      <c r="AA67" s="85">
        <f>AA45+AA53+AA60</f>
        <v>82.973456217618917</v>
      </c>
      <c r="AB67" s="85">
        <f>AB45+AB53+AB60</f>
        <v>93.193358525798118</v>
      </c>
      <c r="AC67" s="85">
        <f>AC45+AC53+AC60</f>
        <v>105.38235459235526</v>
      </c>
      <c r="AD67" s="86">
        <f>AD45+AD53+AD60</f>
        <v>120.00601583524998</v>
      </c>
      <c r="AE67" s="85">
        <f>AE45+AE53+AE60</f>
        <v>145.24641490792001</v>
      </c>
      <c r="AF67" s="85">
        <f>AF45+AF53+AF60</f>
        <v>144.96469110480817</v>
      </c>
      <c r="AG67" s="85">
        <f>AG45+AG53+AG60</f>
        <v>143.71552004768094</v>
      </c>
      <c r="AH67" s="85">
        <f>AH45+AH53+AH60</f>
        <v>141.19523900132324</v>
      </c>
      <c r="AI67" s="85">
        <f>AI45+AI53+AI60</f>
        <v>137.02778585544783</v>
      </c>
      <c r="AJ67" s="193">
        <f>AJ45+AJ53+AJ60</f>
        <v>130.74757980675724</v>
      </c>
      <c r="AK67" s="86">
        <f>AK45+AK53+AK60</f>
        <v>121.77843656837483</v>
      </c>
      <c r="AL67" s="85">
        <f>AL45+AL53+AL60</f>
        <v>99.95285478426878</v>
      </c>
      <c r="AM67" s="85">
        <f>AM45+AM53+AM60</f>
        <v>104.30985862856471</v>
      </c>
      <c r="AN67" s="85">
        <f>AN45+AN53+AN60</f>
        <v>107.6715365379561</v>
      </c>
      <c r="AO67" s="85">
        <f>AO45+AO53+AO60</f>
        <v>109.77923039331813</v>
      </c>
      <c r="AP67" s="85">
        <f>AP45+AP53+AP60</f>
        <v>110.3066316866073</v>
      </c>
      <c r="AQ67" s="193">
        <f>AQ45+AQ53+AQ60</f>
        <v>108.84386581398086</v>
      </c>
      <c r="AR67" s="86">
        <f>AR45+AR53+AR60</f>
        <v>104.87790488372339</v>
      </c>
      <c r="AS67" s="85">
        <f>AS45+AS53+AS60</f>
        <v>106.28880670850491</v>
      </c>
      <c r="AT67" s="85">
        <f>AT45+AT53+AT60</f>
        <v>104.32496114256649</v>
      </c>
      <c r="AU67" s="85">
        <f>AU45+AU53+AU60</f>
        <v>102.52607405501499</v>
      </c>
      <c r="AV67" s="85">
        <f>AV45+AV53+AV60</f>
        <v>100.83186587770697</v>
      </c>
      <c r="AW67" s="85">
        <f>AW45+AW53+AW60</f>
        <v>99.170212745021956</v>
      </c>
      <c r="AX67" s="193">
        <f>AX45+AX53+AX60</f>
        <v>97.426322142919759</v>
      </c>
      <c r="AY67" s="86">
        <f>AY45+AY53+AY60</f>
        <v>95.485653499129796</v>
      </c>
      <c r="AZ67" s="85">
        <f>AZ45+AZ53+AZ60</f>
        <v>93.298892257112968</v>
      </c>
      <c r="BA67" s="85">
        <f>BA45+BA53+BA60</f>
        <v>91.526399221245114</v>
      </c>
      <c r="BB67" s="85">
        <f>BB45+BB53+BB60</f>
        <v>89.395801235766925</v>
      </c>
      <c r="BC67" s="85">
        <f>BC45+BC53+BC60</f>
        <v>87.000912937924426</v>
      </c>
      <c r="BD67" s="85">
        <f>BD45+BD53+BD60</f>
        <v>84.453419006293316</v>
      </c>
      <c r="BE67" s="193">
        <f>BE45+BE53+BE60</f>
        <v>81.887606059984591</v>
      </c>
      <c r="BF67" s="86">
        <f>BF45+BF53+BF60</f>
        <v>79.466176397236168</v>
      </c>
      <c r="BG67" s="85">
        <f>BG45+BG53+BG60</f>
        <v>78.222443193308976</v>
      </c>
      <c r="BH67" s="85">
        <f>BH45+BH53+BH60</f>
        <v>77.399785114429861</v>
      </c>
      <c r="BI67" s="85">
        <f>BI45+BI53+BI60</f>
        <v>76.407451703843932</v>
      </c>
      <c r="BJ67" s="85">
        <f>BJ45+BJ53+BJ60</f>
        <v>75.240813320472128</v>
      </c>
      <c r="BK67" s="85">
        <f>BK45+BK53+BK60</f>
        <v>73.912927080307469</v>
      </c>
      <c r="BL67" s="193">
        <f>BL45+BL53+BL60</f>
        <v>72.458434244220271</v>
      </c>
      <c r="BM67" s="86">
        <f>BM45+BM53+BM60</f>
        <v>70.937552474283805</v>
      </c>
      <c r="BN67" s="85">
        <f t="shared" ref="BN67:CC67" si="3303">BN45+BN53+BN60</f>
        <v>69.442783601787141</v>
      </c>
      <c r="BO67" s="85">
        <f t="shared" si="3303"/>
        <v>67.912950742305341</v>
      </c>
      <c r="BP67" s="85">
        <f t="shared" si="3303"/>
        <v>66.455832561617626</v>
      </c>
      <c r="BQ67" s="85">
        <f t="shared" si="3303"/>
        <v>65.070843827720225</v>
      </c>
      <c r="BR67" s="85">
        <f t="shared" si="3303"/>
        <v>63.754525282563094</v>
      </c>
      <c r="BS67" s="85">
        <f t="shared" si="3303"/>
        <v>62.501423460645412</v>
      </c>
      <c r="BT67" s="86">
        <f t="shared" si="3303"/>
        <v>61.306028551504255</v>
      </c>
      <c r="BU67" s="85">
        <f t="shared" si="3303"/>
        <v>60.163356561751485</v>
      </c>
      <c r="BV67" s="85">
        <f t="shared" si="3303"/>
        <v>59.029640914323089</v>
      </c>
      <c r="BW67" s="85">
        <f t="shared" si="3303"/>
        <v>57.873773779341597</v>
      </c>
      <c r="BX67" s="85">
        <f t="shared" si="3303"/>
        <v>56.719189418110979</v>
      </c>
      <c r="BY67" s="85">
        <f t="shared" si="3303"/>
        <v>55.586773546501398</v>
      </c>
      <c r="BZ67" s="85">
        <f t="shared" si="3303"/>
        <v>54.49331480012718</v>
      </c>
      <c r="CA67" s="86">
        <f t="shared" si="3303"/>
        <v>53.449708181524713</v>
      </c>
      <c r="CB67" s="85">
        <f t="shared" si="3303"/>
        <v>52.458952212677531</v>
      </c>
      <c r="CC67" s="85">
        <f t="shared" si="3303"/>
        <v>51.488948753031309</v>
      </c>
      <c r="CD67" s="85">
        <f t="shared" ref="CD67:DP67" si="3304">CD45+CD53+CD60</f>
        <v>50.528584563810938</v>
      </c>
      <c r="CE67" s="85">
        <f t="shared" si="3304"/>
        <v>49.577892952883502</v>
      </c>
      <c r="CF67" s="85">
        <f t="shared" si="3304"/>
        <v>48.638769317376131</v>
      </c>
      <c r="CG67" s="85">
        <f t="shared" si="3304"/>
        <v>47.714396743423848</v>
      </c>
      <c r="CH67" s="86">
        <f t="shared" si="3304"/>
        <v>46.80840175262103</v>
      </c>
      <c r="CI67" s="85">
        <f t="shared" si="3304"/>
        <v>45.923673293522874</v>
      </c>
      <c r="CJ67" s="85">
        <f t="shared" si="3304"/>
        <v>45.060808499722043</v>
      </c>
      <c r="CK67" s="85">
        <f t="shared" si="3304"/>
        <v>44.222122812498981</v>
      </c>
      <c r="CL67" s="85">
        <f t="shared" si="3304"/>
        <v>43.40730756081679</v>
      </c>
      <c r="CM67" s="85">
        <f t="shared" si="3304"/>
        <v>42.61501125805222</v>
      </c>
      <c r="CN67" s="85">
        <f t="shared" si="3304"/>
        <v>41.843172338725942</v>
      </c>
      <c r="CO67" s="86">
        <f t="shared" si="3304"/>
        <v>41.089353316012591</v>
      </c>
      <c r="CP67" s="85">
        <f t="shared" si="3304"/>
        <v>40.35103540697687</v>
      </c>
      <c r="CQ67" s="85">
        <f t="shared" si="3304"/>
        <v>39.625898853714546</v>
      </c>
      <c r="CR67" s="85">
        <f t="shared" si="3304"/>
        <v>38.914306223567678</v>
      </c>
      <c r="CS67" s="85">
        <f t="shared" si="3304"/>
        <v>38.218169922868185</v>
      </c>
      <c r="CT67" s="85">
        <f t="shared" si="3304"/>
        <v>37.538704206455364</v>
      </c>
      <c r="CU67" s="85">
        <f t="shared" si="3304"/>
        <v>36.876338596419799</v>
      </c>
      <c r="CV67" s="86">
        <f t="shared" si="3304"/>
        <v>36.23072677707377</v>
      </c>
      <c r="CW67" s="85">
        <f t="shared" si="3304"/>
        <v>35.600870473126946</v>
      </c>
      <c r="CX67" s="85">
        <f t="shared" si="3304"/>
        <v>34.985376750921304</v>
      </c>
      <c r="CY67" s="85">
        <f t="shared" si="3304"/>
        <v>34.383626354734695</v>
      </c>
      <c r="CZ67" s="85">
        <f t="shared" si="3304"/>
        <v>33.79526616621942</v>
      </c>
      <c r="DA67" s="85">
        <f t="shared" si="3304"/>
        <v>33.220087409211345</v>
      </c>
      <c r="DB67" s="85">
        <f t="shared" si="3304"/>
        <v>32.657968869948064</v>
      </c>
      <c r="DC67" s="85">
        <f t="shared" si="3304"/>
        <v>32.108815612125916</v>
      </c>
      <c r="DD67" s="86">
        <f t="shared" si="3304"/>
        <v>31.572508061852265</v>
      </c>
      <c r="DE67" s="85">
        <f t="shared" si="3304"/>
        <v>31.048881481511149</v>
      </c>
      <c r="DF67" s="85">
        <f t="shared" si="3304"/>
        <v>30.537757329463599</v>
      </c>
      <c r="DG67" s="85">
        <f t="shared" si="3304"/>
        <v>30.038825569018687</v>
      </c>
      <c r="DH67" s="85">
        <f t="shared" si="3304"/>
        <v>29.551674865219077</v>
      </c>
      <c r="DI67" s="85">
        <f t="shared" si="3304"/>
        <v>29.075863864100764</v>
      </c>
      <c r="DJ67" s="85">
        <f t="shared" si="3304"/>
        <v>28.610982777610865</v>
      </c>
      <c r="DK67" s="86">
        <f t="shared" si="3304"/>
        <v>28.15670063395126</v>
      </c>
      <c r="DL67" s="85">
        <f t="shared" si="3304"/>
        <v>27.71279500224821</v>
      </c>
      <c r="DM67" s="85">
        <f t="shared" si="3304"/>
        <v>27.279160869598488</v>
      </c>
      <c r="DN67" s="85">
        <f t="shared" si="3304"/>
        <v>26.85569820537636</v>
      </c>
      <c r="DO67" s="85">
        <f t="shared" si="3304"/>
        <v>26.44224532221666</v>
      </c>
      <c r="DP67" s="85">
        <f t="shared" si="3304"/>
        <v>26.038585521495357</v>
      </c>
      <c r="DQ67" s="85">
        <f t="shared" ref="DQ67:DS67" si="3305">DQ45+DQ53+DQ60</f>
        <v>25.644463883585008</v>
      </c>
      <c r="DR67" s="85">
        <f t="shared" si="3305"/>
        <v>25.259610937779424</v>
      </c>
      <c r="DS67" s="85">
        <f t="shared" si="3305"/>
        <v>24.883768369882503</v>
      </c>
    </row>
    <row r="68" spans="1:123" s="252" customFormat="1" x14ac:dyDescent="0.25">
      <c r="A68" s="252" t="s">
        <v>178</v>
      </c>
      <c r="B68" s="253"/>
      <c r="C68" s="254">
        <f>C55+C57+C59+C62+C64+C66</f>
        <v>3.6684608530416773E-2</v>
      </c>
      <c r="D68" s="254">
        <f>D55+D57+D59+D62+D64+D66</f>
        <v>4.5488914577716796E-2</v>
      </c>
      <c r="E68" s="254">
        <f>E55+E57+E59+E62+E64+E66</f>
        <v>5.6406254076368831E-2</v>
      </c>
      <c r="F68" s="254">
        <f>F55+F57+F59+F62+F64+F66</f>
        <v>6.9943755054697354E-2</v>
      </c>
      <c r="G68" s="254">
        <f>G55+G57+G59+G62+G64+G66</f>
        <v>8.6730256267824699E-2</v>
      </c>
      <c r="H68" s="254">
        <f>H55+H57+H59+H62+H64+H66</f>
        <v>0.10754551777210261</v>
      </c>
      <c r="I68" s="254">
        <f>I55+I57+I59+I62+I64+I66</f>
        <v>0.13335644203740726</v>
      </c>
      <c r="J68" s="254">
        <f>J55+J57+J59+J62+J64+J66</f>
        <v>7.9658457723618195E-2</v>
      </c>
      <c r="K68" s="254">
        <f t="shared" ref="K68:BV68" si="3306">K55+K57+K59+K62+K64+K66</f>
        <v>9.8776487577286562E-2</v>
      </c>
      <c r="L68" s="254">
        <f t="shared" si="3306"/>
        <v>0.12248284459583536</v>
      </c>
      <c r="M68" s="254">
        <f t="shared" si="3306"/>
        <v>0.15187872729883586</v>
      </c>
      <c r="N68" s="254">
        <f t="shared" si="3306"/>
        <v>0.18832962185055641</v>
      </c>
      <c r="O68" s="254">
        <f t="shared" si="3306"/>
        <v>0.23352873109468997</v>
      </c>
      <c r="P68" s="254">
        <f t="shared" si="3306"/>
        <v>0.28957562655741559</v>
      </c>
      <c r="Q68" s="254">
        <f t="shared" si="3306"/>
        <v>0.35907377693119508</v>
      </c>
      <c r="R68" s="254">
        <f t="shared" si="3306"/>
        <v>0.44525148339468196</v>
      </c>
      <c r="S68" s="254">
        <f t="shared" si="3306"/>
        <v>0.55211183940940578</v>
      </c>
      <c r="T68" s="254">
        <f t="shared" si="3306"/>
        <v>0.68461868086766287</v>
      </c>
      <c r="U68" s="254">
        <f t="shared" si="3306"/>
        <v>0.84892716427590198</v>
      </c>
      <c r="V68" s="254">
        <f t="shared" si="3306"/>
        <v>1.0526696837021186</v>
      </c>
      <c r="W68" s="254">
        <f t="shared" si="3306"/>
        <v>1.3053104077906272</v>
      </c>
      <c r="X68" s="254">
        <f t="shared" si="3306"/>
        <v>0.74883260254943351</v>
      </c>
      <c r="Y68" s="254">
        <f t="shared" si="3306"/>
        <v>0.88947860398884304</v>
      </c>
      <c r="Z68" s="254">
        <f t="shared" si="3306"/>
        <v>1.0637999933163833</v>
      </c>
      <c r="AA68" s="254">
        <f t="shared" si="3306"/>
        <v>1.2798377904252842</v>
      </c>
      <c r="AB68" s="254">
        <f t="shared" si="3306"/>
        <v>1.5475414986764189</v>
      </c>
      <c r="AC68" s="254">
        <f t="shared" si="3306"/>
        <v>1.8792158595107993</v>
      </c>
      <c r="AD68" s="254">
        <f t="shared" si="3306"/>
        <v>2.2900688383036041</v>
      </c>
      <c r="AE68" s="254">
        <f t="shared" si="3306"/>
        <v>2.7988819584584816</v>
      </c>
      <c r="AF68" s="254">
        <f t="shared" si="3306"/>
        <v>0.86514731309482074</v>
      </c>
      <c r="AG68" s="254">
        <f t="shared" si="3306"/>
        <v>0.96055181860124916</v>
      </c>
      <c r="AH68" s="254">
        <f t="shared" si="3306"/>
        <v>1.0725568099856992</v>
      </c>
      <c r="AI68" s="254">
        <f t="shared" si="3306"/>
        <v>1.2051045852177409</v>
      </c>
      <c r="AJ68" s="254">
        <f t="shared" si="3306"/>
        <v>1.363062090575917</v>
      </c>
      <c r="AK68" s="254">
        <f t="shared" si="3306"/>
        <v>1.5524319421844823</v>
      </c>
      <c r="AL68" s="254">
        <f t="shared" si="3306"/>
        <v>1.0174905563771324</v>
      </c>
      <c r="AM68" s="254">
        <f t="shared" si="3306"/>
        <v>1.2169091686829767</v>
      </c>
      <c r="AN68" s="254">
        <f t="shared" si="3306"/>
        <v>1.225207748007215</v>
      </c>
      <c r="AO68" s="254">
        <f t="shared" si="3306"/>
        <v>1.2280271732856143</v>
      </c>
      <c r="AP68" s="254">
        <f t="shared" si="3306"/>
        <v>1.223525051576803</v>
      </c>
      <c r="AQ68" s="254">
        <f t="shared" si="3306"/>
        <v>1.2094207006966893</v>
      </c>
      <c r="AR68" s="254">
        <f t="shared" si="3306"/>
        <v>1.1828911204034378</v>
      </c>
      <c r="AS68" s="254">
        <f t="shared" si="3306"/>
        <v>1.0691648669475033</v>
      </c>
      <c r="AT68" s="254">
        <f t="shared" si="3306"/>
        <v>0.95537397662765322</v>
      </c>
      <c r="AU68" s="254">
        <f t="shared" si="3306"/>
        <v>0.98538205998586714</v>
      </c>
      <c r="AV68" s="254">
        <f t="shared" si="3306"/>
        <v>1.0068373957116838</v>
      </c>
      <c r="AW68" s="254">
        <f t="shared" si="3306"/>
        <v>1.0174523424081434</v>
      </c>
      <c r="AX68" s="254">
        <f t="shared" si="3306"/>
        <v>1.014354545940956</v>
      </c>
      <c r="AY68" s="254">
        <f t="shared" si="3306"/>
        <v>0.99394924997165424</v>
      </c>
      <c r="AZ68" s="254">
        <f t="shared" si="3306"/>
        <v>0.88829954701240765</v>
      </c>
      <c r="BA68" s="254">
        <f t="shared" si="3306"/>
        <v>0.86531141991926053</v>
      </c>
      <c r="BB68" s="254">
        <f t="shared" si="3306"/>
        <v>0.85932507542087233</v>
      </c>
      <c r="BC68" s="254">
        <f t="shared" si="3306"/>
        <v>0.85282740905544008</v>
      </c>
      <c r="BD68" s="254">
        <f t="shared" si="3306"/>
        <v>0.84500320261400019</v>
      </c>
      <c r="BE68" s="254">
        <f t="shared" si="3306"/>
        <v>0.83485109021221737</v>
      </c>
      <c r="BF68" s="254">
        <f t="shared" si="3306"/>
        <v>0.82113658278885915</v>
      </c>
      <c r="BG68" s="254">
        <f t="shared" si="3306"/>
        <v>0.80233419371631232</v>
      </c>
      <c r="BH68" s="254">
        <f t="shared" si="3306"/>
        <v>0.78977042285800447</v>
      </c>
      <c r="BI68" s="254">
        <f t="shared" si="3306"/>
        <v>0.77476041815618757</v>
      </c>
      <c r="BJ68" s="254">
        <f t="shared" si="3306"/>
        <v>0.75765483729306948</v>
      </c>
      <c r="BK68" s="254">
        <f t="shared" si="3306"/>
        <v>0.73898331121518246</v>
      </c>
      <c r="BL68" s="254">
        <f t="shared" si="3306"/>
        <v>0.71937467730625082</v>
      </c>
      <c r="BM68" s="254">
        <f t="shared" si="3306"/>
        <v>0.69953977224446018</v>
      </c>
      <c r="BN68" s="254">
        <f t="shared" si="3306"/>
        <v>0.68037736838948104</v>
      </c>
      <c r="BO68" s="254">
        <f t="shared" si="3306"/>
        <v>0.66867057925350459</v>
      </c>
      <c r="BP68" s="254">
        <f t="shared" si="3306"/>
        <v>0.66039659276525453</v>
      </c>
      <c r="BQ68" s="254">
        <f t="shared" si="3306"/>
        <v>0.65045814389173784</v>
      </c>
      <c r="BR68" s="254">
        <f t="shared" si="3306"/>
        <v>0.63897055774018685</v>
      </c>
      <c r="BS68" s="254">
        <f t="shared" si="3306"/>
        <v>0.6261928262045664</v>
      </c>
      <c r="BT68" s="254">
        <f t="shared" si="3306"/>
        <v>0.61256032205123556</v>
      </c>
      <c r="BU68" s="254">
        <f t="shared" si="3306"/>
        <v>0.59871959862730106</v>
      </c>
      <c r="BV68" s="254">
        <f t="shared" si="3306"/>
        <v>0.58682033537157918</v>
      </c>
      <c r="BW68" s="254">
        <f t="shared" ref="BW68:DS68" si="3307">BW55+BW57+BW59+BW62+BW64+BW66</f>
        <v>0.5753364724524439</v>
      </c>
      <c r="BX68" s="254">
        <f t="shared" si="3307"/>
        <v>0.56408280609531536</v>
      </c>
      <c r="BY68" s="254">
        <f t="shared" si="3307"/>
        <v>0.55304751992436363</v>
      </c>
      <c r="BZ68" s="254">
        <f t="shared" si="3307"/>
        <v>0.54222691374251397</v>
      </c>
      <c r="CA68" s="254">
        <f t="shared" si="3307"/>
        <v>0.53163710736555181</v>
      </c>
      <c r="CB68" s="254">
        <f t="shared" si="3307"/>
        <v>0.52133299260169808</v>
      </c>
      <c r="CC68" s="254">
        <f t="shared" si="3307"/>
        <v>0.51142210583596415</v>
      </c>
      <c r="CD68" s="254">
        <f t="shared" si="3307"/>
        <v>0.50152424011273933</v>
      </c>
      <c r="CE68" s="254">
        <f t="shared" si="3307"/>
        <v>0.49159777401272065</v>
      </c>
      <c r="CF68" s="254">
        <f t="shared" si="3307"/>
        <v>0.48179599067640311</v>
      </c>
      <c r="CG68" s="254">
        <f t="shared" si="3307"/>
        <v>0.47225081512281547</v>
      </c>
      <c r="CH68" s="254">
        <f t="shared" si="3307"/>
        <v>0.46306400667534797</v>
      </c>
      <c r="CI68" s="254">
        <f t="shared" si="3307"/>
        <v>0.45429833464319547</v>
      </c>
      <c r="CJ68" s="254">
        <f t="shared" si="3307"/>
        <v>0.44596534595184456</v>
      </c>
      <c r="CK68" s="254">
        <f t="shared" si="3307"/>
        <v>0.43778652496989057</v>
      </c>
      <c r="CL68" s="254">
        <f t="shared" si="3307"/>
        <v>0.42964134514764485</v>
      </c>
      <c r="CM68" s="254">
        <f t="shared" si="3307"/>
        <v>0.42156562994305413</v>
      </c>
      <c r="CN68" s="254">
        <f t="shared" si="3307"/>
        <v>0.41360354083766704</v>
      </c>
      <c r="CO68" s="254">
        <f t="shared" si="3307"/>
        <v>0.40580143870426655</v>
      </c>
      <c r="CP68" s="254">
        <f t="shared" si="3307"/>
        <v>0.39819960439264179</v>
      </c>
      <c r="CQ68" s="254">
        <f t="shared" si="3307"/>
        <v>0.3908214450782308</v>
      </c>
      <c r="CR68" s="254">
        <f t="shared" si="3307"/>
        <v>0.38362213206467116</v>
      </c>
      <c r="CS68" s="254">
        <f t="shared" si="3307"/>
        <v>0.37659986515344201</v>
      </c>
      <c r="CT68" s="254">
        <f t="shared" si="3307"/>
        <v>0.36975239652863989</v>
      </c>
      <c r="CU68" s="254">
        <f t="shared" si="3307"/>
        <v>0.36307348176434423</v>
      </c>
      <c r="CV68" s="254">
        <f t="shared" si="3307"/>
        <v>0.35655419723314713</v>
      </c>
      <c r="CW68" s="254">
        <f t="shared" si="3307"/>
        <v>0.35018385573146227</v>
      </c>
      <c r="CX68" s="254">
        <f t="shared" si="3307"/>
        <v>0.34395015050573552</v>
      </c>
      <c r="CY68" s="254">
        <f t="shared" si="3307"/>
        <v>0.33783863983799545</v>
      </c>
      <c r="CZ68" s="254">
        <f t="shared" si="3307"/>
        <v>0.33185510083450565</v>
      </c>
      <c r="DA68" s="254">
        <f t="shared" si="3307"/>
        <v>0.32601152482961476</v>
      </c>
      <c r="DB68" s="254">
        <f t="shared" si="3307"/>
        <v>0.32031372629063731</v>
      </c>
      <c r="DC68" s="254">
        <f t="shared" si="3307"/>
        <v>0.31476128719751273</v>
      </c>
      <c r="DD68" s="256">
        <f t="shared" si="3307"/>
        <v>0.30934812953149876</v>
      </c>
      <c r="DE68" s="254">
        <f t="shared" si="3307"/>
        <v>0.30406378123456612</v>
      </c>
      <c r="DF68" s="254">
        <f t="shared" si="3307"/>
        <v>0.29889549376228081</v>
      </c>
      <c r="DG68" s="254">
        <f t="shared" si="3307"/>
        <v>0.29383966515156029</v>
      </c>
      <c r="DH68" s="254">
        <f t="shared" si="3307"/>
        <v>0.28889678702516519</v>
      </c>
      <c r="DI68" s="254">
        <f t="shared" si="3307"/>
        <v>0.28406724653122045</v>
      </c>
      <c r="DJ68" s="254">
        <f t="shared" si="3307"/>
        <v>0.27935082140929157</v>
      </c>
      <c r="DK68" s="256">
        <f t="shared" si="3307"/>
        <v>0.27474629068918288</v>
      </c>
      <c r="DL68" s="254">
        <f t="shared" si="3307"/>
        <v>0.2702512878520561</v>
      </c>
      <c r="DM68" s="254">
        <f t="shared" si="3307"/>
        <v>0.26586255525898439</v>
      </c>
      <c r="DN68" s="254">
        <f t="shared" si="3307"/>
        <v>0.2615779123591192</v>
      </c>
      <c r="DO68" s="254">
        <f t="shared" si="3307"/>
        <v>0.25739472105012673</v>
      </c>
      <c r="DP68" s="254">
        <f t="shared" si="3307"/>
        <v>0.2533099026403236</v>
      </c>
      <c r="DQ68" s="254">
        <f t="shared" si="3307"/>
        <v>0.24932031931744883</v>
      </c>
      <c r="DR68" s="254">
        <f t="shared" si="3307"/>
        <v>0.24542308473561958</v>
      </c>
      <c r="DS68" s="254">
        <f t="shared" si="3307"/>
        <v>0.24161579591972512</v>
      </c>
    </row>
    <row r="69" spans="1:123" s="63" customFormat="1" x14ac:dyDescent="0.25">
      <c r="A69" s="116" t="s">
        <v>79</v>
      </c>
      <c r="B69" s="117" t="s">
        <v>108</v>
      </c>
      <c r="I69" s="62">
        <f t="shared" ref="I69" si="3308">I70+I71+I72</f>
        <v>1.9000000000000003E-2</v>
      </c>
      <c r="J69" s="62">
        <f t="shared" ref="J69" si="3309">J70+J71+J72</f>
        <v>4.7069015424297617E-2</v>
      </c>
      <c r="K69" s="62">
        <f t="shared" ref="K69" si="3310">K70+K71+K72</f>
        <v>8.1874594550426671E-2</v>
      </c>
      <c r="L69" s="62">
        <f t="shared" ref="L69" si="3311">L70+L71+L72</f>
        <v>0.12503351266682669</v>
      </c>
      <c r="M69" s="62">
        <f t="shared" ref="M69" si="3312">M70+M71+M72</f>
        <v>0.17855057113116271</v>
      </c>
      <c r="N69" s="62">
        <f t="shared" ref="N69" si="3313">N70+N71+N72</f>
        <v>0.24491172362693939</v>
      </c>
      <c r="O69" s="62">
        <f t="shared" ref="O69" si="3314">O70+O71+O72</f>
        <v>0.32719955272170242</v>
      </c>
      <c r="P69" s="74">
        <f t="shared" ref="P69" si="3315">P70+P71+P72</f>
        <v>0.42923646079920863</v>
      </c>
      <c r="Q69" s="62">
        <f t="shared" ref="Q69" si="3316">Q70+Q71+Q72</f>
        <v>0.45988920433328878</v>
      </c>
      <c r="R69" s="62">
        <f t="shared" ref="R69" si="3317">R70+R71+R72</f>
        <v>0.49789860631554822</v>
      </c>
      <c r="S69" s="62">
        <f t="shared" ref="S69" si="3318">S70+S71+S72</f>
        <v>0.54503026477354988</v>
      </c>
      <c r="T69" s="62">
        <f t="shared" ref="T69" si="3319">T70+T71+T72</f>
        <v>0.60347352126147191</v>
      </c>
      <c r="U69" s="62">
        <f t="shared" ref="U69" si="3320">U70+U71+U72</f>
        <v>0.67594315930649529</v>
      </c>
      <c r="V69" s="62">
        <f t="shared" ref="V69" si="3321">V70+V71+V72</f>
        <v>0.76580551048232426</v>
      </c>
      <c r="W69" s="74">
        <f t="shared" ref="W69" si="3322">W70+W71+W72</f>
        <v>0.87723482594035229</v>
      </c>
      <c r="X69" s="62">
        <f t="shared" ref="X69" si="3323">X70+X71+X72</f>
        <v>1.0154071771083069</v>
      </c>
      <c r="Y69" s="62">
        <f t="shared" ref="Y69" si="3324">Y70+Y71+Y72</f>
        <v>1.1867408925565706</v>
      </c>
      <c r="Z69" s="62">
        <f t="shared" ref="Z69" si="3325">Z70+Z71+Z72</f>
        <v>1.3991946997124174</v>
      </c>
      <c r="AA69" s="62">
        <f t="shared" ref="AA69" si="3326">AA70+AA71+AA72</f>
        <v>1.6626374205856678</v>
      </c>
      <c r="AB69" s="62">
        <f t="shared" ref="AB69" si="3327">AB70+AB71+AB72</f>
        <v>1.9893063944684979</v>
      </c>
      <c r="AC69" s="62">
        <f t="shared" ref="AC69" si="3328">AC70+AC71+AC72</f>
        <v>2.3943759220832077</v>
      </c>
      <c r="AD69" s="74">
        <f t="shared" ref="AD69" si="3329">AD70+AD71+AD72</f>
        <v>2.8966621363254474</v>
      </c>
      <c r="AE69" s="62">
        <f t="shared" ref="AE69" si="3330">AE70+AE71+AE72</f>
        <v>3.2768628956344652</v>
      </c>
      <c r="AF69" s="62">
        <f t="shared" ref="AF69" si="3331">AF70+AF71+AF72</f>
        <v>3.7280467275068423</v>
      </c>
      <c r="AG69" s="62">
        <f t="shared" ref="AG69" si="3332">AG70+AG71+AG72</f>
        <v>4.2672282665132766</v>
      </c>
      <c r="AH69" s="62">
        <f t="shared" ref="AH69" si="3333">AH70+AH71+AH72</f>
        <v>4.915494672022156</v>
      </c>
      <c r="AI69" s="62">
        <f t="shared" ref="AI69" si="3334">AI70+AI71+AI72</f>
        <v>5.698977320435108</v>
      </c>
      <c r="AJ69" s="198">
        <f t="shared" ref="AJ69" si="3335">AJ70+AJ71+AJ72</f>
        <v>6.6500536819765248</v>
      </c>
      <c r="AK69" s="74">
        <f t="shared" ref="AK69" si="3336">AK70+AK71+AK72</f>
        <v>7.8088330172960188</v>
      </c>
      <c r="AL69" s="62">
        <f t="shared" ref="AL69" si="3337">AL70+AL71+AL72</f>
        <v>9.4079595382853771</v>
      </c>
      <c r="AM69" s="62">
        <f t="shared" ref="AM69" si="3338">AM70+AM71+AM72</f>
        <v>9.9049684821520785</v>
      </c>
      <c r="AN69" s="62">
        <f t="shared" ref="AN69" si="3339">AN70+AN71+AN72</f>
        <v>10.459260635823879</v>
      </c>
      <c r="AO69" s="62">
        <f t="shared" ref="AO69" si="3340">AO70+AO71+AO72</f>
        <v>11.080576214807538</v>
      </c>
      <c r="AP69" s="62">
        <f t="shared" ref="AP69" si="3341">AP70+AP71+AP72</f>
        <v>11.780970006712437</v>
      </c>
      <c r="AQ69" s="198">
        <f t="shared" ref="AQ69" si="3342">AQ70+AQ71+AQ72</f>
        <v>12.575354957142341</v>
      </c>
      <c r="AR69" s="74">
        <f t="shared" ref="AR69" si="3343">AR70+AR71+AR72</f>
        <v>13.208061197795303</v>
      </c>
      <c r="AS69" s="62">
        <f t="shared" ref="AS69" si="3344">AS70+AS71+AS72</f>
        <v>13.736095940562182</v>
      </c>
      <c r="AT69" s="62">
        <f t="shared" ref="AT69" si="3345">AT70+AT71+AT72</f>
        <v>14.372627629614501</v>
      </c>
      <c r="AU69" s="62">
        <f t="shared" ref="AU69" si="3346">AU70+AU71+AU72</f>
        <v>15.008232853844085</v>
      </c>
      <c r="AV69" s="62">
        <f t="shared" ref="AV69" si="3347">AV70+AV71+AV72</f>
        <v>15.638866032711199</v>
      </c>
      <c r="AW69" s="62">
        <f t="shared" ref="AW69" si="3348">AW70+AW71+AW72</f>
        <v>16.259212996402546</v>
      </c>
      <c r="AX69" s="198">
        <f t="shared" ref="AX69" si="3349">AX70+AX71+AX72</f>
        <v>16.862389543760486</v>
      </c>
      <c r="AY69" s="209">
        <f t="shared" ref="AY69" si="3350">AY70+AY71+AY72</f>
        <v>17.316458897194252</v>
      </c>
      <c r="AZ69" s="62">
        <f t="shared" ref="AZ69" si="3351">AZ70+AZ71+AZ72</f>
        <v>17.71455731938617</v>
      </c>
      <c r="BA69" s="62">
        <f t="shared" ref="BA69" si="3352">BA70+BA71+BA72</f>
        <v>18.044740108531467</v>
      </c>
      <c r="BB69" s="62">
        <f t="shared" ref="BB69" si="3353">BB70+BB71+BB72</f>
        <v>18.38884186212162</v>
      </c>
      <c r="BC69" s="62">
        <f t="shared" ref="BC69" si="3354">BC70+BC71+BC72</f>
        <v>18.743723183109051</v>
      </c>
      <c r="BD69" s="62">
        <f t="shared" ref="BD69" si="3355">BD70+BD71+BD72</f>
        <v>19.105424339607637</v>
      </c>
      <c r="BE69" s="198">
        <f t="shared" ref="BE69" si="3356">BE70+BE71+BE72</f>
        <v>19.468951844711889</v>
      </c>
      <c r="BF69" s="74">
        <f t="shared" ref="BF69" si="3357">BF70+BF71+BF72</f>
        <v>19.828015003956672</v>
      </c>
      <c r="BG69" s="62">
        <f t="shared" ref="BG69" si="3358">BG70+BG71+BG72</f>
        <v>20.151588539652337</v>
      </c>
      <c r="BH69" s="62">
        <f t="shared" ref="BH69" si="3359">BH70+BH71+BH72</f>
        <v>20.479243557427466</v>
      </c>
      <c r="BI69" s="62">
        <f t="shared" ref="BI69:BJ69" si="3360">BI70+BI71+BI72</f>
        <v>20.802357896299153</v>
      </c>
      <c r="BJ69" s="62">
        <f t="shared" si="3360"/>
        <v>21.121252868864083</v>
      </c>
      <c r="BK69" s="62">
        <f t="shared" ref="BK69:BL69" si="3361">BK70+BK71+BK72</f>
        <v>21.436026874419266</v>
      </c>
      <c r="BL69" s="198">
        <f t="shared" si="3361"/>
        <v>21.74650870585393</v>
      </c>
      <c r="BM69" s="74">
        <f t="shared" ref="BM69:BS69" si="3362">BM70+BM71+BM72</f>
        <v>22.05219844237191</v>
      </c>
      <c r="BN69" s="62">
        <f t="shared" si="3362"/>
        <v>22.352193050627005</v>
      </c>
      <c r="BO69" s="62">
        <f t="shared" si="3362"/>
        <v>22.645661026730295</v>
      </c>
      <c r="BP69" s="62">
        <f t="shared" si="3362"/>
        <v>22.933146498447663</v>
      </c>
      <c r="BQ69" s="62">
        <f t="shared" si="3362"/>
        <v>23.213657764886992</v>
      </c>
      <c r="BR69" s="62">
        <f t="shared" si="3362"/>
        <v>23.486478030595663</v>
      </c>
      <c r="BS69" s="62">
        <f t="shared" si="3362"/>
        <v>23.751217976526465</v>
      </c>
      <c r="BT69" s="74">
        <f t="shared" ref="BT69:CC69" si="3363">BT70+BT71+BT72</f>
        <v>24.007882632104828</v>
      </c>
      <c r="BU69" s="62">
        <f t="shared" si="3363"/>
        <v>24.256954321215122</v>
      </c>
      <c r="BV69" s="62">
        <f t="shared" si="3363"/>
        <v>24.502050853505324</v>
      </c>
      <c r="BW69" s="62">
        <f t="shared" si="3363"/>
        <v>24.744692377288203</v>
      </c>
      <c r="BX69" s="62">
        <f t="shared" si="3363"/>
        <v>24.984301213808088</v>
      </c>
      <c r="BY69" s="62">
        <f t="shared" si="3363"/>
        <v>25.220302719712581</v>
      </c>
      <c r="BZ69" s="62">
        <f t="shared" si="3363"/>
        <v>25.452179975197211</v>
      </c>
      <c r="CA69" s="74">
        <f t="shared" si="3363"/>
        <v>25.679540620696947</v>
      </c>
      <c r="CB69" s="62">
        <f t="shared" si="3363"/>
        <v>25.902195941623102</v>
      </c>
      <c r="CC69" s="62">
        <f t="shared" si="3363"/>
        <v>26.120290667567652</v>
      </c>
      <c r="CD69" s="62">
        <f t="shared" ref="CD69:DP69" si="3364">CD70+CD71+CD72</f>
        <v>26.333697753176189</v>
      </c>
      <c r="CE69" s="62">
        <f t="shared" si="3364"/>
        <v>26.542625756890985</v>
      </c>
      <c r="CF69" s="62">
        <f t="shared" si="3364"/>
        <v>26.747275658625721</v>
      </c>
      <c r="CG69" s="62">
        <f t="shared" si="3364"/>
        <v>26.947834822699591</v>
      </c>
      <c r="CH69" s="74">
        <f t="shared" si="3364"/>
        <v>27.144474018246541</v>
      </c>
      <c r="CI69" s="62">
        <f t="shared" si="3364"/>
        <v>27.33735102962385</v>
      </c>
      <c r="CJ69" s="62">
        <f t="shared" si="3364"/>
        <v>27.526616503397371</v>
      </c>
      <c r="CK69" s="62">
        <f t="shared" si="3364"/>
        <v>27.712307368798403</v>
      </c>
      <c r="CL69" s="62">
        <f t="shared" si="3364"/>
        <v>27.894374757141545</v>
      </c>
      <c r="CM69" s="62">
        <f t="shared" si="3364"/>
        <v>28.072840272528186</v>
      </c>
      <c r="CN69" s="62">
        <f t="shared" si="3364"/>
        <v>28.247787312991747</v>
      </c>
      <c r="CO69" s="74">
        <f t="shared" si="3364"/>
        <v>28.419347900601402</v>
      </c>
      <c r="CP69" s="62">
        <f t="shared" si="3364"/>
        <v>28.587684326957913</v>
      </c>
      <c r="CQ69" s="62">
        <f t="shared" si="3364"/>
        <v>28.752964945029447</v>
      </c>
      <c r="CR69" s="62">
        <f t="shared" si="3364"/>
        <v>28.915249481428081</v>
      </c>
      <c r="CS69" s="62">
        <f t="shared" si="3364"/>
        <v>29.074558431447933</v>
      </c>
      <c r="CT69" s="62">
        <f t="shared" si="3364"/>
        <v>29.230915957062532</v>
      </c>
      <c r="CU69" s="62">
        <f t="shared" si="3364"/>
        <v>29.38435525068261</v>
      </c>
      <c r="CV69" s="74">
        <f t="shared" si="3364"/>
        <v>29.534921934604995</v>
      </c>
      <c r="CW69" s="62">
        <f t="shared" si="3364"/>
        <v>29.682674666877304</v>
      </c>
      <c r="CX69" s="62">
        <f t="shared" si="3364"/>
        <v>29.82768194306383</v>
      </c>
      <c r="CY69" s="62">
        <f t="shared" si="3364"/>
        <v>29.970013047411406</v>
      </c>
      <c r="CZ69" s="62">
        <f t="shared" si="3364"/>
        <v>30.109744163338679</v>
      </c>
      <c r="DA69" s="62">
        <f t="shared" si="3364"/>
        <v>30.246949512965621</v>
      </c>
      <c r="DB69" s="62">
        <f t="shared" si="3364"/>
        <v>30.381698652903374</v>
      </c>
      <c r="DC69" s="62">
        <f t="shared" si="3364"/>
        <v>30.514054722194771</v>
      </c>
      <c r="DD69" s="74">
        <f t="shared" si="3364"/>
        <v>30.644073609170555</v>
      </c>
      <c r="DE69" s="62">
        <f t="shared" si="3364"/>
        <v>30.771803867013148</v>
      </c>
      <c r="DF69" s="62">
        <f t="shared" si="3364"/>
        <v>30.897287293877433</v>
      </c>
      <c r="DG69" s="62">
        <f t="shared" si="3364"/>
        <v>31.02056690727904</v>
      </c>
      <c r="DH69" s="62">
        <f t="shared" si="3364"/>
        <v>31.141691581716984</v>
      </c>
      <c r="DI69" s="62">
        <f t="shared" si="3364"/>
        <v>31.260713716684755</v>
      </c>
      <c r="DJ69" s="62">
        <f t="shared" si="3364"/>
        <v>31.377686715168434</v>
      </c>
      <c r="DK69" s="74">
        <f t="shared" si="3364"/>
        <v>31.492662561701678</v>
      </c>
      <c r="DL69" s="62">
        <f t="shared" si="3364"/>
        <v>31.605689844067459</v>
      </c>
      <c r="DM69" s="62">
        <f t="shared" si="3364"/>
        <v>31.716812615816895</v>
      </c>
      <c r="DN69" s="62">
        <f t="shared" si="3364"/>
        <v>31.826073132576248</v>
      </c>
      <c r="DO69" s="62">
        <f t="shared" si="3364"/>
        <v>31.933512842898896</v>
      </c>
      <c r="DP69" s="62">
        <f t="shared" si="3364"/>
        <v>32.039172775610851</v>
      </c>
      <c r="DQ69" s="62">
        <f t="shared" ref="DQ69:DS69" si="3365">DQ70+DQ71+DQ72</f>
        <v>32.143093727044572</v>
      </c>
      <c r="DR69" s="62">
        <f t="shared" si="3365"/>
        <v>32.245316248789379</v>
      </c>
      <c r="DS69" s="62">
        <f t="shared" si="3365"/>
        <v>32.345880483624313</v>
      </c>
    </row>
    <row r="70" spans="1:123" x14ac:dyDescent="0.25">
      <c r="A70" t="s">
        <v>97</v>
      </c>
      <c r="B70" s="60"/>
      <c r="I70" s="66">
        <v>1E-3</v>
      </c>
      <c r="J70" s="54">
        <f>I70+C62</f>
        <v>2.0271690388516659E-3</v>
      </c>
      <c r="K70" s="54">
        <f>J70+D62</f>
        <v>3.3008586470277316E-3</v>
      </c>
      <c r="L70" s="54">
        <f>K70+E62</f>
        <v>4.8802337611660532E-3</v>
      </c>
      <c r="M70" s="54">
        <f>L70+F62</f>
        <v>6.8386589026975721E-3</v>
      </c>
      <c r="N70" s="54">
        <f>M70+G62</f>
        <v>9.2671060781966547E-3</v>
      </c>
      <c r="O70" s="54">
        <f>N70+H62</f>
        <v>1.2278380575815519E-2</v>
      </c>
      <c r="P70" s="75">
        <f>O70+I62</f>
        <v>1.601236095286291E-2</v>
      </c>
      <c r="Q70" s="54">
        <f>P70+J62</f>
        <v>1.6751744842382416E-2</v>
      </c>
      <c r="R70" s="54">
        <f>Q70+K62</f>
        <v>1.7668580865386602E-2</v>
      </c>
      <c r="S70" s="54">
        <f>R70+L62</f>
        <v>1.8805457533911794E-2</v>
      </c>
      <c r="T70" s="54">
        <f>S70+M62</f>
        <v>2.0215184602883032E-2</v>
      </c>
      <c r="U70" s="54">
        <f>T70+N62</f>
        <v>2.1963246168407367E-2</v>
      </c>
      <c r="V70" s="54">
        <f>U70+O62</f>
        <v>2.4130842509657541E-2</v>
      </c>
      <c r="W70" s="75">
        <f>V70+P62</f>
        <v>2.6818661972807759E-2</v>
      </c>
      <c r="X70" s="54">
        <f>W70+Q62</f>
        <v>3.0151558107114028E-2</v>
      </c>
      <c r="Y70" s="54">
        <f>X70+R62</f>
        <v>3.4284349313653803E-2</v>
      </c>
      <c r="Z70" s="54">
        <f>Y70+S62</f>
        <v>3.9409010409763121E-2</v>
      </c>
      <c r="AA70" s="54">
        <f>Z70+T62</f>
        <v>4.5763590168938675E-2</v>
      </c>
      <c r="AB70" s="54">
        <f>AA70+U62</f>
        <v>5.3643269070316357E-2</v>
      </c>
      <c r="AC70" s="54">
        <f>AB70+V62</f>
        <v>6.3414070908024686E-2</v>
      </c>
      <c r="AD70" s="75">
        <f>AC70+W62</f>
        <v>7.5529865186783021E-2</v>
      </c>
      <c r="AE70" s="54">
        <f>AD70+X62</f>
        <v>8.9448746186473554E-2</v>
      </c>
      <c r="AF70" s="54">
        <f>AE70+Y62</f>
        <v>0.10599649486107345</v>
      </c>
      <c r="AG70" s="54">
        <f>AF70+Z62</f>
        <v>0.12580182397248924</v>
      </c>
      <c r="AH70" s="54">
        <f>AG70+AA62</f>
        <v>0.14964319469422227</v>
      </c>
      <c r="AI70" s="54">
        <f>AH70+AB62</f>
        <v>0.17848416181509358</v>
      </c>
      <c r="AJ70" s="199">
        <f>AI70+AC62</f>
        <v>0.21351688796651599</v>
      </c>
      <c r="AK70" s="75">
        <f>AJ70+AD62</f>
        <v>0.25621562095895017</v>
      </c>
      <c r="AL70" s="54">
        <f>AK70+AE62</f>
        <v>0.3188396006432539</v>
      </c>
      <c r="AM70" s="54">
        <f>AL70+AF62</f>
        <v>0.33821262162260546</v>
      </c>
      <c r="AN70" s="54">
        <f>AM70+AG62</f>
        <v>0.35975626927232052</v>
      </c>
      <c r="AO70" s="54">
        <f>AN70+AH62</f>
        <v>0.3838599885539562</v>
      </c>
      <c r="AP70" s="54">
        <f>AO70+AI62</f>
        <v>0.41100564186387362</v>
      </c>
      <c r="AQ70" s="199">
        <f>AP70+AJ62</f>
        <v>0.44178915215537512</v>
      </c>
      <c r="AR70" s="75">
        <f>AQ70+AK62</f>
        <v>0.46132132943729148</v>
      </c>
      <c r="AS70" s="54">
        <f>AR70+AL62</f>
        <v>0.48057944684101839</v>
      </c>
      <c r="AT70" s="54">
        <f>AS70+AM62</f>
        <v>0.50344988940057456</v>
      </c>
      <c r="AU70" s="54">
        <f>AT70+AN62</f>
        <v>0.52665128887342638</v>
      </c>
      <c r="AV70" s="54">
        <f>AU70+AO62</f>
        <v>0.55012025886692761</v>
      </c>
      <c r="AW70" s="54">
        <f>AV70+AP62</f>
        <v>0.57376908824624195</v>
      </c>
      <c r="AX70" s="199">
        <f>AW70+AQ62</f>
        <v>0.59747995261679532</v>
      </c>
      <c r="AY70" s="75">
        <f>AX70+AR62</f>
        <v>0.61322514430972019</v>
      </c>
      <c r="AZ70" s="54">
        <f>AY70+AS62</f>
        <v>0.62780228089881918</v>
      </c>
      <c r="BA70" s="54">
        <f>AZ70+AT62</f>
        <v>0.64154063356636892</v>
      </c>
      <c r="BB70" s="54">
        <f>BA70+AU62</f>
        <v>0.6556142252308923</v>
      </c>
      <c r="BC70" s="54">
        <f>BB70+AV62</f>
        <v>0.66990579219974744</v>
      </c>
      <c r="BD70" s="54">
        <f>BC70+AW62</f>
        <v>0.68426609595028387</v>
      </c>
      <c r="BE70" s="199">
        <f>BD70+AX62</f>
        <v>0.6985058623071051</v>
      </c>
      <c r="BF70" s="75">
        <f>BE70+AY62</f>
        <v>0.71238581856642513</v>
      </c>
      <c r="BG70" s="54">
        <f>BF70+AZ62</f>
        <v>0.72472314419632</v>
      </c>
      <c r="BH70" s="54">
        <f>BG70+BA62</f>
        <v>0.73640465658616527</v>
      </c>
      <c r="BI70" s="54">
        <f>BH70+BB62</f>
        <v>0.74808315478669152</v>
      </c>
      <c r="BJ70" s="54">
        <f>BI70+BC62</f>
        <v>0.75973613837948872</v>
      </c>
      <c r="BK70" s="54">
        <f>BJ70+BD62</f>
        <v>0.77132743099259926</v>
      </c>
      <c r="BL70" s="199">
        <f>BK70+BE62</f>
        <v>0.7828039262087001</v>
      </c>
      <c r="BM70" s="75">
        <f>BL70+BF62</f>
        <v>0.79409153171508384</v>
      </c>
      <c r="BN70" s="54">
        <f t="shared" ref="BN70:CD70" si="3366">BM70+BG62</f>
        <v>0.8050901256569184</v>
      </c>
      <c r="BO70" s="54">
        <f t="shared" si="3366"/>
        <v>0.81596847204246803</v>
      </c>
      <c r="BP70" s="54">
        <f t="shared" si="3366"/>
        <v>0.82664478739458758</v>
      </c>
      <c r="BQ70" s="54">
        <f t="shared" si="3366"/>
        <v>0.83709732076726839</v>
      </c>
      <c r="BR70" s="54">
        <f t="shared" si="3366"/>
        <v>0.8473093420857567</v>
      </c>
      <c r="BS70" s="54">
        <f t="shared" si="3366"/>
        <v>0.857270058927178</v>
      </c>
      <c r="BT70" s="75">
        <f t="shared" si="3366"/>
        <v>0.86697474020517729</v>
      </c>
      <c r="BU70" s="54">
        <f t="shared" si="3366"/>
        <v>0.87642689803497831</v>
      </c>
      <c r="BV70" s="54">
        <f t="shared" si="3366"/>
        <v>0.8857063702436252</v>
      </c>
      <c r="BW70" s="54">
        <f t="shared" si="3366"/>
        <v>0.89485672096147428</v>
      </c>
      <c r="BX70" s="54">
        <f t="shared" si="3366"/>
        <v>0.90385327565197537</v>
      </c>
      <c r="BY70" s="54">
        <f t="shared" si="3366"/>
        <v>0.91267422415479793</v>
      </c>
      <c r="BZ70" s="54">
        <f t="shared" si="3366"/>
        <v>0.92130256489001738</v>
      </c>
      <c r="CA70" s="75">
        <f t="shared" si="3366"/>
        <v>0.9297285014422153</v>
      </c>
      <c r="CB70" s="54">
        <f t="shared" si="3366"/>
        <v>0.93795233576317261</v>
      </c>
      <c r="CC70" s="54">
        <f t="shared" si="3366"/>
        <v>0.94601695695480059</v>
      </c>
      <c r="CD70" s="54">
        <f t="shared" si="3366"/>
        <v>0.95393532104633316</v>
      </c>
      <c r="CE70" s="54">
        <f t="shared" ref="CE70" si="3367">CD70+BX62</f>
        <v>0.96170709910973062</v>
      </c>
      <c r="CF70" s="54">
        <f t="shared" ref="CF70" si="3368">CE70+BY62</f>
        <v>0.96933181342559405</v>
      </c>
      <c r="CG70" s="54">
        <f t="shared" ref="CG70" si="3369">CF70+BZ62</f>
        <v>0.9768092260149055</v>
      </c>
      <c r="CH70" s="75">
        <f t="shared" ref="CH70" si="3370">CG70+CA62</f>
        <v>0.98413992700383113</v>
      </c>
      <c r="CI70" s="54">
        <f t="shared" ref="CI70" si="3371">CH70+CB62</f>
        <v>0.99132620375066771</v>
      </c>
      <c r="CJ70" s="54">
        <f t="shared" ref="CJ70" si="3372">CI70+CC62</f>
        <v>0.99837318421980803</v>
      </c>
      <c r="CK70" s="54">
        <f t="shared" ref="CK70" si="3373">CJ70+CD62</f>
        <v>1.005280302224923</v>
      </c>
      <c r="CL70" s="54">
        <f t="shared" ref="CL70" si="3374">CK70+CE62</f>
        <v>1.012048424194792</v>
      </c>
      <c r="CM70" s="54">
        <f t="shared" ref="CM70" si="3375">CL70+CF62</f>
        <v>1.0186801434874897</v>
      </c>
      <c r="CN70" s="54">
        <f t="shared" ref="CN70" si="3376">CM70+CG62</f>
        <v>1.0251794961652825</v>
      </c>
      <c r="CO70" s="75">
        <f t="shared" ref="CO70" si="3377">CN70+CH62</f>
        <v>1.0315515914978026</v>
      </c>
      <c r="CP70" s="54">
        <f t="shared" ref="CP70" si="3378">CO70+CI62</f>
        <v>1.0378021761438321</v>
      </c>
      <c r="CQ70" s="54">
        <f t="shared" ref="CQ70" si="3379">CP70+CJ62</f>
        <v>1.0439370687431113</v>
      </c>
      <c r="CR70" s="54">
        <f t="shared" ref="CR70" si="3380">CQ70+CK62</f>
        <v>1.0499582674985366</v>
      </c>
      <c r="CS70" s="54">
        <f t="shared" ref="CS70" si="3381">CR70+CL62</f>
        <v>1.0558658994533632</v>
      </c>
      <c r="CT70" s="54">
        <f t="shared" ref="CT70" si="3382">CS70+CM62</f>
        <v>1.0616608870106619</v>
      </c>
      <c r="CU70" s="54">
        <f t="shared" ref="CU70" si="3383">CT70+CN62</f>
        <v>1.0673449975462559</v>
      </c>
      <c r="CV70" s="75">
        <f t="shared" ref="CV70" si="3384">CU70+CO62</f>
        <v>1.0729207976631927</v>
      </c>
      <c r="CW70" s="54">
        <f t="shared" ref="CW70" si="3385">CV70+CP62</f>
        <v>1.0783914835381663</v>
      </c>
      <c r="CX70" s="54">
        <f t="shared" ref="CX70" si="3386">CW70+CQ62</f>
        <v>1.0837605551196854</v>
      </c>
      <c r="CY70" s="54">
        <f t="shared" ref="CY70" si="3387">CX70+CR62</f>
        <v>1.0890304174781769</v>
      </c>
      <c r="CZ70" s="54">
        <f t="shared" ref="CZ70" si="3388">CY70+CS62</f>
        <v>1.0942032469349585</v>
      </c>
      <c r="DA70" s="54">
        <f t="shared" ref="DA70" si="3389">CZ70+CT62</f>
        <v>1.0992812064947173</v>
      </c>
      <c r="DB70" s="54">
        <f t="shared" ref="DB70" si="3390">DA70+CU62</f>
        <v>1.1042664297325724</v>
      </c>
      <c r="DC70" s="54">
        <f t="shared" ref="DC70" si="3391">DB70+CV62</f>
        <v>1.1091610095507443</v>
      </c>
      <c r="DD70" s="75">
        <f t="shared" ref="DD70" si="3392">DC70+CW62</f>
        <v>1.1139669827123628</v>
      </c>
      <c r="DE70" s="54">
        <f t="shared" ref="DE70" si="3393">DD70+CX62</f>
        <v>1.1186862958185353</v>
      </c>
      <c r="DF70" s="54">
        <f t="shared" ref="DF70" si="3394">DE70+CY62</f>
        <v>1.1233207388635007</v>
      </c>
      <c r="DG70" s="54">
        <f t="shared" ref="DG70" si="3395">DF70+CZ62</f>
        <v>1.1278722074350305</v>
      </c>
      <c r="DH70" s="54">
        <f t="shared" ref="DH70" si="3396">DG70+DA62</f>
        <v>1.1323427244762936</v>
      </c>
      <c r="DI70" s="54">
        <f t="shared" ref="DI70" si="3397">DH70+DB62</f>
        <v>1.1367343539688897</v>
      </c>
      <c r="DJ70" s="54">
        <f t="shared" ref="DJ70" si="3398">DI70+DC62</f>
        <v>1.1410491193168006</v>
      </c>
      <c r="DK70" s="75">
        <f t="shared" ref="DK70" si="3399">DJ70+DD62</f>
        <v>1.1452889335301868</v>
      </c>
      <c r="DL70" s="54">
        <f t="shared" ref="DL70" si="3400">DK70+DE62</f>
        <v>1.1494555483265747</v>
      </c>
      <c r="DM70" s="54">
        <f t="shared" ref="DM70" si="3401">DL70+DF62</f>
        <v>1.1535505315493819</v>
      </c>
      <c r="DN70" s="54">
        <f t="shared" ref="DN70" si="3402">DM70+DG62</f>
        <v>1.1575754152290416</v>
      </c>
      <c r="DO70" s="54">
        <f t="shared" ref="DO70" si="3403">DN70+DH62</f>
        <v>1.1615317682400053</v>
      </c>
      <c r="DP70" s="54">
        <f t="shared" ref="DP70" si="3404">DO70+DI62</f>
        <v>1.1654211827679064</v>
      </c>
      <c r="DQ70" s="54">
        <f t="shared" ref="DQ70" si="3405">DP70+DJ62</f>
        <v>1.1692452538433682</v>
      </c>
      <c r="DR70" s="54">
        <f t="shared" ref="DR70" si="3406">DQ70+DK62</f>
        <v>1.1730055548448854</v>
      </c>
      <c r="DS70" s="54">
        <f t="shared" ref="DS70" si="3407">DR70+DL62</f>
        <v>1.176703613637073</v>
      </c>
    </row>
    <row r="71" spans="1:123" x14ac:dyDescent="0.25">
      <c r="A71" t="s">
        <v>160</v>
      </c>
      <c r="B71" s="60"/>
      <c r="I71" s="66">
        <v>8.0000000000000002E-3</v>
      </c>
      <c r="J71" s="54">
        <f>I71+C64</f>
        <v>1.8998610016011729E-2</v>
      </c>
      <c r="K71" s="54">
        <f>J71+D64</f>
        <v>3.2636886435866277E-2</v>
      </c>
      <c r="L71" s="54">
        <f>K71+E64</f>
        <v>4.9548349196485916E-2</v>
      </c>
      <c r="M71" s="54">
        <f>L71+F64</f>
        <v>7.0518563019654257E-2</v>
      </c>
      <c r="N71" s="54">
        <f>M71+G64</f>
        <v>9.6521628160382997E-2</v>
      </c>
      <c r="O71" s="54">
        <f>N71+H64</f>
        <v>0.12876542893488663</v>
      </c>
      <c r="P71" s="75">
        <f>O71+I64</f>
        <v>0.16874774189527114</v>
      </c>
      <c r="Q71" s="54">
        <f>P71+J64</f>
        <v>0.17666483708151079</v>
      </c>
      <c r="R71" s="54">
        <f>Q71+K64</f>
        <v>0.18648203511244796</v>
      </c>
      <c r="S71" s="54">
        <f>R71+L64</f>
        <v>0.19865536067081005</v>
      </c>
      <c r="T71" s="54">
        <f>S71+M64</f>
        <v>0.21375028436317906</v>
      </c>
      <c r="U71" s="54">
        <f>T71+N64</f>
        <v>0.23246798974171662</v>
      </c>
      <c r="V71" s="54">
        <f>U71+O64</f>
        <v>0.2556779444111032</v>
      </c>
      <c r="W71" s="75">
        <f>V71+P64</f>
        <v>0.28445828820114255</v>
      </c>
      <c r="X71" s="54">
        <f>W71+Q64</f>
        <v>0.32014591450079133</v>
      </c>
      <c r="Y71" s="54">
        <f>X71+R64</f>
        <v>0.3643985711123558</v>
      </c>
      <c r="Z71" s="54">
        <f>Y71+S64</f>
        <v>0.41927186531069577</v>
      </c>
      <c r="AA71" s="54">
        <f>Z71+T64</f>
        <v>0.48731475011663733</v>
      </c>
      <c r="AB71" s="54">
        <f>AA71+U64</f>
        <v>0.57168792727600481</v>
      </c>
      <c r="AC71" s="54">
        <f>AB71+V64</f>
        <v>0.67631066695362063</v>
      </c>
      <c r="AD71" s="75">
        <f>AC71+W64</f>
        <v>0.80604286415386417</v>
      </c>
      <c r="AE71" s="54">
        <f>AD71+X64</f>
        <v>0.87457349881848834</v>
      </c>
      <c r="AF71" s="54">
        <f>AE71+Y64</f>
        <v>0.9558952550696338</v>
      </c>
      <c r="AG71" s="54">
        <f>AF71+Z64</f>
        <v>1.0530752640596426</v>
      </c>
      <c r="AH71" s="54">
        <f>AG71+AA64</f>
        <v>1.1699153598478822</v>
      </c>
      <c r="AI71" s="54">
        <f>AH71+AB64</f>
        <v>1.3111276771413938</v>
      </c>
      <c r="AJ71" s="199">
        <f>AI71+AC64</f>
        <v>1.4825520061624988</v>
      </c>
      <c r="AK71" s="75">
        <f>AJ71+AD64</f>
        <v>1.6914247205407149</v>
      </c>
      <c r="AL71" s="54">
        <f>AK71+AE64</f>
        <v>1.9977686638966503</v>
      </c>
      <c r="AM71" s="54">
        <f>AL71+AF64</f>
        <v>2.0916024019529367</v>
      </c>
      <c r="AN71" s="54">
        <f>AM71+AG64</f>
        <v>2.194756076852205</v>
      </c>
      <c r="AO71" s="54">
        <f>AN71+AH64</f>
        <v>2.3087636929937614</v>
      </c>
      <c r="AP71" s="54">
        <f>AO71+AI64</f>
        <v>2.4355240271240439</v>
      </c>
      <c r="AQ71" s="199">
        <f>AP71+AJ64</f>
        <v>2.5773864112519811</v>
      </c>
      <c r="AR71" s="75">
        <f>AQ71+AK64</f>
        <v>2.6662029579151092</v>
      </c>
      <c r="AS71" s="54">
        <f>AR71+AL64</f>
        <v>2.752616263737103</v>
      </c>
      <c r="AT71" s="54">
        <f>AS71+AM64</f>
        <v>2.8567939118185079</v>
      </c>
      <c r="AU71" s="54">
        <f>AT71+AN64</f>
        <v>2.9607569133463736</v>
      </c>
      <c r="AV71" s="54">
        <f>AU71+AO64</f>
        <v>3.0638242521322629</v>
      </c>
      <c r="AW71" s="54">
        <f>AV71+AP64</f>
        <v>3.1651015789322847</v>
      </c>
      <c r="AX71" s="199">
        <f>AW71+AQ64</f>
        <v>3.2634304069553717</v>
      </c>
      <c r="AY71" s="75">
        <f>AX71+AR64</f>
        <v>3.3260269917694667</v>
      </c>
      <c r="AZ71" s="54">
        <f>AY71+AS64</f>
        <v>3.3807587795551672</v>
      </c>
      <c r="BA71" s="54">
        <f>AZ71+AT64</f>
        <v>3.4258870579199332</v>
      </c>
      <c r="BB71" s="54">
        <f>BA71+AU64</f>
        <v>3.4729263423042558</v>
      </c>
      <c r="BC71" s="54">
        <f>BB71+AV64</f>
        <v>3.5214384761245756</v>
      </c>
      <c r="BD71" s="54">
        <f>BC71+AW64</f>
        <v>3.5708717750350956</v>
      </c>
      <c r="BE71" s="199">
        <f>BD71+AX64</f>
        <v>3.6205313707404581</v>
      </c>
      <c r="BF71" s="75">
        <f>BE71+AY64</f>
        <v>3.6695425768715526</v>
      </c>
      <c r="BG71" s="54">
        <f>BF71+AZ64</f>
        <v>3.7136547897646794</v>
      </c>
      <c r="BH71" s="54">
        <f>BG71+BA64</f>
        <v>3.7583412033694361</v>
      </c>
      <c r="BI71" s="54">
        <f>BH71+BB64</f>
        <v>3.8022158689070222</v>
      </c>
      <c r="BJ71" s="54">
        <f>BI71+BC64</f>
        <v>3.8453428116042305</v>
      </c>
      <c r="BK71" s="54">
        <f>BJ71+BD64</f>
        <v>3.8877598600186571</v>
      </c>
      <c r="BL71" s="199">
        <f>BK71+BE64</f>
        <v>3.9294734479577396</v>
      </c>
      <c r="BM71" s="75">
        <f>BL71+BF64</f>
        <v>3.9704519901119797</v>
      </c>
      <c r="BN71" s="54">
        <f t="shared" ref="BN71:CD71" si="3408">BM71+BG64</f>
        <v>4.010617500234491</v>
      </c>
      <c r="BO71" s="54">
        <f t="shared" si="3408"/>
        <v>4.0498724692705803</v>
      </c>
      <c r="BP71" s="54">
        <f t="shared" si="3408"/>
        <v>4.0883976428304107</v>
      </c>
      <c r="BQ71" s="54">
        <f t="shared" si="3408"/>
        <v>4.1260437986392633</v>
      </c>
      <c r="BR71" s="54">
        <f t="shared" si="3408"/>
        <v>4.1627006965369056</v>
      </c>
      <c r="BS71" s="54">
        <f t="shared" si="3408"/>
        <v>4.1983044659210265</v>
      </c>
      <c r="BT71" s="75">
        <f t="shared" si="3408"/>
        <v>4.2328469529589938</v>
      </c>
      <c r="BU71" s="54">
        <f t="shared" si="3408"/>
        <v>4.2663874756515279</v>
      </c>
      <c r="BV71" s="54">
        <f t="shared" si="3408"/>
        <v>4.2994128754976568</v>
      </c>
      <c r="BW71" s="54">
        <f t="shared" si="3408"/>
        <v>4.3320940317930239</v>
      </c>
      <c r="BX71" s="54">
        <f t="shared" si="3408"/>
        <v>4.3643613059764785</v>
      </c>
      <c r="BY71" s="54">
        <f t="shared" si="3408"/>
        <v>4.3961429914367898</v>
      </c>
      <c r="BZ71" s="54">
        <f t="shared" si="3408"/>
        <v>4.4273726275678991</v>
      </c>
      <c r="CA71" s="75">
        <f t="shared" si="3408"/>
        <v>4.4579979206428018</v>
      </c>
      <c r="CB71" s="54">
        <f t="shared" si="3408"/>
        <v>4.4879913138392959</v>
      </c>
      <c r="CC71" s="54">
        <f t="shared" si="3408"/>
        <v>4.5173633217869469</v>
      </c>
      <c r="CD71" s="54">
        <f t="shared" si="3408"/>
        <v>4.5461001003100074</v>
      </c>
      <c r="CE71" s="54">
        <f t="shared" ref="CE71" si="3409">CD71+BX64</f>
        <v>4.5742320712472244</v>
      </c>
      <c r="CF71" s="54">
        <f t="shared" ref="CF71" si="3410">CE71+BY64</f>
        <v>4.6017894652834563</v>
      </c>
      <c r="CG71" s="54">
        <f t="shared" ref="CG71" si="3411">CF71+BZ64</f>
        <v>4.6288011063669883</v>
      </c>
      <c r="CH71" s="75">
        <f t="shared" ref="CH71" si="3412">CG71+CA64</f>
        <v>4.6552935568021807</v>
      </c>
      <c r="CI71" s="54">
        <f t="shared" ref="CI71" si="3413">CH71+CB64</f>
        <v>4.6812910552714833</v>
      </c>
      <c r="CJ71" s="54">
        <f t="shared" ref="CJ71" si="3414">CI71+CC64</f>
        <v>4.7068156924475115</v>
      </c>
      <c r="CK71" s="54">
        <f t="shared" ref="CK71" si="3415">CJ71+CD64</f>
        <v>4.7318711292573665</v>
      </c>
      <c r="CL71" s="54">
        <f t="shared" ref="CL71" si="3416">CK71+CE64</f>
        <v>4.7564480475379041</v>
      </c>
      <c r="CM71" s="54">
        <f t="shared" ref="CM71" si="3417">CL71+CF64</f>
        <v>4.7805468323093807</v>
      </c>
      <c r="CN71" s="54">
        <f t="shared" ref="CN71" si="3418">CM71+CG64</f>
        <v>4.8041765247956443</v>
      </c>
      <c r="CO71" s="75">
        <f t="shared" ref="CO71" si="3419">CN71+CH64</f>
        <v>4.8273531336535251</v>
      </c>
      <c r="CP71" s="54">
        <f t="shared" ref="CP71" si="3420">CO71+CI64</f>
        <v>4.8500972018446884</v>
      </c>
      <c r="CQ71" s="54">
        <f t="shared" ref="CQ71" si="3421">CP71+CJ64</f>
        <v>4.8724305441939766</v>
      </c>
      <c r="CR71" s="54">
        <f t="shared" ref="CR71" si="3422">CQ71+CK64</f>
        <v>4.8943618469927461</v>
      </c>
      <c r="CS71" s="54">
        <f t="shared" ref="CS71" si="3423">CR71+CL64</f>
        <v>4.9158952763234671</v>
      </c>
      <c r="CT71" s="54">
        <f t="shared" ref="CT71" si="3424">CS71+CM64</f>
        <v>4.9370349719078996</v>
      </c>
      <c r="CU71" s="54">
        <f t="shared" ref="CU71" si="3425">CT71+CN64</f>
        <v>4.9577858201878788</v>
      </c>
      <c r="CV71" s="75">
        <f t="shared" ref="CV71" si="3426">CU71+CO64</f>
        <v>4.9781539919260034</v>
      </c>
      <c r="CW71" s="54">
        <f t="shared" ref="CW71" si="3427">CV71+CP64</f>
        <v>4.9981471329798461</v>
      </c>
      <c r="CX71" s="54">
        <f t="shared" ref="CX71" si="3428">CW71+CQ64</f>
        <v>5.0177740689500689</v>
      </c>
      <c r="CY71" s="54">
        <f t="shared" ref="CY71" si="3429">CX71+CR64</f>
        <v>5.0370438700974347</v>
      </c>
      <c r="CZ71" s="54">
        <f t="shared" ref="CZ71" si="3430">CY71+CS64</f>
        <v>5.0559665535441507</v>
      </c>
      <c r="DA71" s="54">
        <f t="shared" ref="DA71" si="3431">CZ71+CT64</f>
        <v>5.074552017503497</v>
      </c>
      <c r="DB71" s="54">
        <f t="shared" ref="DB71" si="3432">DA71+CU64</f>
        <v>5.0928096052866092</v>
      </c>
      <c r="DC71" s="54">
        <f t="shared" ref="DC71" si="3433">DB71+CV64</f>
        <v>5.1107478075066961</v>
      </c>
      <c r="DD71" s="75">
        <f t="shared" ref="DD71" si="3434">DC71+CW64</f>
        <v>5.128374103386574</v>
      </c>
      <c r="DE71" s="54">
        <f t="shared" ref="DE71" si="3435">DD71+CX64</f>
        <v>5.1456949253238307</v>
      </c>
      <c r="DF71" s="54">
        <f t="shared" ref="DF71" si="3436">DE71+CY64</f>
        <v>5.1627157411326907</v>
      </c>
      <c r="DG71" s="54">
        <f t="shared" ref="DG71" si="3437">DF71+CZ64</f>
        <v>5.1794421668840789</v>
      </c>
      <c r="DH71" s="54">
        <f t="shared" ref="DH71" si="3438">DG71+DA64</f>
        <v>5.1958806071622705</v>
      </c>
      <c r="DI71" s="54">
        <f t="shared" ref="DI71" si="3439">DH71+DB64</f>
        <v>5.2120379687907947</v>
      </c>
      <c r="DJ71" s="54">
        <f t="shared" ref="DJ71" si="3440">DI71+DC64</f>
        <v>5.2279213380607326</v>
      </c>
      <c r="DK71" s="75">
        <f t="shared" ref="DK71" si="3441">DJ71+DD64</f>
        <v>5.2435376609106905</v>
      </c>
      <c r="DL71" s="54">
        <f t="shared" ref="DL71" si="3442">DK71+DE64</f>
        <v>5.2588934735836323</v>
      </c>
      <c r="DM71" s="54">
        <f t="shared" ref="DM71" si="3443">DL71+DF64</f>
        <v>5.2739947389299786</v>
      </c>
      <c r="DN71" s="54">
        <f t="shared" ref="DN71" si="3444">DM71+DG64</f>
        <v>5.2888471614340844</v>
      </c>
      <c r="DO71" s="54">
        <f t="shared" ref="DO71" si="3445">DN71+DH64</f>
        <v>5.3034562951351161</v>
      </c>
      <c r="DP71" s="54">
        <f t="shared" ref="DP71" si="3446">DO71+DI64</f>
        <v>5.3178276038407111</v>
      </c>
      <c r="DQ71" s="54">
        <f t="shared" ref="DQ71" si="3447">DP71+DJ64</f>
        <v>5.3319664981777217</v>
      </c>
      <c r="DR71" s="54">
        <f t="shared" ref="DR71" si="3448">DQ71+DK64</f>
        <v>5.3458783474771012</v>
      </c>
      <c r="DS71" s="54">
        <f t="shared" ref="DS71" si="3449">DR71+DL64</f>
        <v>5.3595684706141888</v>
      </c>
    </row>
    <row r="72" spans="1:123" x14ac:dyDescent="0.25">
      <c r="A72" t="s">
        <v>161</v>
      </c>
      <c r="B72" s="60"/>
      <c r="I72" s="66">
        <v>0.01</v>
      </c>
      <c r="J72" s="54">
        <f>I72+C66+C51*$E$10</f>
        <v>2.6043236369434224E-2</v>
      </c>
      <c r="K72" s="54">
        <f t="shared" ref="K72:BV72" si="3450">J72+D66+D51*$E$10</f>
        <v>4.593684946753266E-2</v>
      </c>
      <c r="L72" s="54">
        <f t="shared" si="3450"/>
        <v>7.060492970917473E-2</v>
      </c>
      <c r="M72" s="54">
        <f t="shared" si="3450"/>
        <v>0.10119334920881089</v>
      </c>
      <c r="N72" s="54">
        <f t="shared" si="3450"/>
        <v>0.13912298938835974</v>
      </c>
      <c r="O72" s="54">
        <f t="shared" si="3450"/>
        <v>0.18615574321100026</v>
      </c>
      <c r="P72" s="54">
        <f t="shared" si="3450"/>
        <v>0.24447635795107456</v>
      </c>
      <c r="Q72" s="54">
        <f t="shared" si="3450"/>
        <v>0.26647262240939557</v>
      </c>
      <c r="R72" s="54">
        <f t="shared" si="3450"/>
        <v>0.29374799033771365</v>
      </c>
      <c r="S72" s="54">
        <f t="shared" si="3450"/>
        <v>0.32756944656882803</v>
      </c>
      <c r="T72" s="54">
        <f t="shared" si="3450"/>
        <v>0.36950805229540989</v>
      </c>
      <c r="U72" s="54">
        <f t="shared" si="3450"/>
        <v>0.42151192339637134</v>
      </c>
      <c r="V72" s="54">
        <f t="shared" si="3450"/>
        <v>0.48599672356156359</v>
      </c>
      <c r="W72" s="54">
        <f t="shared" si="3450"/>
        <v>0.565957875766402</v>
      </c>
      <c r="X72" s="54">
        <f t="shared" si="3450"/>
        <v>0.66510970450040152</v>
      </c>
      <c r="Y72" s="54">
        <f t="shared" si="3450"/>
        <v>0.78805797213056095</v>
      </c>
      <c r="Z72" s="54">
        <f t="shared" si="3450"/>
        <v>0.9405138239919586</v>
      </c>
      <c r="AA72" s="54">
        <f t="shared" si="3450"/>
        <v>1.1295590803000917</v>
      </c>
      <c r="AB72" s="54">
        <f t="shared" si="3450"/>
        <v>1.3639751981221768</v>
      </c>
      <c r="AC72" s="54">
        <f t="shared" si="3450"/>
        <v>1.6546511842215623</v>
      </c>
      <c r="AD72" s="54">
        <f t="shared" si="3450"/>
        <v>2.0150894069848002</v>
      </c>
      <c r="AE72" s="54">
        <f t="shared" si="3450"/>
        <v>2.3128406506295032</v>
      </c>
      <c r="AF72" s="54">
        <f t="shared" si="3450"/>
        <v>2.6661549775761353</v>
      </c>
      <c r="AG72" s="54">
        <f t="shared" si="3450"/>
        <v>3.0883511784811444</v>
      </c>
      <c r="AH72" s="54">
        <f t="shared" si="3450"/>
        <v>3.5959361174800519</v>
      </c>
      <c r="AI72" s="54">
        <f t="shared" si="3450"/>
        <v>4.2093654814786206</v>
      </c>
      <c r="AJ72" s="54">
        <f t="shared" si="3450"/>
        <v>4.9539847878475101</v>
      </c>
      <c r="AK72" s="54">
        <f t="shared" si="3450"/>
        <v>5.8611926757963539</v>
      </c>
      <c r="AL72" s="54">
        <f t="shared" si="3450"/>
        <v>7.0913512737454729</v>
      </c>
      <c r="AM72" s="54">
        <f t="shared" si="3450"/>
        <v>7.4751534585765365</v>
      </c>
      <c r="AN72" s="54">
        <f t="shared" si="3450"/>
        <v>7.9047482896993539</v>
      </c>
      <c r="AO72" s="54">
        <f t="shared" si="3450"/>
        <v>8.3879525332598206</v>
      </c>
      <c r="AP72" s="54">
        <f t="shared" si="3450"/>
        <v>8.934440337724519</v>
      </c>
      <c r="AQ72" s="54">
        <f t="shared" si="3450"/>
        <v>9.5561793937349844</v>
      </c>
      <c r="AR72" s="54">
        <f t="shared" si="3450"/>
        <v>10.080536910442902</v>
      </c>
      <c r="AS72" s="54">
        <f t="shared" si="3450"/>
        <v>10.502900229984061</v>
      </c>
      <c r="AT72" s="54">
        <f t="shared" si="3450"/>
        <v>11.012383828395418</v>
      </c>
      <c r="AU72" s="54">
        <f t="shared" si="3450"/>
        <v>11.520824651624284</v>
      </c>
      <c r="AV72" s="54">
        <f t="shared" si="3450"/>
        <v>12.024921521712008</v>
      </c>
      <c r="AW72" s="54">
        <f t="shared" si="3450"/>
        <v>12.520342329224018</v>
      </c>
      <c r="AX72" s="54">
        <f t="shared" si="3450"/>
        <v>13.001479184188319</v>
      </c>
      <c r="AY72" s="54">
        <f t="shared" si="3450"/>
        <v>13.377206761115065</v>
      </c>
      <c r="AZ72" s="54">
        <f t="shared" si="3450"/>
        <v>13.705996258932183</v>
      </c>
      <c r="BA72" s="54">
        <f t="shared" si="3450"/>
        <v>13.977312417045166</v>
      </c>
      <c r="BB72" s="54">
        <f t="shared" si="3450"/>
        <v>14.260301294586473</v>
      </c>
      <c r="BC72" s="54">
        <f t="shared" si="3450"/>
        <v>14.552378914784729</v>
      </c>
      <c r="BD72" s="54">
        <f t="shared" si="3450"/>
        <v>14.85028646862226</v>
      </c>
      <c r="BE72" s="54">
        <f t="shared" si="3450"/>
        <v>15.149914611664324</v>
      </c>
      <c r="BF72" s="54">
        <f t="shared" si="3450"/>
        <v>15.446086608518694</v>
      </c>
      <c r="BG72" s="54">
        <f t="shared" si="3450"/>
        <v>15.713210605691337</v>
      </c>
      <c r="BH72" s="54">
        <f t="shared" si="3450"/>
        <v>15.984497697471864</v>
      </c>
      <c r="BI72" s="54">
        <f t="shared" si="3450"/>
        <v>16.252058872605438</v>
      </c>
      <c r="BJ72" s="54">
        <f t="shared" si="3450"/>
        <v>16.516173918880366</v>
      </c>
      <c r="BK72" s="54">
        <f t="shared" si="3450"/>
        <v>16.776939583408009</v>
      </c>
      <c r="BL72" s="54">
        <f t="shared" si="3450"/>
        <v>17.03423133168749</v>
      </c>
      <c r="BM72" s="54">
        <f t="shared" si="3450"/>
        <v>17.287654920544846</v>
      </c>
      <c r="BN72" s="54">
        <f t="shared" si="3450"/>
        <v>17.536485424735595</v>
      </c>
      <c r="BO72" s="54">
        <f t="shared" si="3450"/>
        <v>17.779820085417246</v>
      </c>
      <c r="BP72" s="54">
        <f t="shared" si="3450"/>
        <v>18.018104068222666</v>
      </c>
      <c r="BQ72" s="54">
        <f t="shared" si="3450"/>
        <v>18.250516645480459</v>
      </c>
      <c r="BR72" s="54">
        <f t="shared" si="3450"/>
        <v>18.476467991973003</v>
      </c>
      <c r="BS72" s="54">
        <f t="shared" si="3450"/>
        <v>18.695643451678261</v>
      </c>
      <c r="BT72" s="54">
        <f t="shared" si="3450"/>
        <v>18.908060938940658</v>
      </c>
      <c r="BU72" s="54">
        <f t="shared" si="3450"/>
        <v>19.114139947528617</v>
      </c>
      <c r="BV72" s="54">
        <f t="shared" si="3450"/>
        <v>19.316931607764044</v>
      </c>
      <c r="BW72" s="54">
        <f t="shared" ref="BW72:DS72" si="3451">BV72+BP66+BP51*$E$10</f>
        <v>19.517741624533706</v>
      </c>
      <c r="BX72" s="54">
        <f t="shared" si="3451"/>
        <v>19.716086632179632</v>
      </c>
      <c r="BY72" s="54">
        <f t="shared" si="3451"/>
        <v>19.911485504120993</v>
      </c>
      <c r="BZ72" s="54">
        <f t="shared" si="3451"/>
        <v>20.103504782739293</v>
      </c>
      <c r="CA72" s="54">
        <f t="shared" si="3451"/>
        <v>20.291814198611931</v>
      </c>
      <c r="CB72" s="54">
        <f t="shared" si="3451"/>
        <v>20.476252292020632</v>
      </c>
      <c r="CC72" s="54">
        <f t="shared" si="3451"/>
        <v>20.656910388825903</v>
      </c>
      <c r="CD72" s="54">
        <f t="shared" si="3451"/>
        <v>20.833662331819848</v>
      </c>
      <c r="CE72" s="54">
        <f t="shared" si="3451"/>
        <v>21.00668658653403</v>
      </c>
      <c r="CF72" s="54">
        <f t="shared" si="3451"/>
        <v>21.176154379916671</v>
      </c>
      <c r="CG72" s="54">
        <f t="shared" si="3451"/>
        <v>21.342224490317697</v>
      </c>
      <c r="CH72" s="54">
        <f t="shared" si="3451"/>
        <v>21.505040534440528</v>
      </c>
      <c r="CI72" s="54">
        <f t="shared" si="3451"/>
        <v>21.6647337706017</v>
      </c>
      <c r="CJ72" s="54">
        <f t="shared" si="3451"/>
        <v>21.821427626730049</v>
      </c>
      <c r="CK72" s="54">
        <f t="shared" si="3451"/>
        <v>21.975155937316114</v>
      </c>
      <c r="CL72" s="54">
        <f t="shared" si="3451"/>
        <v>22.125878285408849</v>
      </c>
      <c r="CM72" s="54">
        <f t="shared" si="3451"/>
        <v>22.273613296731316</v>
      </c>
      <c r="CN72" s="54">
        <f t="shared" si="3451"/>
        <v>22.418431292030821</v>
      </c>
      <c r="CO72" s="54">
        <f t="shared" si="3451"/>
        <v>22.560443175450075</v>
      </c>
      <c r="CP72" s="54">
        <f t="shared" si="3451"/>
        <v>22.699784948969391</v>
      </c>
      <c r="CQ72" s="54">
        <f t="shared" si="3451"/>
        <v>22.83659733209236</v>
      </c>
      <c r="CR72" s="54">
        <f t="shared" si="3451"/>
        <v>22.970929366936797</v>
      </c>
      <c r="CS72" s="54">
        <f t="shared" si="3451"/>
        <v>23.102797255671103</v>
      </c>
      <c r="CT72" s="54">
        <f t="shared" si="3451"/>
        <v>23.232220098143969</v>
      </c>
      <c r="CU72" s="54">
        <f t="shared" si="3451"/>
        <v>23.359224432948476</v>
      </c>
      <c r="CV72" s="54">
        <f t="shared" si="3451"/>
        <v>23.483847145015801</v>
      </c>
      <c r="CW72" s="54">
        <f t="shared" si="3451"/>
        <v>23.606136050359293</v>
      </c>
      <c r="CX72" s="54">
        <f t="shared" si="3451"/>
        <v>23.726147318994077</v>
      </c>
      <c r="CY72" s="54">
        <f t="shared" si="3451"/>
        <v>23.843938759835794</v>
      </c>
      <c r="CZ72" s="54">
        <f t="shared" si="3451"/>
        <v>23.95957436285957</v>
      </c>
      <c r="DA72" s="54">
        <f t="shared" si="3451"/>
        <v>24.073116288967409</v>
      </c>
      <c r="DB72" s="54">
        <f t="shared" si="3451"/>
        <v>24.184622617884195</v>
      </c>
      <c r="DC72" s="54">
        <f t="shared" si="3451"/>
        <v>24.294145905137331</v>
      </c>
      <c r="DD72" s="54">
        <f t="shared" si="3451"/>
        <v>24.401732523071619</v>
      </c>
      <c r="DE72" s="54">
        <f t="shared" si="3451"/>
        <v>24.507422645870783</v>
      </c>
      <c r="DF72" s="54">
        <f t="shared" si="3451"/>
        <v>24.611250813881242</v>
      </c>
      <c r="DG72" s="54">
        <f t="shared" si="3451"/>
        <v>24.713252532959931</v>
      </c>
      <c r="DH72" s="54">
        <f t="shared" si="3451"/>
        <v>24.813468250078419</v>
      </c>
      <c r="DI72" s="54">
        <f t="shared" si="3451"/>
        <v>24.911941393925069</v>
      </c>
      <c r="DJ72" s="54">
        <f t="shared" si="3451"/>
        <v>25.008716257790901</v>
      </c>
      <c r="DK72" s="54">
        <f t="shared" si="3451"/>
        <v>25.1038359672608</v>
      </c>
      <c r="DL72" s="54">
        <f t="shared" si="3451"/>
        <v>25.197340822157251</v>
      </c>
      <c r="DM72" s="54">
        <f t="shared" si="3451"/>
        <v>25.289267345337535</v>
      </c>
      <c r="DN72" s="54">
        <f t="shared" si="3451"/>
        <v>25.379650555913123</v>
      </c>
      <c r="DO72" s="54">
        <f t="shared" si="3451"/>
        <v>25.468524779523776</v>
      </c>
      <c r="DP72" s="54">
        <f t="shared" si="3451"/>
        <v>25.555923989002235</v>
      </c>
      <c r="DQ72" s="54">
        <f t="shared" si="3451"/>
        <v>25.64188197502348</v>
      </c>
      <c r="DR72" s="54">
        <f t="shared" si="3451"/>
        <v>25.726432346467391</v>
      </c>
      <c r="DS72" s="54">
        <f t="shared" si="3451"/>
        <v>25.809608399373047</v>
      </c>
    </row>
    <row r="73" spans="1:123" s="257" customFormat="1" x14ac:dyDescent="0.25">
      <c r="A73" s="257" t="s">
        <v>194</v>
      </c>
      <c r="B73" s="255"/>
      <c r="I73" s="272"/>
      <c r="J73" s="223">
        <f>I73+C51*$E$10</f>
        <v>2.3897894530058783E-3</v>
      </c>
      <c r="K73" s="223">
        <f t="shared" ref="K73:BV73" si="3452">J73+D51*$E$10</f>
        <v>5.3531283747331676E-3</v>
      </c>
      <c r="L73" s="223">
        <f t="shared" si="3452"/>
        <v>9.0276686376750057E-3</v>
      </c>
      <c r="M73" s="223">
        <f t="shared" si="3452"/>
        <v>1.3584098563722885E-2</v>
      </c>
      <c r="N73" s="223">
        <f t="shared" si="3452"/>
        <v>1.9234071672022256E-2</v>
      </c>
      <c r="O73" s="223">
        <f t="shared" si="3452"/>
        <v>2.6240038326313473E-2</v>
      </c>
      <c r="P73" s="223">
        <f t="shared" si="3452"/>
        <v>3.4927436977634591E-2</v>
      </c>
      <c r="Q73" s="223">
        <f t="shared" si="3452"/>
        <v>4.7095583273727058E-2</v>
      </c>
      <c r="R73" s="223">
        <f t="shared" si="3452"/>
        <v>6.218408468088172E-2</v>
      </c>
      <c r="S73" s="223">
        <f t="shared" si="3452"/>
        <v>8.089382642575349E-2</v>
      </c>
      <c r="T73" s="223">
        <f t="shared" si="3452"/>
        <v>0.10409390618939451</v>
      </c>
      <c r="U73" s="223">
        <f t="shared" si="3452"/>
        <v>0.13286200509630938</v>
      </c>
      <c r="V73" s="223">
        <f t="shared" si="3452"/>
        <v>0.1685344477408838</v>
      </c>
      <c r="W73" s="223">
        <f t="shared" si="3452"/>
        <v>0.2127682766201561</v>
      </c>
      <c r="X73" s="223">
        <f t="shared" si="3452"/>
        <v>0.26761822443045369</v>
      </c>
      <c r="Y73" s="223">
        <f t="shared" si="3452"/>
        <v>0.33563215971522276</v>
      </c>
      <c r="Z73" s="223">
        <f t="shared" si="3452"/>
        <v>0.41996943946833637</v>
      </c>
      <c r="AA73" s="223">
        <f t="shared" si="3452"/>
        <v>0.52454766636219718</v>
      </c>
      <c r="AB73" s="223">
        <f t="shared" si="3452"/>
        <v>0.65422466771058474</v>
      </c>
      <c r="AC73" s="223">
        <f t="shared" si="3452"/>
        <v>0.81502414938258516</v>
      </c>
      <c r="AD73" s="223">
        <f t="shared" si="3452"/>
        <v>1.0144155066558658</v>
      </c>
      <c r="AE73" s="223">
        <f t="shared" si="3452"/>
        <v>1.1490508516082532</v>
      </c>
      <c r="AF73" s="223">
        <f t="shared" si="3452"/>
        <v>1.3088103733580345</v>
      </c>
      <c r="AG73" s="223">
        <f t="shared" si="3452"/>
        <v>1.499716481593343</v>
      </c>
      <c r="AH73" s="223">
        <f t="shared" si="3452"/>
        <v>1.7292331496624143</v>
      </c>
      <c r="AI73" s="223">
        <f t="shared" si="3452"/>
        <v>2.0066099055574189</v>
      </c>
      <c r="AJ73" s="223">
        <f t="shared" si="3452"/>
        <v>2.3433073310459602</v>
      </c>
      <c r="AK73" s="223">
        <f t="shared" si="3452"/>
        <v>2.7535230716836985</v>
      </c>
      <c r="AL73" s="223">
        <f t="shared" si="3452"/>
        <v>3.2548416225720542</v>
      </c>
      <c r="AM73" s="223">
        <f t="shared" si="3452"/>
        <v>3.411250036453052</v>
      </c>
      <c r="AN73" s="223">
        <f t="shared" si="3452"/>
        <v>3.5863200303275544</v>
      </c>
      <c r="AO73" s="223">
        <f t="shared" si="3452"/>
        <v>3.7832371201797828</v>
      </c>
      <c r="AP73" s="223">
        <f t="shared" si="3452"/>
        <v>4.0059437489584999</v>
      </c>
      <c r="AQ73" s="223">
        <f t="shared" si="3452"/>
        <v>4.2593170319721692</v>
      </c>
      <c r="AR73" s="223">
        <f t="shared" si="3452"/>
        <v>4.5493871475978267</v>
      </c>
      <c r="AS73" s="223">
        <f t="shared" si="3452"/>
        <v>4.740368822520785</v>
      </c>
      <c r="AT73" s="223">
        <f t="shared" si="3452"/>
        <v>4.9707440148459199</v>
      </c>
      <c r="AU73" s="223">
        <f t="shared" si="3452"/>
        <v>5.2006476914363642</v>
      </c>
      <c r="AV73" s="223">
        <f t="shared" si="3452"/>
        <v>5.4285871457369002</v>
      </c>
      <c r="AW73" s="223">
        <f t="shared" si="3452"/>
        <v>5.6526035108727664</v>
      </c>
      <c r="AX73" s="223">
        <f t="shared" si="3452"/>
        <v>5.8701610452914066</v>
      </c>
      <c r="AY73" s="223">
        <f t="shared" si="3452"/>
        <v>6.0780103431657757</v>
      </c>
      <c r="AZ73" s="223">
        <f t="shared" si="3452"/>
        <v>6.2598938951497134</v>
      </c>
      <c r="BA73" s="223">
        <f t="shared" si="3452"/>
        <v>6.4099836847441303</v>
      </c>
      <c r="BB73" s="223">
        <f t="shared" si="3452"/>
        <v>6.5665307233840018</v>
      </c>
      <c r="BC73" s="223">
        <f t="shared" si="3452"/>
        <v>6.7281055771106972</v>
      </c>
      <c r="BD73" s="223">
        <f t="shared" si="3452"/>
        <v>6.8929055005101834</v>
      </c>
      <c r="BE73" s="223">
        <f t="shared" si="3452"/>
        <v>7.0586572392143037</v>
      </c>
      <c r="BF73" s="223">
        <f t="shared" si="3452"/>
        <v>7.2224970672614024</v>
      </c>
      <c r="BG73" s="223">
        <f t="shared" si="3452"/>
        <v>7.3702677891015878</v>
      </c>
      <c r="BH73" s="223">
        <f t="shared" si="3452"/>
        <v>7.5203414994482625</v>
      </c>
      <c r="BI73" s="223">
        <f t="shared" si="3452"/>
        <v>7.6683540644157704</v>
      </c>
      <c r="BJ73" s="223">
        <f t="shared" si="3452"/>
        <v>7.814460260227432</v>
      </c>
      <c r="BK73" s="223">
        <f t="shared" si="3452"/>
        <v>7.9587136065618731</v>
      </c>
      <c r="BL73" s="223">
        <f t="shared" si="3452"/>
        <v>8.1010452119930747</v>
      </c>
      <c r="BM73" s="223">
        <f t="shared" si="3452"/>
        <v>8.2412369845524616</v>
      </c>
      <c r="BN73" s="223">
        <f t="shared" si="3452"/>
        <v>8.3788879017643652</v>
      </c>
      <c r="BO73" s="223">
        <f t="shared" si="3452"/>
        <v>8.5134985651201713</v>
      </c>
      <c r="BP73" s="223">
        <f t="shared" si="3452"/>
        <v>8.6453152364593393</v>
      </c>
      <c r="BQ73" s="223">
        <f t="shared" si="3452"/>
        <v>8.7738838962189707</v>
      </c>
      <c r="BR73" s="223">
        <f t="shared" si="3452"/>
        <v>8.8988782581084607</v>
      </c>
      <c r="BS73" s="223">
        <f t="shared" si="3452"/>
        <v>9.0201242570943503</v>
      </c>
      <c r="BT73" s="223">
        <f t="shared" si="3452"/>
        <v>9.1376318032395059</v>
      </c>
      <c r="BU73" s="223">
        <f t="shared" si="3452"/>
        <v>9.2516329569264624</v>
      </c>
      <c r="BV73" s="223">
        <f t="shared" si="3452"/>
        <v>9.3638155774822298</v>
      </c>
      <c r="BW73" s="223">
        <f t="shared" ref="BW73:DS73" si="3453">BV73+BP51*$E$10</f>
        <v>9.4749019697377861</v>
      </c>
      <c r="BX73" s="223">
        <f t="shared" si="3453"/>
        <v>9.5846247399248945</v>
      </c>
      <c r="BY73" s="223">
        <f t="shared" si="3453"/>
        <v>9.6927177329137315</v>
      </c>
      <c r="BZ73" s="223">
        <f t="shared" si="3453"/>
        <v>9.798941163638748</v>
      </c>
      <c r="CA73" s="223">
        <f t="shared" si="3453"/>
        <v>9.903112329866163</v>
      </c>
      <c r="CB73" s="223">
        <f t="shared" si="3453"/>
        <v>10.005141913453956</v>
      </c>
      <c r="CC73" s="223">
        <f t="shared" si="3453"/>
        <v>10.105080435090915</v>
      </c>
      <c r="CD73" s="223">
        <f t="shared" si="3453"/>
        <v>10.20285810568331</v>
      </c>
      <c r="CE73" s="223">
        <f t="shared" si="3453"/>
        <v>10.298573650844347</v>
      </c>
      <c r="CF73" s="223">
        <f t="shared" si="3453"/>
        <v>10.39232179186453</v>
      </c>
      <c r="CG73" s="223">
        <f t="shared" si="3453"/>
        <v>10.484190363575737</v>
      </c>
      <c r="CH73" s="223">
        <f t="shared" si="3453"/>
        <v>10.574258813516025</v>
      </c>
      <c r="CI73" s="223">
        <f t="shared" si="3453"/>
        <v>10.662599752669013</v>
      </c>
      <c r="CJ73" s="223">
        <f t="shared" si="3453"/>
        <v>10.749281460314483</v>
      </c>
      <c r="CK73" s="223">
        <f t="shared" si="3453"/>
        <v>10.834322653404646</v>
      </c>
      <c r="CL73" s="223">
        <f t="shared" si="3453"/>
        <v>10.917700973626159</v>
      </c>
      <c r="CM73" s="223">
        <f t="shared" si="3453"/>
        <v>10.999426724570505</v>
      </c>
      <c r="CN73" s="223">
        <f t="shared" si="3453"/>
        <v>11.079538807076613</v>
      </c>
      <c r="CO73" s="223">
        <f t="shared" si="3453"/>
        <v>11.158098572372369</v>
      </c>
      <c r="CP73" s="223">
        <f t="shared" si="3453"/>
        <v>11.235181255595821</v>
      </c>
      <c r="CQ73" s="223">
        <f t="shared" si="3453"/>
        <v>11.310864701578739</v>
      </c>
      <c r="CR73" s="223">
        <f t="shared" si="3453"/>
        <v>11.385176040003319</v>
      </c>
      <c r="CS73" s="223">
        <f t="shared" si="3453"/>
        <v>11.458124233771233</v>
      </c>
      <c r="CT73" s="223">
        <f t="shared" si="3453"/>
        <v>11.529719848756224</v>
      </c>
      <c r="CU73" s="223">
        <f t="shared" si="3453"/>
        <v>11.599977565882122</v>
      </c>
      <c r="CV73" s="223">
        <f t="shared" si="3453"/>
        <v>11.668917789578941</v>
      </c>
      <c r="CW73" s="223">
        <f t="shared" si="3453"/>
        <v>11.736566971258318</v>
      </c>
      <c r="CX73" s="223">
        <f t="shared" si="3453"/>
        <v>11.802956183694583</v>
      </c>
      <c r="CY73" s="223">
        <f t="shared" si="3453"/>
        <v>11.868117406287874</v>
      </c>
      <c r="CZ73" s="223">
        <f t="shared" si="3453"/>
        <v>11.932086037747835</v>
      </c>
      <c r="DA73" s="223">
        <f t="shared" si="3453"/>
        <v>11.994896464956428</v>
      </c>
      <c r="DB73" s="223">
        <f t="shared" si="3453"/>
        <v>12.056580817123161</v>
      </c>
      <c r="DC73" s="223">
        <f t="shared" si="3453"/>
        <v>12.117168167518511</v>
      </c>
      <c r="DD73" s="223">
        <f t="shared" si="3453"/>
        <v>12.176684168928968</v>
      </c>
      <c r="DE73" s="223">
        <f t="shared" si="3453"/>
        <v>12.23515104537106</v>
      </c>
      <c r="DF73" s="223">
        <f t="shared" si="3453"/>
        <v>12.292587904270462</v>
      </c>
      <c r="DG73" s="223">
        <f t="shared" si="3453"/>
        <v>12.349014387165056</v>
      </c>
      <c r="DH73" s="223">
        <f t="shared" si="3453"/>
        <v>12.404452868975284</v>
      </c>
      <c r="DI73" s="223">
        <f t="shared" si="3453"/>
        <v>12.458927374081942</v>
      </c>
      <c r="DJ73" s="223">
        <f t="shared" si="3453"/>
        <v>12.512462405156658</v>
      </c>
      <c r="DK73" s="223">
        <f t="shared" si="3453"/>
        <v>12.565081818905963</v>
      </c>
      <c r="DL73" s="223">
        <f t="shared" si="3453"/>
        <v>12.616807908848681</v>
      </c>
      <c r="DM73" s="223">
        <f t="shared" si="3453"/>
        <v>12.667660879118626</v>
      </c>
      <c r="DN73" s="223">
        <f t="shared" si="3453"/>
        <v>12.717660101990228</v>
      </c>
      <c r="DO73" s="223">
        <f t="shared" si="3453"/>
        <v>12.76682456611527</v>
      </c>
      <c r="DP73" s="223">
        <f t="shared" si="3453"/>
        <v>12.815173064975692</v>
      </c>
      <c r="DQ73" s="223">
        <f t="shared" si="3453"/>
        <v>12.862724291285318</v>
      </c>
      <c r="DR73" s="223">
        <f t="shared" si="3453"/>
        <v>12.90949683719046</v>
      </c>
      <c r="DS73" s="223">
        <f t="shared" si="3453"/>
        <v>12.955509121776569</v>
      </c>
    </row>
    <row r="74" spans="1:123" s="55" customFormat="1" x14ac:dyDescent="0.25">
      <c r="A74" s="56" t="s">
        <v>78</v>
      </c>
      <c r="B74" s="58" t="s">
        <v>115</v>
      </c>
      <c r="I74" s="70"/>
      <c r="P74" s="70"/>
      <c r="Q74" s="55">
        <f>Q75+Q76+Q77</f>
        <v>4.5353089766577472</v>
      </c>
      <c r="R74" s="55">
        <f t="shared" ref="R74:AX74" si="3454">R75+R76+R77</f>
        <v>10.159092107713358</v>
      </c>
      <c r="S74" s="55">
        <f t="shared" si="3454"/>
        <v>17.132583190222309</v>
      </c>
      <c r="T74" s="55">
        <f t="shared" si="3454"/>
        <v>25.779712132533415</v>
      </c>
      <c r="U74" s="55">
        <f t="shared" si="3454"/>
        <v>36.502152020999183</v>
      </c>
      <c r="V74" s="55">
        <f t="shared" si="3454"/>
        <v>49.797977482696737</v>
      </c>
      <c r="W74" s="70">
        <f t="shared" si="3454"/>
        <v>66.284801055201697</v>
      </c>
      <c r="X74" s="55">
        <f t="shared" si="3454"/>
        <v>79.120031762191246</v>
      </c>
      <c r="Y74" s="55">
        <f t="shared" si="3454"/>
        <v>94.562997297295738</v>
      </c>
      <c r="Z74" s="55">
        <f t="shared" si="3454"/>
        <v>113.23823469914464</v>
      </c>
      <c r="AA74" s="55">
        <f t="shared" si="3454"/>
        <v>135.91948949374358</v>
      </c>
      <c r="AB74" s="55">
        <f t="shared" si="3454"/>
        <v>163.56517180750254</v>
      </c>
      <c r="AC74" s="55">
        <f t="shared" si="3454"/>
        <v>197.36213508097856</v>
      </c>
      <c r="AD74" s="70">
        <f t="shared" si="3454"/>
        <v>238.77967566045271</v>
      </c>
      <c r="AE74" s="55">
        <f t="shared" si="3454"/>
        <v>282.15764827293287</v>
      </c>
      <c r="AF74" s="55">
        <f t="shared" si="3454"/>
        <v>303.43415137974023</v>
      </c>
      <c r="AG74" s="55">
        <f t="shared" si="3454"/>
        <v>327.98219268133226</v>
      </c>
      <c r="AH74" s="55">
        <f t="shared" si="3454"/>
        <v>356.5114875891154</v>
      </c>
      <c r="AI74" s="55">
        <f t="shared" si="3454"/>
        <v>389.90050514519464</v>
      </c>
      <c r="AJ74" s="195">
        <f t="shared" si="3454"/>
        <v>429.2361495464271</v>
      </c>
      <c r="AK74" s="70">
        <f t="shared" si="3454"/>
        <v>475.86253939270068</v>
      </c>
      <c r="AL74" s="55">
        <f t="shared" si="3454"/>
        <v>521.8030867380005</v>
      </c>
      <c r="AM74" s="55">
        <f t="shared" si="3454"/>
        <v>547.10569366612867</v>
      </c>
      <c r="AN74" s="55">
        <f t="shared" si="3454"/>
        <v>573.73529509095863</v>
      </c>
      <c r="AO74" s="55">
        <f t="shared" si="3454"/>
        <v>601.84635405605468</v>
      </c>
      <c r="AP74" s="55">
        <f t="shared" si="3454"/>
        <v>631.62373848893947</v>
      </c>
      <c r="AQ74" s="195">
        <f t="shared" si="3454"/>
        <v>663.28977823749142</v>
      </c>
      <c r="AR74" s="70">
        <f t="shared" si="3454"/>
        <v>697.38699138477966</v>
      </c>
      <c r="AS74" s="55">
        <f t="shared" si="3454"/>
        <v>723.67361367301191</v>
      </c>
      <c r="AT74" s="55">
        <f t="shared" si="3454"/>
        <v>751.29896243253586</v>
      </c>
      <c r="AU74" s="55">
        <f t="shared" si="3454"/>
        <v>779.45062686426013</v>
      </c>
      <c r="AV74" s="55">
        <f t="shared" si="3454"/>
        <v>807.96968993649386</v>
      </c>
      <c r="AW74" s="55">
        <f t="shared" si="3454"/>
        <v>836.64963547503089</v>
      </c>
      <c r="AX74" s="195">
        <f t="shared" si="3454"/>
        <v>865.22456079124311</v>
      </c>
      <c r="AY74" s="208">
        <f t="shared" ref="AY74" si="3455">AY75+AY76+AY77</f>
        <v>893.47770699562329</v>
      </c>
      <c r="AZ74" s="55">
        <f t="shared" ref="AZ74" si="3456">AZ75+AZ76+AZ77</f>
        <v>919.08306742568413</v>
      </c>
      <c r="BA74" s="55">
        <f t="shared" ref="BA74" si="3457">BA75+BA76+BA77</f>
        <v>943.19326823170536</v>
      </c>
      <c r="BB74" s="55">
        <f t="shared" ref="BB74" si="3458">BB75+BB76+BB77</f>
        <v>967.61278101623759</v>
      </c>
      <c r="BC74" s="55">
        <f t="shared" ref="BC74" si="3459">BC75+BC76+BC77</f>
        <v>992.2130495675184</v>
      </c>
      <c r="BD74" s="55">
        <f t="shared" ref="BD74" si="3460">BD75+BD76+BD77</f>
        <v>1016.8229287283924</v>
      </c>
      <c r="BE74" s="195">
        <f t="shared" ref="BE74" si="3461">BE75+BE76+BE77</f>
        <v>1041.2181276435117</v>
      </c>
      <c r="BF74" s="70">
        <f t="shared" ref="BF74" si="3462">BF75+BF76+BF77</f>
        <v>1065.1081280154726</v>
      </c>
      <c r="BG74" s="55">
        <f t="shared" ref="BG74" si="3463">BG75+BG76+BG77</f>
        <v>1087.2893809522714</v>
      </c>
      <c r="BH74" s="55">
        <f t="shared" ref="BH74" si="3464">BH75+BH76+BH77</f>
        <v>1108.7950353154847</v>
      </c>
      <c r="BI74" s="55">
        <f t="shared" ref="BI74:BJ74" si="3465">BI75+BI76+BI77</f>
        <v>1130.0850462855367</v>
      </c>
      <c r="BJ74" s="55">
        <f t="shared" si="3465"/>
        <v>1151.1189164661362</v>
      </c>
      <c r="BK74" s="55">
        <f t="shared" ref="BK74:BL74" si="3466">BK75+BK76+BK77</f>
        <v>1171.8491763663928</v>
      </c>
      <c r="BL74" s="195">
        <f t="shared" si="3466"/>
        <v>1192.2194598551141</v>
      </c>
      <c r="BM74" s="70">
        <f t="shared" ref="BM74:BS74" si="3467">BM75+BM76+BM77</f>
        <v>1212.1612339447818</v>
      </c>
      <c r="BN74" s="55">
        <f t="shared" si="3467"/>
        <v>1231.5914673370817</v>
      </c>
      <c r="BO74" s="55">
        <f t="shared" si="3467"/>
        <v>1250.734207764468</v>
      </c>
      <c r="BP74" s="55">
        <f t="shared" si="3467"/>
        <v>1269.5657953685322</v>
      </c>
      <c r="BQ74" s="55">
        <f t="shared" si="3467"/>
        <v>1288.0408973514554</v>
      </c>
      <c r="BR74" s="55">
        <f t="shared" si="3467"/>
        <v>1306.1218315653723</v>
      </c>
      <c r="BS74" s="55">
        <f t="shared" si="3467"/>
        <v>1323.7814011561427</v>
      </c>
      <c r="BT74" s="70">
        <f t="shared" ref="BT74:CC74" si="3468">BT75+BT76+BT77</f>
        <v>1341.0055312625411</v>
      </c>
      <c r="BU74" s="55">
        <f t="shared" si="3468"/>
        <v>1357.7981959223471</v>
      </c>
      <c r="BV74" s="55">
        <f t="shared" si="3468"/>
        <v>1374.2766603655909</v>
      </c>
      <c r="BW74" s="55">
        <f t="shared" si="3468"/>
        <v>1390.4931924761088</v>
      </c>
      <c r="BX74" s="55">
        <f t="shared" si="3468"/>
        <v>1406.4255062776367</v>
      </c>
      <c r="BY74" s="55">
        <f t="shared" si="3468"/>
        <v>1422.0535879111756</v>
      </c>
      <c r="BZ74" s="55">
        <f t="shared" si="3468"/>
        <v>1437.3618390348588</v>
      </c>
      <c r="CA74" s="70">
        <f t="shared" si="3468"/>
        <v>1452.3418282465939</v>
      </c>
      <c r="CB74" s="55">
        <f t="shared" si="3468"/>
        <v>1466.9957711193199</v>
      </c>
      <c r="CC74" s="55">
        <f t="shared" si="3468"/>
        <v>1481.3656580760617</v>
      </c>
      <c r="CD74" s="55">
        <f t="shared" ref="CD74:DP74" si="3469">CD75+CD76+CD77</f>
        <v>1495.4618498103</v>
      </c>
      <c r="CE74" s="55">
        <f t="shared" si="3469"/>
        <v>1509.285296285937</v>
      </c>
      <c r="CF74" s="55">
        <f t="shared" si="3469"/>
        <v>1522.8385626706793</v>
      </c>
      <c r="CG74" s="55">
        <f t="shared" si="3469"/>
        <v>1536.1258600539568</v>
      </c>
      <c r="CH74" s="70">
        <f t="shared" si="3469"/>
        <v>1549.1531653123125</v>
      </c>
      <c r="CI74" s="55">
        <f t="shared" si="3469"/>
        <v>1561.9285234988502</v>
      </c>
      <c r="CJ74" s="55">
        <f t="shared" si="3469"/>
        <v>1574.4624568898216</v>
      </c>
      <c r="CK74" s="55">
        <f t="shared" si="3469"/>
        <v>1586.7565274655772</v>
      </c>
      <c r="CL74" s="55">
        <f t="shared" si="3469"/>
        <v>1598.8114771218109</v>
      </c>
      <c r="CM74" s="55">
        <f t="shared" si="3469"/>
        <v>1610.6304451599112</v>
      </c>
      <c r="CN74" s="55">
        <f t="shared" si="3469"/>
        <v>1622.2187629500193</v>
      </c>
      <c r="CO74" s="70">
        <f t="shared" si="3469"/>
        <v>1633.5835716364259</v>
      </c>
      <c r="CP74" s="55">
        <f t="shared" si="3469"/>
        <v>1644.7332490474025</v>
      </c>
      <c r="CQ74" s="55">
        <f t="shared" si="3469"/>
        <v>1655.6765580736508</v>
      </c>
      <c r="CR74" s="55">
        <f t="shared" si="3469"/>
        <v>1666.4177345213757</v>
      </c>
      <c r="CS74" s="55">
        <f t="shared" si="3469"/>
        <v>1676.9591304072812</v>
      </c>
      <c r="CT74" s="55">
        <f t="shared" si="3469"/>
        <v>1687.3037640309892</v>
      </c>
      <c r="CU74" s="55">
        <f t="shared" si="3469"/>
        <v>1697.4553554960141</v>
      </c>
      <c r="CV74" s="70">
        <f t="shared" si="3469"/>
        <v>1707.418282767911</v>
      </c>
      <c r="CW74" s="55">
        <f t="shared" si="3469"/>
        <v>1717.1974233262815</v>
      </c>
      <c r="CX74" s="55">
        <f t="shared" si="3469"/>
        <v>1726.7978376703691</v>
      </c>
      <c r="CY74" s="55">
        <f t="shared" si="3469"/>
        <v>1736.2234940391147</v>
      </c>
      <c r="CZ74" s="55">
        <f t="shared" si="3469"/>
        <v>1745.4782826992259</v>
      </c>
      <c r="DA74" s="55">
        <f t="shared" si="3469"/>
        <v>1754.5662102737438</v>
      </c>
      <c r="DB74" s="55">
        <f t="shared" si="3469"/>
        <v>1763.4912934458707</v>
      </c>
      <c r="DC74" s="55">
        <f t="shared" si="3469"/>
        <v>1772.257463233758</v>
      </c>
      <c r="DD74" s="70">
        <f t="shared" si="3469"/>
        <v>1780.8684792429892</v>
      </c>
      <c r="DE74" s="55">
        <f t="shared" si="3469"/>
        <v>1789.3278486418849</v>
      </c>
      <c r="DF74" s="55">
        <f t="shared" si="3469"/>
        <v>1797.6387474282446</v>
      </c>
      <c r="DG74" s="55">
        <f t="shared" si="3469"/>
        <v>1805.8044077944419</v>
      </c>
      <c r="DH74" s="55">
        <f t="shared" si="3469"/>
        <v>1813.8282177432629</v>
      </c>
      <c r="DI74" s="55">
        <f t="shared" si="3469"/>
        <v>1821.7136301842215</v>
      </c>
      <c r="DJ74" s="55">
        <f t="shared" si="3469"/>
        <v>1829.4640685915253</v>
      </c>
      <c r="DK74" s="70">
        <f t="shared" si="3469"/>
        <v>1837.082838701524</v>
      </c>
      <c r="DL74" s="55">
        <f t="shared" si="3469"/>
        <v>1844.5730576220787</v>
      </c>
      <c r="DM74" s="55">
        <f t="shared" si="3469"/>
        <v>1851.9376159020671</v>
      </c>
      <c r="DN74" s="55">
        <f t="shared" si="3469"/>
        <v>1859.1793347785549</v>
      </c>
      <c r="DO74" s="55">
        <f t="shared" si="3469"/>
        <v>1866.3010294091164</v>
      </c>
      <c r="DP74" s="55">
        <f t="shared" si="3469"/>
        <v>1873.3054951869103</v>
      </c>
      <c r="DQ74" s="55">
        <f t="shared" ref="DQ74:DS74" si="3470">DQ75+DQ76+DQ77</f>
        <v>1880.1954912136425</v>
      </c>
      <c r="DR74" s="55">
        <f t="shared" si="3470"/>
        <v>1886.9737225418237</v>
      </c>
      <c r="DS74" s="55">
        <f t="shared" si="3470"/>
        <v>1893.6428245440013</v>
      </c>
    </row>
    <row r="75" spans="1:123" s="45" customFormat="1" x14ac:dyDescent="0.25">
      <c r="A75" s="45" t="s">
        <v>96</v>
      </c>
      <c r="B75" s="64"/>
      <c r="I75" s="72"/>
      <c r="P75" s="72"/>
      <c r="Q75" s="45">
        <f>P75+J55+J47+J39</f>
        <v>3.4897863508182967</v>
      </c>
      <c r="R75" s="45">
        <f>Q75+K55+K47+K39</f>
        <v>7.8171214258329851</v>
      </c>
      <c r="S75" s="45">
        <f>R75+L55+L47+L39</f>
        <v>13.183016918851198</v>
      </c>
      <c r="T75" s="45">
        <f>S75+M55+M47+M39</f>
        <v>19.836727330193785</v>
      </c>
      <c r="U75" s="45">
        <f>T75+N55+N47+N39</f>
        <v>28.087328240258589</v>
      </c>
      <c r="V75" s="45">
        <f>U75+O55+O47+O39</f>
        <v>38.318073368738951</v>
      </c>
      <c r="W75" s="72">
        <f>V75+P55+P47+P39</f>
        <v>51.004197328054595</v>
      </c>
      <c r="X75" s="45">
        <f>W75+Q55+Q47+Q39</f>
        <v>61.811278832577429</v>
      </c>
      <c r="Y75" s="45">
        <f>X75+R55+R47+R39</f>
        <v>74.805394889604955</v>
      </c>
      <c r="Z75" s="45">
        <f>Y75+S55+S47+S39</f>
        <v>90.510167803125896</v>
      </c>
      <c r="AA75" s="45">
        <f>Z75+T55+T47+T39</f>
        <v>109.57423628650756</v>
      </c>
      <c r="AB75" s="45">
        <f>AA75+U55+U47+U39</f>
        <v>132.8009197349993</v>
      </c>
      <c r="AC75" s="45">
        <f>AB75+V55+V47+V39</f>
        <v>161.18482259486734</v>
      </c>
      <c r="AD75" s="72">
        <f>AC75+W55+W47+W39</f>
        <v>195.95694932091538</v>
      </c>
      <c r="AE75" s="45">
        <f>AD75+X55+X47+X39</f>
        <v>233.71761943226454</v>
      </c>
      <c r="AF75" s="45">
        <f>AE75+Y55+Y47+Y39</f>
        <v>252.38217615448116</v>
      </c>
      <c r="AG75" s="45">
        <f>AF75+Z55+Z47+Z39</f>
        <v>273.93858157937649</v>
      </c>
      <c r="AH75" s="45">
        <f>AG75+AA55+AA47+AA39</f>
        <v>299.01634218375733</v>
      </c>
      <c r="AI75" s="45">
        <f>AH75+AB55+AB47+AB39</f>
        <v>328.39455543328552</v>
      </c>
      <c r="AJ75" s="200">
        <f>AI75+AC55+AC47+AC39</f>
        <v>363.03703778961443</v>
      </c>
      <c r="AK75" s="72">
        <f>AJ75+AD55+AD47+AD39</f>
        <v>404.13548129394138</v>
      </c>
      <c r="AL75" s="45">
        <f>AK75+AE55+AE47+AE39</f>
        <v>444.89843853748386</v>
      </c>
      <c r="AM75" s="45">
        <f>AL75+AF55+AF47+AF39</f>
        <v>467.17313792165646</v>
      </c>
      <c r="AN75" s="45">
        <f>AM75+AG55+AG47+AG39</f>
        <v>490.66841666311979</v>
      </c>
      <c r="AO75" s="45">
        <f>AN75+AH55+AH47+AH39</f>
        <v>515.5331145028083</v>
      </c>
      <c r="AP75" s="45">
        <f>AO75+AI55+AI47+AI39</f>
        <v>541.94608721382929</v>
      </c>
      <c r="AQ75" s="200">
        <f>AP75+AJ55+AJ47+AJ39</f>
        <v>570.12318348266422</v>
      </c>
      <c r="AR75" s="72">
        <f>AQ75+AK55+AK47+AK39</f>
        <v>600.34139614096057</v>
      </c>
      <c r="AS75" s="45">
        <f>AR75+AL55+AL47+AL39</f>
        <v>623.82146504491425</v>
      </c>
      <c r="AT75" s="45">
        <f>AS75+AM55+AM47+AM39</f>
        <v>648.64314978000095</v>
      </c>
      <c r="AU75" s="45">
        <f>AT75+AN55+AN47+AN39</f>
        <v>673.94096950603489</v>
      </c>
      <c r="AV75" s="45">
        <f>AU75+AO55+AO47+AO39</f>
        <v>699.57825507706093</v>
      </c>
      <c r="AW75" s="45">
        <f>AV75+AP55+AP47+AP39</f>
        <v>725.37705482203535</v>
      </c>
      <c r="AX75" s="200">
        <f>AW75+AQ55+AQ47+AQ39</f>
        <v>751.10792333239931</v>
      </c>
      <c r="AY75" s="72">
        <f>AX75+AR55+AR47+AR39</f>
        <v>776.48516209977356</v>
      </c>
      <c r="AZ75" s="45">
        <f>AY75+AS55+AS47+AS39</f>
        <v>799.5401240080364</v>
      </c>
      <c r="BA75" s="45">
        <f>AZ75+AT55+AT47+AT39</f>
        <v>821.31484141885028</v>
      </c>
      <c r="BB75" s="45">
        <f>BA75+AU55+AU47+AU39</f>
        <v>843.37398771151425</v>
      </c>
      <c r="BC75" s="45">
        <f>BB75+AV55+AV47+AV39</f>
        <v>865.59788234024745</v>
      </c>
      <c r="BD75" s="45">
        <f>BC75+AW55+AW47+AW39</f>
        <v>887.82774749105158</v>
      </c>
      <c r="BE75" s="200">
        <f>BD75+AX55+AX47+AX39</f>
        <v>909.85601764434227</v>
      </c>
      <c r="BF75" s="72">
        <f>BE75+AY55+AY47+AY39</f>
        <v>931.41433348725764</v>
      </c>
      <c r="BG75" s="45">
        <f>BF75+AZ55+AZ47+AZ39</f>
        <v>951.40421293739598</v>
      </c>
      <c r="BH75" s="45">
        <f>BG75+BA55+BA47+BA39</f>
        <v>970.72955323248766</v>
      </c>
      <c r="BI75" s="45">
        <f>BH75+BB55+BB47+BB39</f>
        <v>989.87914349369794</v>
      </c>
      <c r="BJ75" s="45">
        <f>BI75+BC55+BC47+BC39</f>
        <v>1008.815076480515</v>
      </c>
      <c r="BK75" s="45">
        <f>BJ75+BD55+BD47+BD39</f>
        <v>1027.4920399864154</v>
      </c>
      <c r="BL75" s="200">
        <f>BK75+BE55+BE47+BE39</f>
        <v>1045.855316683361</v>
      </c>
      <c r="BM75" s="72">
        <f>BL75+BF55+BF47+BF39</f>
        <v>1063.837417750183</v>
      </c>
      <c r="BN75" s="45">
        <f t="shared" ref="BN75:CD75" si="3471">BM75+BG55+BG47+BG39</f>
        <v>1081.3556349605003</v>
      </c>
      <c r="BO75" s="45">
        <f t="shared" si="3471"/>
        <v>1098.6228868377118</v>
      </c>
      <c r="BP75" s="45">
        <f t="shared" si="3471"/>
        <v>1115.6064957251899</v>
      </c>
      <c r="BQ75" s="45">
        <f t="shared" si="3471"/>
        <v>1132.2666901031162</v>
      </c>
      <c r="BR75" s="45">
        <f t="shared" si="3471"/>
        <v>1148.5704522143499</v>
      </c>
      <c r="BS75" s="45">
        <f t="shared" si="3471"/>
        <v>1164.4939694203433</v>
      </c>
      <c r="BT75" s="72">
        <f t="shared" si="3471"/>
        <v>1180.0247943078059</v>
      </c>
      <c r="BU75" s="45">
        <f t="shared" si="3471"/>
        <v>1195.1661925649119</v>
      </c>
      <c r="BV75" s="45">
        <f t="shared" si="3471"/>
        <v>1210.0232788643675</v>
      </c>
      <c r="BW75" s="45">
        <f t="shared" si="3471"/>
        <v>1224.6444554931197</v>
      </c>
      <c r="BX75" s="45">
        <f t="shared" si="3471"/>
        <v>1239.008315584628</v>
      </c>
      <c r="BY75" s="45">
        <f t="shared" si="3471"/>
        <v>1253.0957770521418</v>
      </c>
      <c r="BZ75" s="45">
        <f t="shared" si="3471"/>
        <v>1266.8920801324332</v>
      </c>
      <c r="CA75" s="72">
        <f t="shared" si="3471"/>
        <v>1280.3893435168441</v>
      </c>
      <c r="CB75" s="45">
        <f t="shared" si="3471"/>
        <v>1293.5897863120606</v>
      </c>
      <c r="CC75" s="45">
        <f t="shared" si="3471"/>
        <v>1306.5345231143845</v>
      </c>
      <c r="CD75" s="45">
        <f t="shared" si="3471"/>
        <v>1319.2341608331337</v>
      </c>
      <c r="CE75" s="45">
        <f t="shared" ref="CE75" si="3472">CD75+BX55+BX47+BX39</f>
        <v>1331.6891605121559</v>
      </c>
      <c r="CF75" s="45">
        <f t="shared" ref="CF75" si="3473">CE75+BY55+BY47+BY39</f>
        <v>1343.9013360337494</v>
      </c>
      <c r="CG75" s="45">
        <f t="shared" ref="CG75" si="3474">CF75+BZ55+BZ47+BZ39</f>
        <v>1355.8739431358208</v>
      </c>
      <c r="CH75" s="72">
        <f t="shared" ref="CH75" si="3475">CG75+CA55+CA47+CA39</f>
        <v>1367.6118664246426</v>
      </c>
      <c r="CI75" s="45">
        <f t="shared" ref="CI75" si="3476">CH75+CB55+CB47+CB39</f>
        <v>1379.1219899132095</v>
      </c>
      <c r="CJ75" s="45">
        <f t="shared" ref="CJ75" si="3477">CI75+CC55+CC47+CC39</f>
        <v>1390.4136912771</v>
      </c>
      <c r="CK75" s="45">
        <f t="shared" ref="CK75" si="3478">CJ75+CD55+CD47+CD39</f>
        <v>1401.4881985252723</v>
      </c>
      <c r="CL75" s="45">
        <f t="shared" ref="CL75" si="3479">CK75+CE55+CE47+CE39</f>
        <v>1412.3463623387556</v>
      </c>
      <c r="CM75" s="45">
        <f t="shared" ref="CM75" si="3480">CL75+CF55+CF47+CF39</f>
        <v>1422.9911936337458</v>
      </c>
      <c r="CN75" s="45">
        <f t="shared" ref="CN75" si="3481">CM75+CG55+CG47+CG39</f>
        <v>1433.4276627496852</v>
      </c>
      <c r="CO75" s="72">
        <f t="shared" ref="CO75" si="3482">CN75+CH55+CH47+CH39</f>
        <v>1443.6623438967445</v>
      </c>
      <c r="CP75" s="45">
        <f t="shared" ref="CP75" si="3483">CO75+CI55+CI47+CI39</f>
        <v>1453.7028966158152</v>
      </c>
      <c r="CQ75" s="45">
        <f t="shared" ref="CQ75" si="3484">CP75+CJ55+CJ47+CJ39</f>
        <v>1463.5573024496146</v>
      </c>
      <c r="CR75" s="45">
        <f t="shared" ref="CR75" si="3485">CQ75+CK55+CK47+CK39</f>
        <v>1473.2293336342163</v>
      </c>
      <c r="CS75" s="45">
        <f t="shared" ref="CS75" si="3486">CR75+CL55+CL47+CL39</f>
        <v>1482.7209643550684</v>
      </c>
      <c r="CT75" s="45">
        <f t="shared" ref="CT75" si="3487">CS75+CM55+CM47+CM39</f>
        <v>1492.0348383249889</v>
      </c>
      <c r="CU75" s="45">
        <f t="shared" ref="CU75" si="3488">CT75+CN55+CN47+CN39</f>
        <v>1501.1742974488382</v>
      </c>
      <c r="CV75" s="72">
        <f t="shared" ref="CV75" si="3489">CU75+CO55+CO47+CO39</f>
        <v>1510.1433330216717</v>
      </c>
      <c r="CW75" s="45">
        <f t="shared" ref="CW75" si="3490">CV75+CP55+CP47+CP39</f>
        <v>1518.9464272243042</v>
      </c>
      <c r="CX75" s="45">
        <f t="shared" ref="CX75" si="3491">CW75+CQ55+CQ47+CQ39</f>
        <v>1527.5882450278868</v>
      </c>
      <c r="CY75" s="45">
        <f t="shared" ref="CY75" si="3492">CX75+CR55+CR47+CR39</f>
        <v>1536.0723797970629</v>
      </c>
      <c r="CZ75" s="45">
        <f t="shared" ref="CZ75" si="3493">CY75+CS55+CS47+CS39</f>
        <v>1544.4023195633017</v>
      </c>
      <c r="DA75" s="45">
        <f t="shared" ref="DA75" si="3494">CZ75+CT55+CT47+CT39</f>
        <v>1552.5816501189033</v>
      </c>
      <c r="DB75" s="45">
        <f t="shared" ref="DB75" si="3495">DA75+CU55+CU47+CU39</f>
        <v>1560.6139672360523</v>
      </c>
      <c r="DC75" s="45">
        <f t="shared" ref="DC75" si="3496">DB75+CV55+CV47+CV39</f>
        <v>1568.5027970843053</v>
      </c>
      <c r="DD75" s="72">
        <f t="shared" ref="DD75" si="3497">DC75+CW55+CW47+CW39</f>
        <v>1576.2515231468619</v>
      </c>
      <c r="DE75" s="45">
        <f t="shared" ref="DE75" si="3498">DD75+CX55+CX47+CX39</f>
        <v>1583.8633134645218</v>
      </c>
      <c r="DF75" s="45">
        <f t="shared" ref="DF75" si="3499">DE75+CY55+CY47+CY39</f>
        <v>1591.3410443938533</v>
      </c>
      <c r="DG75" s="45">
        <f t="shared" ref="DG75" si="3500">DF75+CZ55+CZ47+CZ39</f>
        <v>1598.68765199773</v>
      </c>
      <c r="DH75" s="45">
        <f t="shared" ref="DH75" si="3501">DG75+DA55+DA47+DA39</f>
        <v>1605.9062129540259</v>
      </c>
      <c r="DI75" s="45">
        <f t="shared" ref="DI75" si="3502">DH75+DB55+DB47+DB39</f>
        <v>1612.9998590563882</v>
      </c>
      <c r="DJ75" s="45">
        <f t="shared" ref="DJ75" si="3503">DI75+DC55+DC47+DC39</f>
        <v>1619.9716897967883</v>
      </c>
      <c r="DK75" s="72">
        <f t="shared" ref="DK75" si="3504">DJ75+DD55+DD47+DD39</f>
        <v>1626.8246915953493</v>
      </c>
      <c r="DL75" s="45">
        <f t="shared" ref="DL75" si="3505">DK75+DE55+DE47+DE39</f>
        <v>1633.5616737707605</v>
      </c>
      <c r="DM75" s="45">
        <f t="shared" ref="DM75" si="3506">DL75+DF55+DF47+DF39</f>
        <v>1640.185235105567</v>
      </c>
      <c r="DN75" s="45">
        <f t="shared" ref="DN75" si="3507">DM75+DG55+DG47+DG39</f>
        <v>1646.697913437989</v>
      </c>
      <c r="DO75" s="45">
        <f t="shared" ref="DO75" si="3508">DN75+DH55+DH47+DH39</f>
        <v>1653.1022477123906</v>
      </c>
      <c r="DP75" s="45">
        <f t="shared" ref="DP75" si="3509">DO75+DI55+DI47+DI39</f>
        <v>1659.4007639929273</v>
      </c>
      <c r="DQ75" s="45">
        <f t="shared" ref="DQ75" si="3510">DP75+DJ55+DJ47+DJ39</f>
        <v>1665.595958393282</v>
      </c>
      <c r="DR75" s="45">
        <f t="shared" ref="DR75" si="3511">DQ75+DK55+DK47+DK39</f>
        <v>1671.6902786900339</v>
      </c>
      <c r="DS75" s="45">
        <f t="shared" ref="DS75" si="3512">DR75+DL55+DL47+DL39</f>
        <v>1677.6861080364699</v>
      </c>
    </row>
    <row r="76" spans="1:123" s="45" customFormat="1" x14ac:dyDescent="0.25">
      <c r="A76" s="45" t="s">
        <v>98</v>
      </c>
      <c r="B76" s="64"/>
      <c r="I76" s="72"/>
      <c r="P76" s="72"/>
      <c r="Q76" s="45">
        <f>P76+J57+J49+J41</f>
        <v>0.92646979379708361</v>
      </c>
      <c r="R76" s="45">
        <f>Q76+K57+K49+K41</f>
        <v>2.0752923381054673</v>
      </c>
      <c r="S76" s="45">
        <f>R76+L57+L49+L41</f>
        <v>3.4998322930478634</v>
      </c>
      <c r="T76" s="45">
        <f>S76+M57+M49+M41</f>
        <v>5.2662618371764349</v>
      </c>
      <c r="U76" s="45">
        <f>T76+N57+N49+N41</f>
        <v>7.4566344718958621</v>
      </c>
      <c r="V76" s="45">
        <f>U76+O57+O49+O41</f>
        <v>10.172696538947953</v>
      </c>
      <c r="W76" s="72">
        <f>V76+P57+P49+P41</f>
        <v>13.540613502092544</v>
      </c>
      <c r="X76" s="45">
        <f>W76+Q57+Q49+Q41</f>
        <v>15.24866979170857</v>
      </c>
      <c r="Y76" s="45">
        <f>X76+R57+R49+R41</f>
        <v>17.314427723218323</v>
      </c>
      <c r="Z76" s="45">
        <f>Y76+S57+S49+S41</f>
        <v>19.823696575984535</v>
      </c>
      <c r="AA76" s="45">
        <f>Z76+T57+T49+T41</f>
        <v>22.882859733995051</v>
      </c>
      <c r="AB76" s="45">
        <f>AA76+U57+U49+U41</f>
        <v>26.623802028729436</v>
      </c>
      <c r="AC76" s="45">
        <f>AB76+V57+V49+V41</f>
        <v>31.21001412530223</v>
      </c>
      <c r="AD76" s="72">
        <f>AC76+W57+W49+W41</f>
        <v>36.844153502081717</v>
      </c>
      <c r="AE76" s="45">
        <f>AD76+X57+X49+X41</f>
        <v>41.401583640672854</v>
      </c>
      <c r="AF76" s="45">
        <f>AE76+Y57+Y49+Y41</f>
        <v>43.599069569631958</v>
      </c>
      <c r="AG76" s="45">
        <f>AF76+Z57+Z49+Z41</f>
        <v>46.118195342633364</v>
      </c>
      <c r="AH76" s="45">
        <f>AG76+AA57+AA49+AA41</f>
        <v>49.027732997886126</v>
      </c>
      <c r="AI76" s="45">
        <f>AH76+AB57+AB49+AB41</f>
        <v>52.412891095860431</v>
      </c>
      <c r="AJ76" s="200">
        <f>AI76+AC57+AC49+AC41</f>
        <v>56.379223659140081</v>
      </c>
      <c r="AK76" s="72">
        <f>AJ76+AD57+AD49+AD41</f>
        <v>61.057458578660551</v>
      </c>
      <c r="AL76" s="45">
        <f>AK76+AE57+AE49+AE41</f>
        <v>65.632542139379936</v>
      </c>
      <c r="AM76" s="45">
        <f>AL76+AF57+AF49+AF41</f>
        <v>68.144028826966178</v>
      </c>
      <c r="AN76" s="45">
        <f>AM76+AG57+AG49+AG41</f>
        <v>70.754080827456278</v>
      </c>
      <c r="AO76" s="45">
        <f>AN76+AH57+AH49+AH41</f>
        <v>73.469697290893578</v>
      </c>
      <c r="AP76" s="45">
        <f>AO76+AI57+AI49+AI41</f>
        <v>76.298807507838404</v>
      </c>
      <c r="AQ76" s="200">
        <f>AP76+AJ57+AJ49+AJ41</f>
        <v>79.250480573182386</v>
      </c>
      <c r="AR76" s="72">
        <f>AQ76+AK57+AK49+AK41</f>
        <v>82.406231129602617</v>
      </c>
      <c r="AS76" s="45">
        <f>AR76+AL57+AL49+AL41</f>
        <v>84.72711764521695</v>
      </c>
      <c r="AT76" s="45">
        <f>AS76+AM57+AM49+AM41</f>
        <v>87.07822664897202</v>
      </c>
      <c r="AU76" s="45">
        <f>AT76+AN57+AN49+AN41</f>
        <v>89.467434048934862</v>
      </c>
      <c r="AV76" s="45">
        <f>AU76+AO57+AO49+AO41</f>
        <v>91.876302988954237</v>
      </c>
      <c r="AW76" s="45">
        <f>AV76+AP57+AP49+AP41</f>
        <v>94.281129593094235</v>
      </c>
      <c r="AX76" s="200">
        <f>AW76+AQ57+AQ49+AQ41</f>
        <v>96.651632501944448</v>
      </c>
      <c r="AY76" s="72">
        <f>AX76+AR57+AR49+AR41</f>
        <v>98.980631437384403</v>
      </c>
      <c r="AZ76" s="45">
        <f>AY76+AS57+AS49+AS41</f>
        <v>101.0439853784307</v>
      </c>
      <c r="BA76" s="45">
        <f>AZ76+AT57+AT49+AT41</f>
        <v>102.92345764226999</v>
      </c>
      <c r="BB76" s="45">
        <f>BA76+AU57+AU49+AU41</f>
        <v>104.82457442764087</v>
      </c>
      <c r="BC76" s="45">
        <f>BB76+AV57+AV49+AV41</f>
        <v>106.73975679062472</v>
      </c>
      <c r="BD76" s="45">
        <f>BC76+AW57+AW49+AW41</f>
        <v>108.65854522010591</v>
      </c>
      <c r="BE76" s="200">
        <f>BD76+AX57+AX49+AX41</f>
        <v>110.56688241678151</v>
      </c>
      <c r="BF76" s="72">
        <f>BE76+AY57+AY49+AY41</f>
        <v>112.44622295962188</v>
      </c>
      <c r="BG76" s="45">
        <f>BF76+AZ57+AZ49+AZ41</f>
        <v>114.20806195420671</v>
      </c>
      <c r="BH76" s="45">
        <f>BG76+BA57+BA49+BA41</f>
        <v>115.96211945433437</v>
      </c>
      <c r="BI76" s="45">
        <f>BH76+BB57+BB49+BB41</f>
        <v>117.68395562659856</v>
      </c>
      <c r="BJ76" s="45">
        <f>BI76+BC57+BC49+BC41</f>
        <v>119.37168079474553</v>
      </c>
      <c r="BK76" s="45">
        <f>BJ76+BD57+BD49+BD41</f>
        <v>121.02370545301828</v>
      </c>
      <c r="BL76" s="200">
        <f>BK76+BE57+BE49+BE41</f>
        <v>122.63879237914784</v>
      </c>
      <c r="BM76" s="72">
        <f>BL76+BF57+BF49+BF41</f>
        <v>124.21612160539806</v>
      </c>
      <c r="BN76" s="45">
        <f t="shared" ref="BN76:CD76" si="3513">BM76+BG57+BG49+BG41</f>
        <v>125.7553710841694</v>
      </c>
      <c r="BO76" s="45">
        <f t="shared" si="3513"/>
        <v>127.26498116260942</v>
      </c>
      <c r="BP76" s="45">
        <f t="shared" si="3513"/>
        <v>128.7523059145181</v>
      </c>
      <c r="BQ76" s="45">
        <f t="shared" si="3513"/>
        <v>130.21280468711583</v>
      </c>
      <c r="BR76" s="45">
        <f t="shared" si="3513"/>
        <v>131.64268886117435</v>
      </c>
      <c r="BS76" s="45">
        <f t="shared" si="3513"/>
        <v>133.03922949568803</v>
      </c>
      <c r="BT76" s="72">
        <f t="shared" si="3513"/>
        <v>134.40113943964013</v>
      </c>
      <c r="BU76" s="45">
        <f t="shared" si="3513"/>
        <v>135.7290399717125</v>
      </c>
      <c r="BV76" s="45">
        <f t="shared" si="3513"/>
        <v>137.0331018817331</v>
      </c>
      <c r="BW76" s="45">
        <f t="shared" si="3513"/>
        <v>138.31651932868976</v>
      </c>
      <c r="BX76" s="45">
        <f t="shared" si="3513"/>
        <v>139.57852159280642</v>
      </c>
      <c r="BY76" s="45">
        <f t="shared" si="3513"/>
        <v>140.81829161084346</v>
      </c>
      <c r="BZ76" s="45">
        <f t="shared" si="3513"/>
        <v>142.03508934359752</v>
      </c>
      <c r="CA76" s="72">
        <f t="shared" si="3513"/>
        <v>143.22841569716749</v>
      </c>
      <c r="CB76" s="45">
        <f t="shared" si="3513"/>
        <v>144.39822712538094</v>
      </c>
      <c r="CC76" s="45">
        <f t="shared" si="3513"/>
        <v>145.54521179865498</v>
      </c>
      <c r="CD76" s="45">
        <f t="shared" si="3513"/>
        <v>146.66916534869441</v>
      </c>
      <c r="CE76" s="45">
        <f t="shared" ref="CE76" si="3514">CD76+BX57+BX49+BX41</f>
        <v>147.7705095752805</v>
      </c>
      <c r="CF76" s="45">
        <f t="shared" ref="CF76" si="3515">CE76+BY57+BY49+BY41</f>
        <v>148.84987029855228</v>
      </c>
      <c r="CG76" s="45">
        <f t="shared" ref="CG76" si="3516">CF76+BZ57+BZ49+BZ41</f>
        <v>149.90803009110721</v>
      </c>
      <c r="CH76" s="72">
        <f t="shared" ref="CH76" si="3517">CG76+CA57+CA49+CA41</f>
        <v>150.94587462552357</v>
      </c>
      <c r="CI76" s="45">
        <f t="shared" ref="CI76" si="3518">CH76+CB57+CB49+CB41</f>
        <v>151.96433926977855</v>
      </c>
      <c r="CJ76" s="45">
        <f t="shared" ref="CJ76" si="3519">CI76+CC57+CC49+CC41</f>
        <v>152.96434276528785</v>
      </c>
      <c r="CK76" s="45">
        <f t="shared" ref="CK76" si="3520">CJ76+CD57+CD49+CD41</f>
        <v>153.94614603437705</v>
      </c>
      <c r="CL76" s="45">
        <f t="shared" ref="CL76" si="3521">CK76+CE57+CE49+CE41</f>
        <v>154.9096479934806</v>
      </c>
      <c r="CM76" s="45">
        <f t="shared" ref="CM76" si="3522">CL76+CF57+CF49+CF41</f>
        <v>155.85494521633575</v>
      </c>
      <c r="CN76" s="45">
        <f t="shared" ref="CN76" si="3523">CM76+CG57+CG49+CG41</f>
        <v>156.78232711169755</v>
      </c>
      <c r="CO76" s="72">
        <f t="shared" ref="CO76" si="3524">CN76+CH57+CH49+CH41</f>
        <v>157.69225294418266</v>
      </c>
      <c r="CP76" s="45">
        <f t="shared" ref="CP76" si="3525">CO76+CI57+CI49+CI41</f>
        <v>158.58530621695593</v>
      </c>
      <c r="CQ76" s="45">
        <f t="shared" ref="CQ76" si="3526">CP76+CJ57+CJ49+CJ41</f>
        <v>159.462121695739</v>
      </c>
      <c r="CR76" s="45">
        <f t="shared" ref="CR76" si="3527">CQ76+CK57+CK49+CK41</f>
        <v>160.32307119178597</v>
      </c>
      <c r="CS76" s="45">
        <f t="shared" ref="CS76" si="3528">CR76+CL57+CL49+CL41</f>
        <v>161.1684544648289</v>
      </c>
      <c r="CT76" s="45">
        <f t="shared" ref="CT76" si="3529">CS76+CM57+CM49+CM41</f>
        <v>161.99856818803974</v>
      </c>
      <c r="CU76" s="45">
        <f t="shared" ref="CU76" si="3530">CT76+CN57+CN49+CN41</f>
        <v>162.81371239825455</v>
      </c>
      <c r="CV76" s="72">
        <f t="shared" ref="CV76" si="3531">CU76+CO57+CO49+CO41</f>
        <v>163.61419509704956</v>
      </c>
      <c r="CW76" s="45">
        <f t="shared" ref="CW76" si="3532">CV76+CP57+CP49+CP41</f>
        <v>164.4003327474326</v>
      </c>
      <c r="CX76" s="45">
        <f t="shared" ref="CX76" si="3533">CW76+CQ57+CQ49+CQ41</f>
        <v>165.17244348090838</v>
      </c>
      <c r="CY76" s="45">
        <f t="shared" ref="CY76" si="3534">CX76+CR57+CR49+CR41</f>
        <v>165.93082975739441</v>
      </c>
      <c r="CZ76" s="45">
        <f t="shared" ref="CZ76" si="3535">CY76+CS57+CS49+CS41</f>
        <v>166.6758165567642</v>
      </c>
      <c r="DA76" s="45">
        <f t="shared" ref="DA76" si="3536">CZ76+CT57+CT49+CT41</f>
        <v>167.4077433264664</v>
      </c>
      <c r="DB76" s="45">
        <f t="shared" ref="DB76" si="3537">DA76+CU57+CU49+CU41</f>
        <v>168.12694894036119</v>
      </c>
      <c r="DC76" s="45">
        <f t="shared" ref="DC76" si="3538">DB76+CV57+CV49+CV41</f>
        <v>168.83375869864162</v>
      </c>
      <c r="DD76" s="72">
        <f t="shared" ref="DD76" si="3539">DC76+CW57+CW49+CW41</f>
        <v>169.52847423268679</v>
      </c>
      <c r="DE76" s="45">
        <f t="shared" ref="DE76" si="3540">DD76+CX57+CX49+CX41</f>
        <v>170.21136700953952</v>
      </c>
      <c r="DF76" s="45">
        <f t="shared" ref="DF76" si="3541">DE76+CY57+CY49+CY41</f>
        <v>170.88267650419934</v>
      </c>
      <c r="DG76" s="45">
        <f t="shared" ref="DG76" si="3542">DF76+CZ57+CZ49+CZ41</f>
        <v>171.5426396839228</v>
      </c>
      <c r="DH76" s="45">
        <f t="shared" ref="DH76" si="3543">DG76+DA57+DA49+DA41</f>
        <v>172.19150640034226</v>
      </c>
      <c r="DI76" s="45">
        <f t="shared" ref="DI76" si="3544">DH76+DB57+DB49+DB41</f>
        <v>172.82953483158772</v>
      </c>
      <c r="DJ76" s="45">
        <f t="shared" ref="DJ76" si="3545">DI76+DC57+DC49+DC41</f>
        <v>173.45698568246667</v>
      </c>
      <c r="DK76" s="72">
        <f t="shared" ref="DK76" si="3546">DJ76+DD57+DD49+DD41</f>
        <v>174.07411590567395</v>
      </c>
      <c r="DL76" s="45">
        <f t="shared" ref="DL76" si="3547">DK76+DE57+DE49+DE41</f>
        <v>174.68117300321592</v>
      </c>
      <c r="DM76" s="45">
        <f t="shared" ref="DM76" si="3548">DL76+DF57+DF49+DF41</f>
        <v>175.27839130022795</v>
      </c>
      <c r="DN76" s="45">
        <f t="shared" ref="DN76" si="3549">DM76+DG57+DG49+DG41</f>
        <v>175.86599826737074</v>
      </c>
      <c r="DO76" s="45">
        <f t="shared" ref="DO76" si="3550">DN76+DH57+DH49+DH41</f>
        <v>176.44421556592783</v>
      </c>
      <c r="DP76" s="45">
        <f t="shared" ref="DP76" si="3551">DO76+DI57+DI49+DI41</f>
        <v>177.01325937104778</v>
      </c>
      <c r="DQ76" s="45">
        <f t="shared" ref="DQ76" si="3552">DP76+DJ57+DJ49+DJ41</f>
        <v>177.57334085446189</v>
      </c>
      <c r="DR76" s="45">
        <f t="shared" ref="DR76" si="3553">DQ76+DK57+DK49+DK41</f>
        <v>178.12466670072058</v>
      </c>
      <c r="DS76" s="45">
        <f t="shared" ref="DS76" si="3554">DR76+DL57+DL49+DL41</f>
        <v>178.667439614605</v>
      </c>
    </row>
    <row r="77" spans="1:123" s="45" customFormat="1" x14ac:dyDescent="0.25">
      <c r="A77" s="45" t="s">
        <v>99</v>
      </c>
      <c r="B77" s="64"/>
      <c r="I77" s="72"/>
      <c r="P77" s="72"/>
      <c r="Q77" s="45">
        <f>P77+J59+J51+J43</f>
        <v>0.1190528320423678</v>
      </c>
      <c r="R77" s="45">
        <f>Q77+K59+K51+K43</f>
        <v>0.26667834377490385</v>
      </c>
      <c r="S77" s="45">
        <f>R77+L59+L51+L43</f>
        <v>0.44973397832324857</v>
      </c>
      <c r="T77" s="45">
        <f>S77+M59+M51+M43</f>
        <v>0.67672296516319597</v>
      </c>
      <c r="U77" s="45">
        <f>T77+N59+N51+N43</f>
        <v>0.95818930884473086</v>
      </c>
      <c r="V77" s="45">
        <f>U77+O59+O51+O43</f>
        <v>1.307207575009834</v>
      </c>
      <c r="W77" s="72">
        <f>V77+P59+P51+P43</f>
        <v>1.7399902250545618</v>
      </c>
      <c r="X77" s="45">
        <f>W77+Q59+Q51+Q43</f>
        <v>2.060083137905254</v>
      </c>
      <c r="Y77" s="45">
        <f>X77+R59+R51+R43</f>
        <v>2.4431746844724609</v>
      </c>
      <c r="Z77" s="45">
        <f>Y77+S59+S51+S43</f>
        <v>2.9043703200342197</v>
      </c>
      <c r="AA77" s="45">
        <f>Z77+T59+T51+T43</f>
        <v>3.4623934732409709</v>
      </c>
      <c r="AB77" s="45">
        <f>AA77+U59+U51+U43</f>
        <v>4.1404500437737974</v>
      </c>
      <c r="AC77" s="45">
        <f>AB77+V59+V51+V43</f>
        <v>4.9672983608089929</v>
      </c>
      <c r="AD77" s="72">
        <f>AC77+W59+W51+W43</f>
        <v>5.9785728374556095</v>
      </c>
      <c r="AE77" s="45">
        <f>AD77+X59+X51+X43</f>
        <v>7.0384451999954933</v>
      </c>
      <c r="AF77" s="45">
        <f>AE77+Y59+Y51+Y43</f>
        <v>7.4529056556270641</v>
      </c>
      <c r="AG77" s="45">
        <f>AF77+Z59+Z51+Z43</f>
        <v>7.9254157593223837</v>
      </c>
      <c r="AH77" s="45">
        <f>AG77+AA59+AA51+AA43</f>
        <v>8.4674124074719703</v>
      </c>
      <c r="AI77" s="45">
        <f>AH77+AB59+AB51+AB43</f>
        <v>9.0930586160486424</v>
      </c>
      <c r="AJ77" s="200">
        <f>AI77+AC59+AC51+AC43</f>
        <v>9.8198880976725462</v>
      </c>
      <c r="AK77" s="72">
        <f>AJ77+AD59+AD51+AD43</f>
        <v>10.669599520098739</v>
      </c>
      <c r="AL77" s="45">
        <f>AK77+AE59+AE51+AE43</f>
        <v>11.272106061136656</v>
      </c>
      <c r="AM77" s="45">
        <f>AL77+AF59+AF51+AF43</f>
        <v>11.788526917506076</v>
      </c>
      <c r="AN77" s="45">
        <f>AM77+AG59+AG51+AG43</f>
        <v>12.312797600382657</v>
      </c>
      <c r="AO77" s="45">
        <f>AN77+AH59+AH51+AH43</f>
        <v>12.843542262352809</v>
      </c>
      <c r="AP77" s="45">
        <f>AO77+AI59+AI51+AI43</f>
        <v>13.378843767271796</v>
      </c>
      <c r="AQ77" s="200">
        <f>AP77+AJ59+AJ51+AJ43</f>
        <v>13.916114181644827</v>
      </c>
      <c r="AR77" s="72">
        <f>AQ77+AK59+AK51+AK43</f>
        <v>14.639364114216464</v>
      </c>
      <c r="AS77" s="45">
        <f>AR77+AL59+AL51+AL43</f>
        <v>15.125030982880757</v>
      </c>
      <c r="AT77" s="45">
        <f>AS77+AM59+AM51+AM43</f>
        <v>15.577586003562905</v>
      </c>
      <c r="AU77" s="45">
        <f>AT77+AN59+AN51+AN43</f>
        <v>16.04222330929047</v>
      </c>
      <c r="AV77" s="45">
        <f>AU77+AO59+AO51+AO43</f>
        <v>16.515131870478726</v>
      </c>
      <c r="AW77" s="45">
        <f>AV77+AP59+AP51+AP43</f>
        <v>16.991451059901337</v>
      </c>
      <c r="AX77" s="200">
        <f>AW77+AQ59+AQ51+AQ43</f>
        <v>17.465004956899445</v>
      </c>
      <c r="AY77" s="72">
        <f>AX77+AR59+AR51+AR43</f>
        <v>18.01191345846528</v>
      </c>
      <c r="AZ77" s="45">
        <f>AY77+AS59+AS51+AS43</f>
        <v>18.498958039216951</v>
      </c>
      <c r="BA77" s="45">
        <f>AZ77+AT59+AT51+AT43</f>
        <v>18.954969170585098</v>
      </c>
      <c r="BB77" s="45">
        <f>BA77+AU59+AU51+AU43</f>
        <v>19.414218877082472</v>
      </c>
      <c r="BC77" s="45">
        <f>BB77+AV59+AV51+AV43</f>
        <v>19.875410436646213</v>
      </c>
      <c r="BD77" s="45">
        <f>BC77+AW59+AW51+AW43</f>
        <v>20.336636017234948</v>
      </c>
      <c r="BE77" s="200">
        <f>BD77+AX59+AX51+AX43</f>
        <v>20.795227582388009</v>
      </c>
      <c r="BF77" s="72">
        <f>BE77+AY59+AY51+AY43</f>
        <v>21.247571568593209</v>
      </c>
      <c r="BG77" s="45">
        <f>BF77+AZ59+AZ51+AZ43</f>
        <v>21.677106060668613</v>
      </c>
      <c r="BH77" s="45">
        <f>BG77+BA59+BA51+BA43</f>
        <v>22.103362628662609</v>
      </c>
      <c r="BI77" s="45">
        <f>BH77+BB59+BB51+BB43</f>
        <v>22.521947165240153</v>
      </c>
      <c r="BJ77" s="45">
        <f>BI77+BC59+BC51+BC43</f>
        <v>22.932159190875527</v>
      </c>
      <c r="BK77" s="45">
        <f>BJ77+BD59+BD51+BD43</f>
        <v>23.333430926959117</v>
      </c>
      <c r="BL77" s="200">
        <f>BK77+BE59+BE51+BE43</f>
        <v>23.725350792605248</v>
      </c>
      <c r="BM77" s="72">
        <f>BL77+BF59+BF51+BF43</f>
        <v>24.107694589200637</v>
      </c>
      <c r="BN77" s="45">
        <f t="shared" ref="BN77:CD77" si="3555">BM77+BG59+BG51+BG43</f>
        <v>24.480461292411906</v>
      </c>
      <c r="BO77" s="45">
        <f t="shared" si="3555"/>
        <v>24.846339764146784</v>
      </c>
      <c r="BP77" s="45">
        <f t="shared" si="3555"/>
        <v>25.206993728824234</v>
      </c>
      <c r="BQ77" s="45">
        <f t="shared" si="3555"/>
        <v>25.561402561223645</v>
      </c>
      <c r="BR77" s="45">
        <f t="shared" si="3555"/>
        <v>25.908690489848148</v>
      </c>
      <c r="BS77" s="45">
        <f t="shared" si="3555"/>
        <v>26.24820224011129</v>
      </c>
      <c r="BT77" s="72">
        <f t="shared" si="3555"/>
        <v>26.579597515095148</v>
      </c>
      <c r="BU77" s="45">
        <f t="shared" si="3555"/>
        <v>26.902963385722508</v>
      </c>
      <c r="BV77" s="45">
        <f t="shared" si="3555"/>
        <v>27.220279619490402</v>
      </c>
      <c r="BW77" s="45">
        <f t="shared" si="3555"/>
        <v>27.532217654299281</v>
      </c>
      <c r="BX77" s="45">
        <f t="shared" si="3555"/>
        <v>27.838669100202281</v>
      </c>
      <c r="BY77" s="45">
        <f t="shared" si="3555"/>
        <v>28.139519248190183</v>
      </c>
      <c r="BZ77" s="45">
        <f t="shared" si="3555"/>
        <v>28.434669558828094</v>
      </c>
      <c r="CA77" s="72">
        <f t="shared" si="3555"/>
        <v>28.724069032582307</v>
      </c>
      <c r="CB77" s="45">
        <f t="shared" si="3555"/>
        <v>29.007757681878285</v>
      </c>
      <c r="CC77" s="45">
        <f t="shared" si="3555"/>
        <v>29.285923163022336</v>
      </c>
      <c r="CD77" s="45">
        <f t="shared" si="3555"/>
        <v>29.55852362847186</v>
      </c>
      <c r="CE77" s="45">
        <f t="shared" ref="CE77" si="3556">CD77+BX59+BX51+BX43</f>
        <v>29.825626198500544</v>
      </c>
      <c r="CF77" s="45">
        <f t="shared" ref="CF77" si="3557">CE77+BY59+BY51+BY43</f>
        <v>30.087356338377564</v>
      </c>
      <c r="CG77" s="45">
        <f t="shared" ref="CG77" si="3558">CF77+BZ59+BZ51+BZ43</f>
        <v>30.343886827028733</v>
      </c>
      <c r="CH77" s="72">
        <f t="shared" ref="CH77" si="3559">CG77+CA59+CA51+CA43</f>
        <v>30.595424262146278</v>
      </c>
      <c r="CI77" s="45">
        <f t="shared" ref="CI77" si="3560">CH77+CB59+CB51+CB43</f>
        <v>30.84219431586202</v>
      </c>
      <c r="CJ77" s="45">
        <f t="shared" ref="CJ77" si="3561">CI77+CC59+CC51+CC43</f>
        <v>31.084422847433732</v>
      </c>
      <c r="CK77" s="45">
        <f t="shared" ref="CK77" si="3562">CJ77+CD59+CD51+CD43</f>
        <v>31.322182905927725</v>
      </c>
      <c r="CL77" s="45">
        <f t="shared" ref="CL77" si="3563">CK77+CE59+CE51+CE43</f>
        <v>31.555466789574631</v>
      </c>
      <c r="CM77" s="45">
        <f t="shared" ref="CM77" si="3564">CL77+CF59+CF51+CF43</f>
        <v>31.784306309829844</v>
      </c>
      <c r="CN77" s="45">
        <f t="shared" ref="CN77" si="3565">CM77+CG59+CG51+CG43</f>
        <v>32.00877308863646</v>
      </c>
      <c r="CO77" s="72">
        <f t="shared" ref="CO77" si="3566">CN77+CH59+CH51+CH43</f>
        <v>32.228974795498679</v>
      </c>
      <c r="CP77" s="45">
        <f t="shared" ref="CP77" si="3567">CO77+CI59+CI51+CI43</f>
        <v>32.44504621463134</v>
      </c>
      <c r="CQ77" s="45">
        <f t="shared" ref="CQ77" si="3568">CP77+CJ59+CJ51+CJ43</f>
        <v>32.657133928297405</v>
      </c>
      <c r="CR77" s="45">
        <f t="shared" ref="CR77" si="3569">CQ77+CK59+CK51+CK43</f>
        <v>32.865329695373461</v>
      </c>
      <c r="CS77" s="45">
        <f t="shared" ref="CS77" si="3570">CR77+CL59+CL51+CL43</f>
        <v>33.06971158738375</v>
      </c>
      <c r="CT77" s="45">
        <f t="shared" ref="CT77" si="3571">CS77+CM59+CM51+CM43</f>
        <v>33.270357517960456</v>
      </c>
      <c r="CU77" s="45">
        <f t="shared" ref="CU77" si="3572">CT77+CN59+CN51+CN43</f>
        <v>33.467345648921523</v>
      </c>
      <c r="CV77" s="72">
        <f t="shared" ref="CV77" si="3573">CU77+CO59+CO51+CO43</f>
        <v>33.660754649189805</v>
      </c>
      <c r="CW77" s="45">
        <f t="shared" ref="CW77" si="3574">CV77+CP59+CP51+CP43</f>
        <v>33.850663354544601</v>
      </c>
      <c r="CX77" s="45">
        <f t="shared" ref="CX77" si="3575">CW77+CQ59+CQ51+CQ43</f>
        <v>34.037149161573687</v>
      </c>
      <c r="CY77" s="45">
        <f t="shared" ref="CY77" si="3576">CX77+CR59+CR51+CR43</f>
        <v>34.220284484657356</v>
      </c>
      <c r="CZ77" s="45">
        <f t="shared" ref="CZ77" si="3577">CY77+CS59+CS51+CS43</f>
        <v>34.400146579159987</v>
      </c>
      <c r="DA77" s="45">
        <f t="shared" ref="DA77" si="3578">CZ77+CT59+CT51+CT43</f>
        <v>34.576816828373858</v>
      </c>
      <c r="DB77" s="45">
        <f t="shared" ref="DB77" si="3579">DA77+CU59+CU51+CU43</f>
        <v>34.750377269457253</v>
      </c>
      <c r="DC77" s="45">
        <f t="shared" ref="DC77" si="3580">DB77+CV59+CV51+CV43</f>
        <v>34.920907450811136</v>
      </c>
      <c r="DD77" s="72">
        <f t="shared" ref="DD77" si="3581">DC77+CW59+CW51+CW43</f>
        <v>35.088481863440691</v>
      </c>
      <c r="DE77" s="45">
        <f t="shared" ref="DE77" si="3582">DD77+CX59+CX51+CX43</f>
        <v>35.253168167823638</v>
      </c>
      <c r="DF77" s="45">
        <f t="shared" ref="DF77" si="3583">DE77+CY59+CY51+CY43</f>
        <v>35.415026530192101</v>
      </c>
      <c r="DG77" s="45">
        <f t="shared" ref="DG77" si="3584">DF77+CZ59+CZ51+CZ43</f>
        <v>35.574116112789142</v>
      </c>
      <c r="DH77" s="45">
        <f t="shared" ref="DH77" si="3585">DG77+DA59+DA51+DA43</f>
        <v>35.730498388894858</v>
      </c>
      <c r="DI77" s="45">
        <f t="shared" ref="DI77" si="3586">DH77+DB59+DB51+DB43</f>
        <v>35.884236296245405</v>
      </c>
      <c r="DJ77" s="45">
        <f t="shared" ref="DJ77" si="3587">DI77+DC59+DC51+DC43</f>
        <v>36.035393112270327</v>
      </c>
      <c r="DK77" s="72">
        <f t="shared" ref="DK77" si="3588">DJ77+DD59+DD51+DD43</f>
        <v>36.184031200500591</v>
      </c>
      <c r="DL77" s="45">
        <f t="shared" ref="DL77" si="3589">DK77+DE59+DE51+DE43</f>
        <v>36.33021084810229</v>
      </c>
      <c r="DM77" s="45">
        <f t="shared" ref="DM77" si="3590">DL77+DF59+DF51+DF43</f>
        <v>36.473989496272161</v>
      </c>
      <c r="DN77" s="45">
        <f t="shared" ref="DN77" si="3591">DM77+DG59+DG51+DG43</f>
        <v>36.615423073195217</v>
      </c>
      <c r="DO77" s="45">
        <f t="shared" ref="DO77" si="3592">DN77+DH59+DH51+DH43</f>
        <v>36.754566130797983</v>
      </c>
      <c r="DP77" s="45">
        <f t="shared" ref="DP77" si="3593">DO77+DI59+DI51+DI43</f>
        <v>36.89147182293528</v>
      </c>
      <c r="DQ77" s="45">
        <f t="shared" ref="DQ77" si="3594">DP77+DJ59+DJ51+DJ43</f>
        <v>37.026191965898676</v>
      </c>
      <c r="DR77" s="45">
        <f t="shared" ref="DR77" si="3595">DQ77+DK59+DK51+DK43</f>
        <v>37.15877715106911</v>
      </c>
      <c r="DS77" s="45">
        <f t="shared" ref="DS77" si="3596">DR77+DL59+DL51+DL43</f>
        <v>37.289276892926338</v>
      </c>
    </row>
    <row r="78" spans="1:123" s="178" customFormat="1" x14ac:dyDescent="0.25">
      <c r="A78" s="177" t="s">
        <v>149</v>
      </c>
      <c r="I78" s="111">
        <f>I19+I30+I37+I45+I53+I60+I74</f>
        <v>174.50323836316477</v>
      </c>
      <c r="J78" s="111">
        <f>J19+J30+J37+J45+J53+J60+J74</f>
        <v>191.87614433404761</v>
      </c>
      <c r="K78" s="111">
        <f>K19+K30+K37+K45+K53+K60+K74</f>
        <v>212.47310665481709</v>
      </c>
      <c r="L78" s="111">
        <f>L19+L30+L37+L45+L53+L60+L74</f>
        <v>237.06526020921009</v>
      </c>
      <c r="M78" s="111">
        <f>M19+M30+M37+M45+M53+M60+M74</f>
        <v>266.60745144926989</v>
      </c>
      <c r="N78" s="111">
        <f>N19+N30+N37+N45+N53+N60+N74</f>
        <v>302.28162132385654</v>
      </c>
      <c r="O78" s="111">
        <f>O19+O30+O37+O45+O53+O60+O74</f>
        <v>345.55022637717389</v>
      </c>
      <c r="P78" s="111">
        <f>P19+P30+P37+P45+P53+P60+P74</f>
        <v>398.22190888401514</v>
      </c>
      <c r="Q78" s="111">
        <f>Q19+Q30+Q37+Q45+Q53+Q60+Q74</f>
        <v>467.06736138628406</v>
      </c>
      <c r="R78" s="111">
        <f>R19+R30+R37+R45+R53+R60+R74</f>
        <v>488.33064409952703</v>
      </c>
      <c r="S78" s="111">
        <f>S19+S30+S37+S45+S53+S60+S74</f>
        <v>511.94936785804981</v>
      </c>
      <c r="T78" s="111">
        <f>T19+T30+T37+T45+T53+T60+T74</f>
        <v>538.3418882801908</v>
      </c>
      <c r="U78" s="111">
        <f>U19+U30+U37+U45+U53+U60+U74</f>
        <v>568.02585704377452</v>
      </c>
      <c r="V78" s="111">
        <f>V19+V30+V37+V45+V53+V60+V74</f>
        <v>601.64148442383794</v>
      </c>
      <c r="W78" s="111">
        <f>W19+W30+W37+W45+W53+W60+W74</f>
        <v>639.98009913983208</v>
      </c>
      <c r="X78" s="111">
        <f>X19+X30+X37+X45+X53+X60+X74</f>
        <v>665.10955026776924</v>
      </c>
      <c r="Y78" s="111">
        <f>Y19+Y30+Y37+Y45+Y53+Y60+Y74</f>
        <v>695.00644179001563</v>
      </c>
      <c r="Z78" s="111">
        <f>Z19+Z30+Z37+Z45+Z53+Z60+Z74</f>
        <v>725.24882675663162</v>
      </c>
      <c r="AA78" s="111">
        <f>AA19+AA30+AA37+AA45+AA53+AA60+AA74</f>
        <v>755.73311357224156</v>
      </c>
      <c r="AB78" s="111">
        <f>AB19+AB30+AB37+AB45+AB53+AB60+AB74</f>
        <v>786.3185944890073</v>
      </c>
      <c r="AC78" s="111">
        <f>AC19+AC30+AC37+AC45+AC53+AC60+AC74</f>
        <v>816.81860998640616</v>
      </c>
      <c r="AD78" s="111">
        <f>AD19+AD30+AD37+AD45+AD53+AD60+AD74</f>
        <v>846.98960347149546</v>
      </c>
      <c r="AE78" s="111">
        <f>AE19+AE30+AE37+AE45+AE53+AE60+AE74</f>
        <v>874.77861523799652</v>
      </c>
      <c r="AF78" s="111">
        <f>AF19+AF30+AF37+AF45+AF53+AF60+AF74</f>
        <v>900.54999013796612</v>
      </c>
      <c r="AG78" s="111">
        <f>AG19+AG30+AG37+AG45+AG53+AG60+AG74</f>
        <v>926.94594517190376</v>
      </c>
      <c r="AH78" s="111">
        <f>AH19+AH30+AH37+AH45+AH53+AH60+AH74</f>
        <v>953.72755771847483</v>
      </c>
      <c r="AI78" s="110">
        <f>AI19+AI30+AI37+AI45+AI53+AI60+AI74</f>
        <v>980.59153121084205</v>
      </c>
      <c r="AJ78" s="201">
        <f>AJ19+AJ30+AJ37+AJ45+AJ53+AJ60+AJ74</f>
        <v>1007.1539553897504</v>
      </c>
      <c r="AK78" s="111">
        <f>AK19+AK30+AK37+AK45+AK53+AK60+AK74</f>
        <v>1032.9302359728895</v>
      </c>
      <c r="AL78" s="111">
        <f>AL19+AL30+AL37+AL45+AL53+AL60+AL74</f>
        <v>1055.4410014224682</v>
      </c>
      <c r="AM78" s="111">
        <f>AM19+AM30+AM37+AM45+AM53+AM60+AM74</f>
        <v>1077.6181892935347</v>
      </c>
      <c r="AN78" s="111">
        <f>AN19+AN30+AN37+AN45+AN53+AN60+AN74</f>
        <v>1099.7088716679937</v>
      </c>
      <c r="AO78" s="111">
        <f>AO19+AO30+AO37+AO45+AO53+AO60+AO74</f>
        <v>1121.6712609319345</v>
      </c>
      <c r="AP78" s="110">
        <f>AP19+AP30+AP37+AP45+AP53+AP60+AP74</f>
        <v>1143.4370551718694</v>
      </c>
      <c r="AQ78" s="201">
        <f>AQ19+AQ30+AQ37+AQ45+AQ53+AQ60+AQ74</f>
        <v>1164.905189752531</v>
      </c>
      <c r="AR78" s="111">
        <f>AR19+AR30+AR37+AR45+AR53+AR60+AR74</f>
        <v>1186.2081568560002</v>
      </c>
      <c r="AS78" s="111">
        <f>AS19+AS30+AS37+AS45+AS53+AS60+AS74</f>
        <v>1206.9766418697845</v>
      </c>
      <c r="AT78" s="111">
        <f>AT19+AT30+AT37+AT45+AT53+AT60+AT74</f>
        <v>1227.424028793509</v>
      </c>
      <c r="AU78" s="111">
        <f>AU19+AU30+AU37+AU45+AU53+AU60+AU74</f>
        <v>1247.4928966266293</v>
      </c>
      <c r="AV78" s="111">
        <f>AV19+AV30+AV37+AV45+AV53+AV60+AV74</f>
        <v>1267.1439193991771</v>
      </c>
      <c r="AW78" s="110">
        <f>AW19+AW30+AW37+AW45+AW53+AW60+AW74</f>
        <v>1286.3502121360375</v>
      </c>
      <c r="AX78" s="201">
        <f>AX19+AX30+AX37+AX45+AX53+AX60+AX74</f>
        <v>1305.0721649165584</v>
      </c>
      <c r="AY78" s="176">
        <f>AY19+AY30+AY37+AY45+AY53+AY60+AY74</f>
        <v>1323.4287391780836</v>
      </c>
      <c r="AZ78" s="111">
        <f>AZ19+AZ30+AZ37+AZ45+AZ53+AZ60+AZ74</f>
        <v>1341.3183810315056</v>
      </c>
      <c r="BA78" s="111">
        <f>BA19+BA30+BA37+BA45+BA53+BA60+BA74</f>
        <v>1358.8928129406436</v>
      </c>
      <c r="BB78" s="111">
        <f>BB19+BB30+BB37+BB45+BB53+BB60+BB74</f>
        <v>1376.2260150606703</v>
      </c>
      <c r="BC78" s="111">
        <f>BC19+BC30+BC37+BC45+BC53+BC60+BC74</f>
        <v>1393.2721665786094</v>
      </c>
      <c r="BD78" s="110">
        <f>BD19+BD30+BD37+BD45+BD53+BD60+BD74</f>
        <v>1409.9905109243693</v>
      </c>
      <c r="BE78" s="201">
        <f>BE19+BE30+BE37+BE45+BE53+BE60+BE74</f>
        <v>1426.3491565391605</v>
      </c>
      <c r="BF78" s="111">
        <f>BF19+BF30+BF37+BF45+BF53+BF60+BF74</f>
        <v>1442.329757572784</v>
      </c>
      <c r="BG78" s="111">
        <f>BG19+BG30+BG37+BG45+BG53+BG60+BG74</f>
        <v>1457.9375935294274</v>
      </c>
      <c r="BH78" s="111">
        <f>BH19+BH30+BH37+BH45+BH53+BH60+BH74</f>
        <v>1473.2401510434506</v>
      </c>
      <c r="BI78" s="111">
        <f>BI19+BI30+BI37+BI45+BI53+BI60+BI74</f>
        <v>1488.2594902781218</v>
      </c>
      <c r="BJ78" s="111">
        <f>BJ19+BJ30+BJ37+BJ45+BJ53+BJ60+BJ74</f>
        <v>1502.9970326318648</v>
      </c>
      <c r="BK78" s="110">
        <f>BK19+BK30+BK37+BK45+BK53+BK60+BK74</f>
        <v>1517.4538663493936</v>
      </c>
      <c r="BL78" s="201">
        <f>BL19+BL30+BL37+BL45+BL53+BL60+BL74</f>
        <v>1531.6313398234829</v>
      </c>
      <c r="BM78" s="111">
        <f>BM19+BM30+BM37+BM45+BM53+BM60+BM74</f>
        <v>1545.5320150935654</v>
      </c>
      <c r="BN78" s="111">
        <f t="shared" ref="BN78:CC78" si="3597">BN19+BN30+BN37+BN45+BN53+BN60+BN74</f>
        <v>1559.1611464430396</v>
      </c>
      <c r="BO78" s="111">
        <f t="shared" si="3597"/>
        <v>1572.5273836230867</v>
      </c>
      <c r="BP78" s="111">
        <f t="shared" si="3597"/>
        <v>1585.629320860882</v>
      </c>
      <c r="BQ78" s="111">
        <f t="shared" si="3597"/>
        <v>1598.4683522425678</v>
      </c>
      <c r="BR78" s="111">
        <f t="shared" si="3597"/>
        <v>1611.049323909333</v>
      </c>
      <c r="BS78" s="111">
        <f t="shared" si="3597"/>
        <v>1623.3799577325804</v>
      </c>
      <c r="BT78" s="111">
        <f t="shared" si="3597"/>
        <v>1635.4700875557476</v>
      </c>
      <c r="BU78" s="111">
        <f t="shared" si="3597"/>
        <v>1647.3307315231957</v>
      </c>
      <c r="BV78" s="111">
        <f t="shared" si="3597"/>
        <v>1658.9724283111109</v>
      </c>
      <c r="BW78" s="111">
        <f t="shared" si="3597"/>
        <v>1670.3988914842714</v>
      </c>
      <c r="BX78" s="111">
        <f t="shared" si="3597"/>
        <v>1681.6105805048985</v>
      </c>
      <c r="BY78" s="111">
        <f t="shared" si="3597"/>
        <v>1692.609325580999</v>
      </c>
      <c r="BZ78" s="111">
        <f t="shared" si="3597"/>
        <v>1703.398447503158</v>
      </c>
      <c r="CA78" s="111">
        <f t="shared" si="3597"/>
        <v>1713.9826971058069</v>
      </c>
      <c r="CB78" s="111">
        <f t="shared" si="3597"/>
        <v>1724.3679578003816</v>
      </c>
      <c r="CC78" s="111">
        <f t="shared" si="3597"/>
        <v>1734.5606193799522</v>
      </c>
      <c r="CD78" s="111">
        <f t="shared" ref="CD78:DP78" si="3598">CD19+CD30+CD37+CD45+CD53+CD60+CD74</f>
        <v>1744.5653057202351</v>
      </c>
      <c r="CE78" s="111">
        <f t="shared" si="3598"/>
        <v>1754.386296420548</v>
      </c>
      <c r="CF78" s="111">
        <f t="shared" si="3598"/>
        <v>1764.0278146333731</v>
      </c>
      <c r="CG78" s="111">
        <f t="shared" si="3598"/>
        <v>1773.4939800296065</v>
      </c>
      <c r="CH78" s="111">
        <f t="shared" si="3598"/>
        <v>1782.7887787439629</v>
      </c>
      <c r="CI78" s="111">
        <f t="shared" si="3598"/>
        <v>1791.9160343811097</v>
      </c>
      <c r="CJ78" s="111">
        <f t="shared" si="3598"/>
        <v>1800.8793553972816</v>
      </c>
      <c r="CK78" s="111">
        <f t="shared" si="3598"/>
        <v>1809.6820934954162</v>
      </c>
      <c r="CL78" s="111">
        <f t="shared" si="3598"/>
        <v>1818.3278169048099</v>
      </c>
      <c r="CM78" s="111">
        <f t="shared" si="3598"/>
        <v>1826.8203425653428</v>
      </c>
      <c r="CN78" s="111">
        <f t="shared" si="3598"/>
        <v>1835.1635712728817</v>
      </c>
      <c r="CO78" s="111">
        <f t="shared" si="3598"/>
        <v>1843.361330485897</v>
      </c>
      <c r="CP78" s="111">
        <f t="shared" si="3598"/>
        <v>1851.4172395595047</v>
      </c>
      <c r="CQ78" s="111">
        <f t="shared" si="3598"/>
        <v>1859.3346127774068</v>
      </c>
      <c r="CR78" s="111">
        <f t="shared" si="3598"/>
        <v>1867.1164348026346</v>
      </c>
      <c r="CS78" s="111">
        <f t="shared" si="3598"/>
        <v>1874.765619092092</v>
      </c>
      <c r="CT78" s="111">
        <f t="shared" si="3598"/>
        <v>1882.2851342884123</v>
      </c>
      <c r="CU78" s="111">
        <f t="shared" si="3598"/>
        <v>1889.6779843652444</v>
      </c>
      <c r="CV78" s="111">
        <f t="shared" si="3598"/>
        <v>1896.9471755536547</v>
      </c>
      <c r="CW78" s="111">
        <f t="shared" si="3598"/>
        <v>1904.0956751040496</v>
      </c>
      <c r="CX78" s="111">
        <f t="shared" si="3598"/>
        <v>1911.1263703912955</v>
      </c>
      <c r="CY78" s="111">
        <f t="shared" si="3598"/>
        <v>1918.0420418181407</v>
      </c>
      <c r="CZ78" s="111">
        <f t="shared" si="3598"/>
        <v>1924.8454036370792</v>
      </c>
      <c r="DA78" s="111">
        <f t="shared" si="3598"/>
        <v>1931.5390999252099</v>
      </c>
      <c r="DB78" s="111">
        <f t="shared" si="3598"/>
        <v>1938.1256988397263</v>
      </c>
      <c r="DC78" s="111">
        <f t="shared" si="3598"/>
        <v>1944.6076941240781</v>
      </c>
      <c r="DD78" s="111">
        <f t="shared" si="3598"/>
        <v>1950.9875121055118</v>
      </c>
      <c r="DE78" s="111">
        <f t="shared" si="3598"/>
        <v>1957.2675226029635</v>
      </c>
      <c r="DF78" s="111">
        <f t="shared" si="3598"/>
        <v>1963.4500528230838</v>
      </c>
      <c r="DG78" s="111">
        <f t="shared" si="3598"/>
        <v>1969.53740174156</v>
      </c>
      <c r="DH78" s="111">
        <f t="shared" si="3598"/>
        <v>1975.5318321135744</v>
      </c>
      <c r="DI78" s="111">
        <f t="shared" si="3598"/>
        <v>1981.435555838234</v>
      </c>
      <c r="DJ78" s="111">
        <f t="shared" si="3598"/>
        <v>1987.250724550845</v>
      </c>
      <c r="DK78" s="111">
        <f t="shared" si="3598"/>
        <v>1992.9794263378499</v>
      </c>
      <c r="DL78" s="111">
        <f t="shared" si="3598"/>
        <v>1998.6236886896763</v>
      </c>
      <c r="DM78" s="111">
        <f t="shared" si="3598"/>
        <v>2004.185486870148</v>
      </c>
      <c r="DN78" s="111">
        <f t="shared" si="3598"/>
        <v>2009.6667551958658</v>
      </c>
      <c r="DO78" s="111">
        <f t="shared" si="3598"/>
        <v>2015.0693899831394</v>
      </c>
      <c r="DP78" s="111">
        <f t="shared" si="3598"/>
        <v>2020.3952483756493</v>
      </c>
      <c r="DQ78" s="111">
        <f t="shared" ref="DQ78:DS78" si="3599">DQ19+DQ30+DQ37+DQ45+DQ53+DQ60+DQ74</f>
        <v>2025.646146982451</v>
      </c>
      <c r="DR78" s="111">
        <f t="shared" si="3599"/>
        <v>2030.8238607611622</v>
      </c>
      <c r="DS78" s="111">
        <f t="shared" si="3599"/>
        <v>2035.9301225760489</v>
      </c>
    </row>
    <row r="79" spans="1:123" x14ac:dyDescent="0.25">
      <c r="A79" s="175" t="s">
        <v>150</v>
      </c>
      <c r="I79" s="65">
        <f>I78/$B$6</f>
        <v>2.643988460047951E-3</v>
      </c>
      <c r="J79" s="65">
        <f t="shared" ref="J79:BM79" si="3600">J78/$B$6</f>
        <v>2.9072143080916303E-3</v>
      </c>
      <c r="K79" s="65">
        <f t="shared" si="3600"/>
        <v>3.2192894947699557E-3</v>
      </c>
      <c r="L79" s="65">
        <f t="shared" si="3600"/>
        <v>3.5918978819577288E-3</v>
      </c>
      <c r="M79" s="65">
        <f t="shared" si="3600"/>
        <v>4.0395068401404529E-3</v>
      </c>
      <c r="N79" s="65">
        <f t="shared" si="3600"/>
        <v>4.5800245655129778E-3</v>
      </c>
      <c r="O79" s="65">
        <f t="shared" si="3600"/>
        <v>5.2356094905632406E-3</v>
      </c>
      <c r="P79" s="65">
        <f t="shared" si="3600"/>
        <v>6.0336652861214413E-3</v>
      </c>
      <c r="Q79" s="65">
        <f t="shared" si="3600"/>
        <v>7.076778202822486E-3</v>
      </c>
      <c r="R79" s="65">
        <f t="shared" si="3600"/>
        <v>7.3989491530231368E-3</v>
      </c>
      <c r="S79" s="65">
        <f t="shared" si="3600"/>
        <v>7.7568086039098453E-3</v>
      </c>
      <c r="T79" s="65">
        <f t="shared" si="3600"/>
        <v>8.1566952769725875E-3</v>
      </c>
      <c r="U79" s="65">
        <f t="shared" si="3600"/>
        <v>8.6064523794511291E-3</v>
      </c>
      <c r="V79" s="65">
        <f t="shared" si="3600"/>
        <v>9.1157800670278472E-3</v>
      </c>
      <c r="W79" s="65">
        <f t="shared" si="3600"/>
        <v>9.696668168785335E-3</v>
      </c>
      <c r="X79" s="65">
        <f t="shared" si="3600"/>
        <v>1.0077417428299535E-2</v>
      </c>
      <c r="Y79" s="65">
        <f t="shared" si="3600"/>
        <v>1.0530400633182054E-2</v>
      </c>
      <c r="Z79" s="65">
        <f t="shared" si="3600"/>
        <v>1.0988618587221692E-2</v>
      </c>
      <c r="AA79" s="65">
        <f t="shared" si="3600"/>
        <v>1.1450501720791539E-2</v>
      </c>
      <c r="AB79" s="65">
        <f t="shared" si="3600"/>
        <v>1.1913918098318292E-2</v>
      </c>
      <c r="AC79" s="65">
        <f t="shared" si="3600"/>
        <v>1.2376039545248577E-2</v>
      </c>
      <c r="AD79" s="65">
        <f t="shared" si="3600"/>
        <v>1.2833175810174173E-2</v>
      </c>
      <c r="AE79" s="65">
        <f t="shared" si="3600"/>
        <v>1.3254221442999948E-2</v>
      </c>
      <c r="AF79" s="65">
        <f t="shared" si="3600"/>
        <v>1.3644696820272214E-2</v>
      </c>
      <c r="AG79" s="65">
        <f t="shared" si="3600"/>
        <v>1.4044635532907633E-2</v>
      </c>
      <c r="AH79" s="65">
        <f t="shared" si="3600"/>
        <v>1.4450417541189012E-2</v>
      </c>
      <c r="AI79" s="185">
        <f t="shared" si="3600"/>
        <v>1.4857447442588516E-2</v>
      </c>
      <c r="AJ79" s="185">
        <f t="shared" si="3600"/>
        <v>1.5259908414996219E-2</v>
      </c>
      <c r="AK79" s="65">
        <f t="shared" si="3600"/>
        <v>1.5650458120801354E-2</v>
      </c>
      <c r="AL79" s="65">
        <f t="shared" si="3600"/>
        <v>1.5991530324582851E-2</v>
      </c>
      <c r="AM79" s="65">
        <f t="shared" si="3600"/>
        <v>1.6327548322629313E-2</v>
      </c>
      <c r="AN79" s="65">
        <f t="shared" si="3600"/>
        <v>1.6662255631333237E-2</v>
      </c>
      <c r="AO79" s="65">
        <f t="shared" si="3600"/>
        <v>1.6995019105029312E-2</v>
      </c>
      <c r="AP79" s="185">
        <f t="shared" si="3600"/>
        <v>1.7324803866240444E-2</v>
      </c>
      <c r="AQ79" s="185">
        <f t="shared" si="3600"/>
        <v>1.7650078632614107E-2</v>
      </c>
      <c r="AR79" s="65">
        <f t="shared" si="3600"/>
        <v>1.7972850861454549E-2</v>
      </c>
      <c r="AS79" s="65">
        <f t="shared" si="3600"/>
        <v>1.8287524876814919E-2</v>
      </c>
      <c r="AT79" s="65">
        <f t="shared" si="3600"/>
        <v>1.8597333769598622E-2</v>
      </c>
      <c r="AU79" s="65">
        <f t="shared" si="3600"/>
        <v>1.8901407524645898E-2</v>
      </c>
      <c r="AV79" s="65">
        <f t="shared" si="3600"/>
        <v>1.9199150293926926E-2</v>
      </c>
      <c r="AW79" s="185">
        <f t="shared" si="3600"/>
        <v>1.9490154729333901E-2</v>
      </c>
      <c r="AX79" s="185">
        <f t="shared" si="3600"/>
        <v>1.9773820680553916E-2</v>
      </c>
      <c r="AY79" s="65">
        <f t="shared" si="3600"/>
        <v>2.0051950593607325E-2</v>
      </c>
      <c r="AZ79" s="65">
        <f t="shared" si="3600"/>
        <v>2.032300577320463E-2</v>
      </c>
      <c r="BA79" s="65">
        <f t="shared" si="3600"/>
        <v>2.0589285044555206E-2</v>
      </c>
      <c r="BB79" s="65">
        <f t="shared" si="3600"/>
        <v>2.0851909319101067E-2</v>
      </c>
      <c r="BC79" s="65">
        <f t="shared" si="3600"/>
        <v>2.111018434210014E-2</v>
      </c>
      <c r="BD79" s="185">
        <f t="shared" si="3600"/>
        <v>2.1363492589763174E-2</v>
      </c>
      <c r="BE79" s="185">
        <f t="shared" si="3600"/>
        <v>2.1611350856653947E-2</v>
      </c>
      <c r="BF79" s="65">
        <f t="shared" si="3600"/>
        <v>2.1853481175345212E-2</v>
      </c>
      <c r="BG79" s="65">
        <f t="shared" si="3600"/>
        <v>2.2089963538324656E-2</v>
      </c>
      <c r="BH79" s="65">
        <f t="shared" si="3600"/>
        <v>2.2321820470355313E-2</v>
      </c>
      <c r="BI79" s="65">
        <f t="shared" si="3600"/>
        <v>2.254938621633518E-2</v>
      </c>
      <c r="BJ79" s="65">
        <f t="shared" si="3600"/>
        <v>2.2772682312604011E-2</v>
      </c>
      <c r="BK79" s="185">
        <f t="shared" si="3600"/>
        <v>2.2991725247718083E-2</v>
      </c>
      <c r="BL79" s="185">
        <f t="shared" si="3600"/>
        <v>2.3206535451870954E-2</v>
      </c>
      <c r="BM79" s="65">
        <f t="shared" si="3600"/>
        <v>2.3417151743841898E-2</v>
      </c>
      <c r="BN79" s="65">
        <f t="shared" ref="BN79" si="3601">BN78/$B$6</f>
        <v>2.3623653733985447E-2</v>
      </c>
      <c r="BO79" s="65">
        <f t="shared" ref="BO79" si="3602">BO78/$B$6</f>
        <v>2.3826172479137677E-2</v>
      </c>
      <c r="BP79" s="65">
        <f t="shared" ref="BP79" si="3603">BP78/$B$6</f>
        <v>2.4024686679710333E-2</v>
      </c>
      <c r="BQ79" s="65">
        <f t="shared" ref="BQ79" si="3604">BQ78/$B$6</f>
        <v>2.4219217458220723E-2</v>
      </c>
      <c r="BR79" s="65">
        <f t="shared" ref="BR79" si="3605">BR78/$B$6</f>
        <v>2.4409838241050499E-2</v>
      </c>
      <c r="BS79" s="65">
        <f t="shared" ref="BS79" si="3606">BS78/$B$6</f>
        <v>2.4596666026251216E-2</v>
      </c>
      <c r="BT79" s="65">
        <f t="shared" ref="BT79" si="3607">BT78/$B$6</f>
        <v>2.4779849811450722E-2</v>
      </c>
      <c r="BU79" s="65">
        <f t="shared" ref="BU79" si="3608">BU78/$B$6</f>
        <v>2.4959556538230239E-2</v>
      </c>
      <c r="BV79" s="65">
        <f t="shared" ref="BV79" si="3609">BV78/$B$6</f>
        <v>2.5135945883501681E-2</v>
      </c>
      <c r="BW79" s="65">
        <f t="shared" ref="BW79" si="3610">BW78/$B$6</f>
        <v>2.5309074113398052E-2</v>
      </c>
      <c r="BX79" s="65">
        <f t="shared" ref="BX79" si="3611">BX78/$B$6</f>
        <v>2.5478948189468158E-2</v>
      </c>
      <c r="BY79" s="65">
        <f t="shared" ref="BY79" si="3612">BY78/$B$6</f>
        <v>2.5645595842136347E-2</v>
      </c>
      <c r="BZ79" s="65">
        <f t="shared" ref="BZ79" si="3613">BZ78/$B$6</f>
        <v>2.5809067386411484E-2</v>
      </c>
      <c r="CA79" s="65">
        <f t="shared" ref="CA79" si="3614">CA78/$B$6</f>
        <v>2.5969434804633439E-2</v>
      </c>
      <c r="CB79" s="65">
        <f t="shared" ref="CB79" si="3615">CB78/$B$6</f>
        <v>2.6126787239399721E-2</v>
      </c>
      <c r="CC79" s="65">
        <f t="shared" ref="CC79:CD79" si="3616">CC78/$B$6</f>
        <v>2.628122150575685E-2</v>
      </c>
      <c r="CD79" s="65">
        <f t="shared" si="3616"/>
        <v>2.6432807662427803E-2</v>
      </c>
      <c r="CE79" s="65">
        <f t="shared" ref="CE79" si="3617">CE78/$B$6</f>
        <v>2.6581610551826486E-2</v>
      </c>
      <c r="CF79" s="65">
        <f t="shared" ref="CF79" si="3618">CF78/$B$6</f>
        <v>2.6727694161111714E-2</v>
      </c>
      <c r="CG79" s="65">
        <f t="shared" ref="CG79" si="3619">CG78/$B$6</f>
        <v>2.6871120909539494E-2</v>
      </c>
      <c r="CH79" s="65">
        <f t="shared" ref="CH79" si="3620">CH78/$B$6</f>
        <v>2.7011951193090349E-2</v>
      </c>
      <c r="CI79" s="65">
        <f t="shared" ref="CI79" si="3621">CI78/$B$6</f>
        <v>2.7150242945168331E-2</v>
      </c>
      <c r="CJ79" s="65">
        <f t="shared" ref="CJ79" si="3622">CJ78/$B$6</f>
        <v>2.7286050839352753E-2</v>
      </c>
      <c r="CK79" s="65">
        <f t="shared" ref="CK79" si="3623">CK78/$B$6</f>
        <v>2.7419425659021456E-2</v>
      </c>
      <c r="CL79" s="65">
        <f t="shared" ref="CL79" si="3624">CL78/$B$6</f>
        <v>2.7550421468254694E-2</v>
      </c>
      <c r="CM79" s="65">
        <f t="shared" ref="CM79" si="3625">CM78/$B$6</f>
        <v>2.767909609947489E-2</v>
      </c>
      <c r="CN79" s="65">
        <f t="shared" ref="CN79" si="3626">CN78/$B$6</f>
        <v>2.7805508655649722E-2</v>
      </c>
      <c r="CO79" s="65">
        <f t="shared" ref="CO79" si="3627">CO78/$B$6</f>
        <v>2.7929717128574196E-2</v>
      </c>
      <c r="CP79" s="65">
        <f t="shared" ref="CP79" si="3628">CP78/$B$6</f>
        <v>2.8051776356962193E-2</v>
      </c>
      <c r="CQ79" s="65">
        <f t="shared" ref="CQ79" si="3629">CQ78/$B$6</f>
        <v>2.8171736557233436E-2</v>
      </c>
      <c r="CR79" s="65">
        <f t="shared" ref="CR79" si="3630">CR78/$B$6</f>
        <v>2.8289642951555068E-2</v>
      </c>
      <c r="CS79" s="65">
        <f t="shared" ref="CS79" si="3631">CS78/$B$6</f>
        <v>2.8405539683213514E-2</v>
      </c>
      <c r="CT79" s="65">
        <f t="shared" ref="CT79" si="3632">CT78/$B$6</f>
        <v>2.8519471731642612E-2</v>
      </c>
      <c r="CU79" s="65">
        <f t="shared" ref="CU79" si="3633">CU78/$B$6</f>
        <v>2.863148461159461E-2</v>
      </c>
      <c r="CV79" s="65">
        <f t="shared" ref="CV79" si="3634">CV78/$B$6</f>
        <v>2.8741623872025071E-2</v>
      </c>
      <c r="CW79" s="65">
        <f t="shared" ref="CW79" si="3635">CW78/$B$6</f>
        <v>2.8849934471273479E-2</v>
      </c>
      <c r="CX79" s="65">
        <f t="shared" ref="CX79" si="3636">CX78/$B$6</f>
        <v>2.895646015744387E-2</v>
      </c>
      <c r="CY79" s="65">
        <f t="shared" ref="CY79" si="3637">CY78/$B$6</f>
        <v>2.9061243057850617E-2</v>
      </c>
      <c r="CZ79" s="65">
        <f t="shared" ref="CZ79" si="3638">CZ78/$B$6</f>
        <v>2.9164324297531505E-2</v>
      </c>
      <c r="DA79" s="65">
        <f t="shared" ref="DA79" si="3639">DA78/$B$6</f>
        <v>2.9265743938260758E-2</v>
      </c>
      <c r="DB79" s="65">
        <f t="shared" ref="DB79" si="3640">DB78/$B$6</f>
        <v>2.9365540891511003E-2</v>
      </c>
      <c r="DC79" s="65">
        <f t="shared" ref="DC79" si="3641">DC78/$B$6</f>
        <v>2.9463752941273909E-2</v>
      </c>
      <c r="DD79" s="65">
        <f t="shared" ref="DD79" si="3642">DD78/$B$6</f>
        <v>2.9560416850083513E-2</v>
      </c>
      <c r="DE79" s="65">
        <f t="shared" ref="DE79" si="3643">DE78/$B$6</f>
        <v>2.9655568524287326E-2</v>
      </c>
      <c r="DF79" s="65">
        <f t="shared" ref="DF79" si="3644">DF78/$B$6</f>
        <v>2.974924322459218E-2</v>
      </c>
      <c r="DG79" s="65">
        <f t="shared" ref="DG79" si="3645">DG78/$B$6</f>
        <v>2.9841475783963029E-2</v>
      </c>
      <c r="DH79" s="65">
        <f t="shared" ref="DH79" si="3646">DH78/$B$6</f>
        <v>2.9932300486569308E-2</v>
      </c>
      <c r="DI79" s="65">
        <f t="shared" ref="DI79" si="3647">DI78/$B$6</f>
        <v>3.0021750846033847E-2</v>
      </c>
      <c r="DJ79" s="65">
        <f t="shared" ref="DJ79" si="3648">DJ78/$B$6</f>
        <v>3.0109859462891592E-2</v>
      </c>
      <c r="DK79" s="65">
        <f t="shared" ref="DK79" si="3649">DK78/$B$6</f>
        <v>3.0196657974815907E-2</v>
      </c>
      <c r="DL79" s="65">
        <f t="shared" ref="DL79" si="3650">DL78/$B$6</f>
        <v>3.0282177101358731E-2</v>
      </c>
      <c r="DM79" s="65">
        <f t="shared" ref="DM79" si="3651">DM78/$B$6</f>
        <v>3.0366446770759819E-2</v>
      </c>
      <c r="DN79" s="65">
        <f t="shared" ref="DN79" si="3652">DN78/$B$6</f>
        <v>3.0449496290846451E-2</v>
      </c>
      <c r="DO79" s="65">
        <f t="shared" ref="DO79" si="3653">DO78/$B$6</f>
        <v>3.0531354393683929E-2</v>
      </c>
      <c r="DP79" s="65">
        <f t="shared" ref="DP79" si="3654">DP78/$B$6</f>
        <v>3.0612049217812867E-2</v>
      </c>
      <c r="DQ79" s="65">
        <f t="shared" ref="DQ79" si="3655">DQ78/$B$6</f>
        <v>3.0691608287612894E-2</v>
      </c>
      <c r="DR79" s="65">
        <f t="shared" ref="DR79" si="3656">DR78/$B$6</f>
        <v>3.0770058496381245E-2</v>
      </c>
      <c r="DS79" s="65">
        <f t="shared" ref="DS79" si="3657">DS78/$B$6</f>
        <v>3.0847426099637105E-2</v>
      </c>
    </row>
    <row r="80" spans="1:123" x14ac:dyDescent="0.25">
      <c r="I80" s="18"/>
    </row>
    <row r="81" spans="1:123" s="59" customFormat="1" ht="12" x14ac:dyDescent="0.2">
      <c r="A81" s="78" t="s">
        <v>116</v>
      </c>
      <c r="C81" s="51">
        <f>C18</f>
        <v>43892</v>
      </c>
      <c r="D81" s="51">
        <f>D18</f>
        <v>43893</v>
      </c>
      <c r="E81" s="51">
        <f>E18</f>
        <v>43894</v>
      </c>
      <c r="F81" s="51">
        <f>F18</f>
        <v>43895</v>
      </c>
      <c r="G81" s="51">
        <f>G18</f>
        <v>43896</v>
      </c>
      <c r="H81" s="51">
        <f>H18</f>
        <v>43897</v>
      </c>
      <c r="I81" s="51">
        <f>I18</f>
        <v>43898</v>
      </c>
      <c r="J81" s="51">
        <f>J18</f>
        <v>43899</v>
      </c>
      <c r="K81" s="51">
        <f>K18</f>
        <v>43900</v>
      </c>
      <c r="L81" s="51">
        <f>L18</f>
        <v>43901</v>
      </c>
      <c r="M81" s="51">
        <f>M18</f>
        <v>43902</v>
      </c>
      <c r="N81" s="51">
        <f>N18</f>
        <v>43903</v>
      </c>
      <c r="O81" s="51">
        <f>O18</f>
        <v>43904</v>
      </c>
      <c r="P81" s="68">
        <f>P18</f>
        <v>43905</v>
      </c>
      <c r="Q81" s="51">
        <f>Q18</f>
        <v>43906</v>
      </c>
      <c r="R81" s="51">
        <f>R18</f>
        <v>43907</v>
      </c>
      <c r="S81" s="51">
        <f>S18</f>
        <v>43908</v>
      </c>
      <c r="T81" s="51">
        <f>T18</f>
        <v>43909</v>
      </c>
      <c r="U81" s="51">
        <f>U18</f>
        <v>43910</v>
      </c>
      <c r="V81" s="51">
        <f>V18</f>
        <v>43911</v>
      </c>
      <c r="W81" s="68">
        <f>W18</f>
        <v>43912</v>
      </c>
      <c r="X81" s="51">
        <f>X18</f>
        <v>43913</v>
      </c>
      <c r="Y81" s="51">
        <f>Y18</f>
        <v>43914</v>
      </c>
      <c r="Z81" s="51">
        <f>Z18</f>
        <v>43915</v>
      </c>
      <c r="AA81" s="51">
        <f>AA18</f>
        <v>43916</v>
      </c>
      <c r="AB81" s="51">
        <f>AB18</f>
        <v>43917</v>
      </c>
      <c r="AC81" s="51">
        <f>AC18</f>
        <v>43918</v>
      </c>
      <c r="AD81" s="68">
        <f>AD18</f>
        <v>43919</v>
      </c>
      <c r="AE81" s="51">
        <f>AE18</f>
        <v>43920</v>
      </c>
      <c r="AF81" s="51">
        <f>AF18</f>
        <v>43921</v>
      </c>
      <c r="AG81" s="51">
        <f>AG18</f>
        <v>43922</v>
      </c>
      <c r="AH81" s="51">
        <f>AH18</f>
        <v>43923</v>
      </c>
      <c r="AI81" s="51">
        <f>AI18</f>
        <v>43924</v>
      </c>
      <c r="AJ81" s="188">
        <f>AJ18</f>
        <v>43925</v>
      </c>
      <c r="AK81" s="68">
        <f>AK18</f>
        <v>43926</v>
      </c>
      <c r="AL81" s="51">
        <f>AL18</f>
        <v>43927</v>
      </c>
      <c r="AM81" s="51">
        <f>AM18</f>
        <v>43928</v>
      </c>
      <c r="AN81" s="51">
        <f>AN18</f>
        <v>43929</v>
      </c>
      <c r="AO81" s="51">
        <f>AO18</f>
        <v>43930</v>
      </c>
      <c r="AP81" s="51">
        <f>AP18</f>
        <v>43931</v>
      </c>
      <c r="AQ81" s="188">
        <f>AQ18</f>
        <v>43932</v>
      </c>
      <c r="AR81" s="68">
        <f>AR18</f>
        <v>43933</v>
      </c>
      <c r="AS81" s="51">
        <f>AS18</f>
        <v>43934</v>
      </c>
      <c r="AT81" s="51">
        <f>AT18</f>
        <v>43935</v>
      </c>
      <c r="AU81" s="51">
        <f>AU18</f>
        <v>43936</v>
      </c>
      <c r="AV81" s="51">
        <f>AV18</f>
        <v>43937</v>
      </c>
      <c r="AW81" s="51">
        <f>AW18</f>
        <v>43938</v>
      </c>
      <c r="AX81" s="188">
        <f>AX18</f>
        <v>43939</v>
      </c>
      <c r="AY81" s="68">
        <f>AY18</f>
        <v>43940</v>
      </c>
      <c r="AZ81" s="51">
        <f>AZ18</f>
        <v>43941</v>
      </c>
      <c r="BA81" s="51">
        <f>BA18</f>
        <v>43942</v>
      </c>
      <c r="BB81" s="51">
        <f>BB18</f>
        <v>43943</v>
      </c>
      <c r="BC81" s="51">
        <f>BC18</f>
        <v>43944</v>
      </c>
      <c r="BD81" s="51">
        <f>BD18</f>
        <v>43945</v>
      </c>
      <c r="BE81" s="188">
        <f>BE18</f>
        <v>43946</v>
      </c>
      <c r="BF81" s="68">
        <f>BF18</f>
        <v>43947</v>
      </c>
      <c r="BG81" s="51">
        <f>BG18</f>
        <v>43948</v>
      </c>
      <c r="BH81" s="51">
        <f>BH18</f>
        <v>43949</v>
      </c>
      <c r="BI81" s="51">
        <f>BI18</f>
        <v>43950</v>
      </c>
      <c r="BJ81" s="51">
        <f>BJ18</f>
        <v>43951</v>
      </c>
      <c r="BK81" s="51">
        <f>BK18</f>
        <v>43952</v>
      </c>
      <c r="BL81" s="188">
        <f>BL18</f>
        <v>43953</v>
      </c>
      <c r="BM81" s="68">
        <f>BM18</f>
        <v>43954</v>
      </c>
      <c r="BN81" s="51">
        <f t="shared" ref="BN81:CC81" si="3658">BN18</f>
        <v>43955</v>
      </c>
      <c r="BO81" s="51">
        <f t="shared" si="3658"/>
        <v>43956</v>
      </c>
      <c r="BP81" s="51">
        <f t="shared" si="3658"/>
        <v>43957</v>
      </c>
      <c r="BQ81" s="51">
        <f t="shared" si="3658"/>
        <v>43958</v>
      </c>
      <c r="BR81" s="51">
        <f t="shared" si="3658"/>
        <v>43959</v>
      </c>
      <c r="BS81" s="51">
        <f t="shared" si="3658"/>
        <v>43960</v>
      </c>
      <c r="BT81" s="68">
        <f t="shared" si="3658"/>
        <v>43961</v>
      </c>
      <c r="BU81" s="51">
        <f t="shared" si="3658"/>
        <v>43962</v>
      </c>
      <c r="BV81" s="51">
        <f t="shared" si="3658"/>
        <v>43963</v>
      </c>
      <c r="BW81" s="51">
        <f t="shared" si="3658"/>
        <v>43964</v>
      </c>
      <c r="BX81" s="51">
        <f t="shared" si="3658"/>
        <v>43965</v>
      </c>
      <c r="BY81" s="51">
        <f t="shared" si="3658"/>
        <v>43966</v>
      </c>
      <c r="BZ81" s="51">
        <f t="shared" si="3658"/>
        <v>43967</v>
      </c>
      <c r="CA81" s="68">
        <f t="shared" si="3658"/>
        <v>43968</v>
      </c>
      <c r="CB81" s="51">
        <f t="shared" si="3658"/>
        <v>43969</v>
      </c>
      <c r="CC81" s="51">
        <f t="shared" si="3658"/>
        <v>43970</v>
      </c>
      <c r="CD81" s="51">
        <f t="shared" ref="CD81:DP81" si="3659">CD18</f>
        <v>43971</v>
      </c>
      <c r="CE81" s="51">
        <f t="shared" si="3659"/>
        <v>43972</v>
      </c>
      <c r="CF81" s="51">
        <f t="shared" si="3659"/>
        <v>43973</v>
      </c>
      <c r="CG81" s="51">
        <f t="shared" si="3659"/>
        <v>43974</v>
      </c>
      <c r="CH81" s="68">
        <f t="shared" si="3659"/>
        <v>43975</v>
      </c>
      <c r="CI81" s="51">
        <f t="shared" si="3659"/>
        <v>43976</v>
      </c>
      <c r="CJ81" s="51">
        <f t="shared" si="3659"/>
        <v>43977</v>
      </c>
      <c r="CK81" s="51">
        <f t="shared" si="3659"/>
        <v>43978</v>
      </c>
      <c r="CL81" s="51">
        <f t="shared" si="3659"/>
        <v>43979</v>
      </c>
      <c r="CM81" s="51">
        <f t="shared" si="3659"/>
        <v>43980</v>
      </c>
      <c r="CN81" s="51">
        <f t="shared" si="3659"/>
        <v>43981</v>
      </c>
      <c r="CO81" s="68">
        <f t="shared" si="3659"/>
        <v>43982</v>
      </c>
      <c r="CP81" s="51">
        <f t="shared" si="3659"/>
        <v>43983</v>
      </c>
      <c r="CQ81" s="51">
        <f t="shared" si="3659"/>
        <v>43984</v>
      </c>
      <c r="CR81" s="51">
        <f t="shared" si="3659"/>
        <v>43985</v>
      </c>
      <c r="CS81" s="51">
        <f t="shared" si="3659"/>
        <v>43986</v>
      </c>
      <c r="CT81" s="51">
        <f t="shared" si="3659"/>
        <v>43987</v>
      </c>
      <c r="CU81" s="51">
        <f t="shared" si="3659"/>
        <v>43988</v>
      </c>
      <c r="CV81" s="68">
        <f t="shared" si="3659"/>
        <v>43989</v>
      </c>
      <c r="CW81" s="51">
        <f t="shared" si="3659"/>
        <v>43990</v>
      </c>
      <c r="CX81" s="51">
        <f t="shared" si="3659"/>
        <v>43991</v>
      </c>
      <c r="CY81" s="51">
        <f t="shared" si="3659"/>
        <v>43992</v>
      </c>
      <c r="CZ81" s="51">
        <f t="shared" si="3659"/>
        <v>43993</v>
      </c>
      <c r="DA81" s="51">
        <f t="shared" si="3659"/>
        <v>43994</v>
      </c>
      <c r="DB81" s="51">
        <f t="shared" si="3659"/>
        <v>43995</v>
      </c>
      <c r="DC81" s="51">
        <f t="shared" si="3659"/>
        <v>43996</v>
      </c>
      <c r="DD81" s="68">
        <f t="shared" si="3659"/>
        <v>43997</v>
      </c>
      <c r="DE81" s="51">
        <f t="shared" si="3659"/>
        <v>43998</v>
      </c>
      <c r="DF81" s="51">
        <f t="shared" si="3659"/>
        <v>43999</v>
      </c>
      <c r="DG81" s="51">
        <f t="shared" si="3659"/>
        <v>44000</v>
      </c>
      <c r="DH81" s="51">
        <f t="shared" si="3659"/>
        <v>44001</v>
      </c>
      <c r="DI81" s="51">
        <f t="shared" si="3659"/>
        <v>44002</v>
      </c>
      <c r="DJ81" s="51">
        <f t="shared" si="3659"/>
        <v>44003</v>
      </c>
      <c r="DK81" s="68">
        <f t="shared" si="3659"/>
        <v>44004</v>
      </c>
      <c r="DL81" s="51">
        <f t="shared" si="3659"/>
        <v>44005</v>
      </c>
      <c r="DM81" s="51">
        <f t="shared" si="3659"/>
        <v>44006</v>
      </c>
      <c r="DN81" s="51">
        <f t="shared" si="3659"/>
        <v>44007</v>
      </c>
      <c r="DO81" s="51">
        <f t="shared" si="3659"/>
        <v>44008</v>
      </c>
      <c r="DP81" s="51">
        <f t="shared" si="3659"/>
        <v>44009</v>
      </c>
      <c r="DQ81" s="51">
        <f t="shared" ref="DQ81:DS81" si="3660">DQ18</f>
        <v>44010</v>
      </c>
      <c r="DR81" s="51">
        <f t="shared" si="3660"/>
        <v>44011</v>
      </c>
      <c r="DS81" s="51">
        <f t="shared" si="3660"/>
        <v>44012</v>
      </c>
    </row>
    <row r="82" spans="1:123" x14ac:dyDescent="0.25">
      <c r="A82" s="45"/>
      <c r="B82" t="s">
        <v>1</v>
      </c>
      <c r="C82" s="53">
        <f>C15</f>
        <v>0.30325943051811194</v>
      </c>
      <c r="D82" s="53">
        <f t="shared" ref="D82:BO82" si="3661">D15</f>
        <v>0.37746637601636618</v>
      </c>
      <c r="E82" s="53">
        <f t="shared" si="3661"/>
        <v>0.46948298843420144</v>
      </c>
      <c r="F82" s="53">
        <f t="shared" si="3661"/>
        <v>0.58358358783231723</v>
      </c>
      <c r="G82" s="53">
        <f t="shared" si="3661"/>
        <v>0.72506833108598068</v>
      </c>
      <c r="H82" s="53">
        <f t="shared" si="3661"/>
        <v>0.90050941272052332</v>
      </c>
      <c r="I82" s="53">
        <f t="shared" si="3661"/>
        <v>1.1180563539473563</v>
      </c>
      <c r="J82" s="53">
        <f t="shared" si="3661"/>
        <v>1.3146908152893919</v>
      </c>
      <c r="K82" s="53">
        <f t="shared" si="3661"/>
        <v>1.5584028530283756</v>
      </c>
      <c r="L82" s="53">
        <f t="shared" si="3661"/>
        <v>1.8604910854995746</v>
      </c>
      <c r="M82" s="53">
        <f t="shared" si="3661"/>
        <v>2.2349657994387209</v>
      </c>
      <c r="N82" s="53">
        <f t="shared" si="3661"/>
        <v>2.6991997503981215</v>
      </c>
      <c r="O82" s="53">
        <f t="shared" si="3661"/>
        <v>3.274735155262638</v>
      </c>
      <c r="P82" s="53">
        <f t="shared" si="3661"/>
        <v>3.9882843629694982</v>
      </c>
      <c r="Q82" s="53">
        <f t="shared" si="3661"/>
        <v>4.8728096355891193</v>
      </c>
      <c r="R82" s="53">
        <f t="shared" si="3661"/>
        <v>5.9693452287005639</v>
      </c>
      <c r="S82" s="53">
        <f t="shared" si="3661"/>
        <v>7.3287736192218702</v>
      </c>
      <c r="T82" s="53">
        <f t="shared" si="3661"/>
        <v>9.0141890785314036</v>
      </c>
      <c r="U82" s="53">
        <f t="shared" si="3661"/>
        <v>11.103828503138338</v>
      </c>
      <c r="V82" s="53">
        <f t="shared" si="3661"/>
        <v>13.694705644714054</v>
      </c>
      <c r="W82" s="53">
        <f t="shared" si="3661"/>
        <v>16.907117555331055</v>
      </c>
      <c r="X82" s="53">
        <f t="shared" si="3661"/>
        <v>19.009678543477463</v>
      </c>
      <c r="Y82" s="53">
        <f t="shared" si="3661"/>
        <v>21.499464138518864</v>
      </c>
      <c r="Z82" s="53">
        <f t="shared" si="3661"/>
        <v>24.468313223581557</v>
      </c>
      <c r="AA82" s="53">
        <f t="shared" si="3661"/>
        <v>28.029968188229137</v>
      </c>
      <c r="AB82" s="53">
        <f t="shared" si="3661"/>
        <v>32.325260084151772</v>
      </c>
      <c r="AC82" s="53">
        <f t="shared" si="3661"/>
        <v>37.528500370095188</v>
      </c>
      <c r="AD82" s="53">
        <f t="shared" si="3661"/>
        <v>43.855348742885617</v>
      </c>
      <c r="AE82" s="53">
        <f t="shared" si="3661"/>
        <v>51.585474037284065</v>
      </c>
      <c r="AF82" s="53">
        <f t="shared" si="3661"/>
        <v>54.143005528905043</v>
      </c>
      <c r="AG82" s="53">
        <f t="shared" si="3661"/>
        <v>56.95472100161809</v>
      </c>
      <c r="AH82" s="53">
        <f t="shared" si="3661"/>
        <v>60.063904752719225</v>
      </c>
      <c r="AI82" s="53">
        <f t="shared" si="3661"/>
        <v>63.523963307936498</v>
      </c>
      <c r="AJ82" s="53">
        <f t="shared" si="3661"/>
        <v>67.400793982412949</v>
      </c>
      <c r="AK82" s="53">
        <f t="shared" si="3661"/>
        <v>71.77569129265612</v>
      </c>
      <c r="AL82" s="53">
        <f t="shared" si="3661"/>
        <v>74.682035855163775</v>
      </c>
      <c r="AM82" s="53">
        <f t="shared" si="3661"/>
        <v>78.120933293392966</v>
      </c>
      <c r="AN82" s="53">
        <f t="shared" si="3661"/>
        <v>81.601037657470414</v>
      </c>
      <c r="AO82" s="53">
        <f t="shared" si="3661"/>
        <v>85.107793413825945</v>
      </c>
      <c r="AP82" s="53">
        <f t="shared" si="3661"/>
        <v>88.621775272767493</v>
      </c>
      <c r="AQ82" s="53">
        <f t="shared" si="3661"/>
        <v>92.117517045835868</v>
      </c>
      <c r="AR82" s="53">
        <f t="shared" si="3661"/>
        <v>95.562062049265577</v>
      </c>
      <c r="AS82" s="53">
        <f t="shared" si="3661"/>
        <v>98.728937664354419</v>
      </c>
      <c r="AT82" s="53">
        <f t="shared" si="3661"/>
        <v>101.64634155762691</v>
      </c>
      <c r="AU82" s="53">
        <f t="shared" si="3661"/>
        <v>104.63328763526225</v>
      </c>
      <c r="AV82" s="53">
        <f t="shared" si="3661"/>
        <v>107.66852099861201</v>
      </c>
      <c r="AW82" s="53">
        <f t="shared" si="3661"/>
        <v>110.72498260236971</v>
      </c>
      <c r="AX82" s="53">
        <f t="shared" si="3661"/>
        <v>113.76420553404317</v>
      </c>
      <c r="AY82" s="53">
        <f t="shared" si="3661"/>
        <v>116.73740764893299</v>
      </c>
      <c r="AZ82" s="53">
        <f t="shared" si="3661"/>
        <v>119.40394133708615</v>
      </c>
      <c r="BA82" s="53">
        <f t="shared" si="3661"/>
        <v>121.96886051137001</v>
      </c>
      <c r="BB82" s="53">
        <f t="shared" si="3661"/>
        <v>124.52533782728736</v>
      </c>
      <c r="BC82" s="53">
        <f t="shared" si="3661"/>
        <v>127.07027833387711</v>
      </c>
      <c r="BD82" s="53">
        <f t="shared" si="3661"/>
        <v>129.59803407906512</v>
      </c>
      <c r="BE82" s="53">
        <f t="shared" si="3661"/>
        <v>132.09980713142284</v>
      </c>
      <c r="BF82" s="53">
        <f t="shared" si="3661"/>
        <v>134.56290402979502</v>
      </c>
      <c r="BG82" s="53">
        <f t="shared" si="3661"/>
        <v>136.96980718705743</v>
      </c>
      <c r="BH82" s="53">
        <f t="shared" si="3661"/>
        <v>139.34711780200735</v>
      </c>
      <c r="BI82" s="53">
        <f t="shared" si="3661"/>
        <v>141.6828651476618</v>
      </c>
      <c r="BJ82" s="53">
        <f t="shared" si="3661"/>
        <v>143.97191321074777</v>
      </c>
      <c r="BK82" s="53">
        <f t="shared" si="3661"/>
        <v>146.21036911222208</v>
      </c>
      <c r="BL82" s="53">
        <f t="shared" si="3661"/>
        <v>148.39581328819668</v>
      </c>
      <c r="BM82" s="53">
        <f t="shared" si="3661"/>
        <v>150.52742063211565</v>
      </c>
      <c r="BN82" s="53">
        <f t="shared" si="3661"/>
        <v>152.60644515697575</v>
      </c>
      <c r="BO82" s="53">
        <f t="shared" si="3661"/>
        <v>154.65134597593956</v>
      </c>
      <c r="BP82" s="53">
        <f t="shared" ref="BP82:DS82" si="3662">BP15</f>
        <v>156.6713163429086</v>
      </c>
      <c r="BQ82" s="53">
        <f t="shared" si="3662"/>
        <v>158.66149890651883</v>
      </c>
      <c r="BR82" s="53">
        <f t="shared" si="3662"/>
        <v>160.61749618576582</v>
      </c>
      <c r="BS82" s="53">
        <f t="shared" si="3662"/>
        <v>162.53577051501631</v>
      </c>
      <c r="BT82" s="53">
        <f t="shared" si="3662"/>
        <v>164.41413608989987</v>
      </c>
      <c r="BU82" s="53">
        <f t="shared" si="3662"/>
        <v>166.25235071199918</v>
      </c>
      <c r="BV82" s="53">
        <f t="shared" si="3662"/>
        <v>168.05762147654912</v>
      </c>
      <c r="BW82" s="53">
        <f t="shared" si="3662"/>
        <v>169.83191067100503</v>
      </c>
      <c r="BX82" s="53">
        <f t="shared" si="3662"/>
        <v>171.57548654330373</v>
      </c>
      <c r="BY82" s="53">
        <f t="shared" si="3662"/>
        <v>173.28858685966586</v>
      </c>
      <c r="BZ82" s="53">
        <f t="shared" si="3662"/>
        <v>174.97147135136748</v>
      </c>
      <c r="CA82" s="53">
        <f t="shared" si="3662"/>
        <v>176.62451120097785</v>
      </c>
      <c r="CB82" s="53">
        <f t="shared" si="3662"/>
        <v>178.24833381262832</v>
      </c>
      <c r="CC82" s="53">
        <f t="shared" si="3662"/>
        <v>179.84401556312605</v>
      </c>
      <c r="CD82" s="53">
        <f t="shared" si="3662"/>
        <v>181.41150973171014</v>
      </c>
      <c r="CE82" s="53">
        <f t="shared" si="3662"/>
        <v>182.9508695850995</v>
      </c>
      <c r="CF82" s="53">
        <f t="shared" si="3662"/>
        <v>184.46253755627473</v>
      </c>
      <c r="CG82" s="53">
        <f t="shared" si="3662"/>
        <v>185.94728647805672</v>
      </c>
      <c r="CH82" s="53">
        <f t="shared" si="3662"/>
        <v>187.40613994346</v>
      </c>
      <c r="CI82" s="53">
        <f t="shared" si="3662"/>
        <v>188.84027382698105</v>
      </c>
      <c r="CJ82" s="53">
        <f t="shared" si="3662"/>
        <v>190.25088761250714</v>
      </c>
      <c r="CK82" s="53">
        <f t="shared" si="3662"/>
        <v>191.63840187013636</v>
      </c>
      <c r="CL82" s="53">
        <f t="shared" si="3662"/>
        <v>193.00287647123807</v>
      </c>
      <c r="CM82" s="53">
        <f t="shared" si="3662"/>
        <v>194.34450419037526</v>
      </c>
      <c r="CN82" s="53">
        <f t="shared" si="3662"/>
        <v>195.66362709111596</v>
      </c>
      <c r="CO82" s="53">
        <f t="shared" si="3662"/>
        <v>196.96073452033679</v>
      </c>
      <c r="CP82" s="53">
        <f t="shared" si="3662"/>
        <v>198.23643679678949</v>
      </c>
      <c r="CQ82" s="53">
        <f t="shared" si="3662"/>
        <v>199.49140778358367</v>
      </c>
      <c r="CR82" s="53">
        <f t="shared" si="3662"/>
        <v>200.72614341272143</v>
      </c>
      <c r="CS82" s="53">
        <f t="shared" si="3662"/>
        <v>201.94111231072316</v>
      </c>
      <c r="CT82" s="53">
        <f t="shared" si="3662"/>
        <v>203.13677892399619</v>
      </c>
      <c r="CU82" s="53">
        <f t="shared" si="3662"/>
        <v>204.31359643301923</v>
      </c>
      <c r="CV82" s="53">
        <f t="shared" si="3662"/>
        <v>205.47200193408773</v>
      </c>
      <c r="CW82" s="53">
        <f t="shared" si="3662"/>
        <v>206.61241237858641</v>
      </c>
      <c r="CX82" s="53">
        <f t="shared" si="3662"/>
        <v>207.73521870666315</v>
      </c>
      <c r="CY82" s="53">
        <f t="shared" si="3662"/>
        <v>208.84077580798024</v>
      </c>
      <c r="CZ82" s="53">
        <f t="shared" si="3662"/>
        <v>209.92945762803356</v>
      </c>
      <c r="DA82" s="53">
        <f t="shared" si="3662"/>
        <v>211.00166768681123</v>
      </c>
      <c r="DB82" s="53">
        <f t="shared" si="3662"/>
        <v>212.05782162279215</v>
      </c>
      <c r="DC82" s="53">
        <f t="shared" si="3662"/>
        <v>213.09833016165703</v>
      </c>
      <c r="DD82" s="71">
        <f t="shared" si="3662"/>
        <v>214.12358410634468</v>
      </c>
      <c r="DE82" s="53">
        <f t="shared" si="3662"/>
        <v>215.13394303348971</v>
      </c>
      <c r="DF82" s="53">
        <f t="shared" si="3662"/>
        <v>216.1297298378353</v>
      </c>
      <c r="DG82" s="53">
        <f t="shared" si="3662"/>
        <v>217.11125877349139</v>
      </c>
      <c r="DH82" s="53">
        <f t="shared" si="3662"/>
        <v>218.0788486995653</v>
      </c>
      <c r="DI82" s="53">
        <f t="shared" si="3662"/>
        <v>219.03282147758293</v>
      </c>
      <c r="DJ82" s="53">
        <f t="shared" si="3662"/>
        <v>219.97349895755431</v>
      </c>
      <c r="DK82" s="71">
        <f t="shared" si="3662"/>
        <v>220.90119901767707</v>
      </c>
      <c r="DL82" s="53">
        <f t="shared" si="3662"/>
        <v>221.81623148069153</v>
      </c>
      <c r="DM82" s="53">
        <f t="shared" si="3662"/>
        <v>222.71889516741189</v>
      </c>
      <c r="DN82" s="53">
        <f t="shared" si="3662"/>
        <v>223.60948221356108</v>
      </c>
      <c r="DO82" s="53">
        <f t="shared" si="3662"/>
        <v>224.48827745108227</v>
      </c>
      <c r="DP82" s="53">
        <f t="shared" si="3662"/>
        <v>225.35555751668446</v>
      </c>
      <c r="DQ82" s="53">
        <f t="shared" si="3662"/>
        <v>226.21159082419126</v>
      </c>
      <c r="DR82" s="53">
        <f t="shared" si="3662"/>
        <v>227.05663821738264</v>
      </c>
      <c r="DS82" s="53">
        <f t="shared" si="3662"/>
        <v>227.89095412707007</v>
      </c>
    </row>
    <row r="83" spans="1:123" s="80" customFormat="1" x14ac:dyDescent="0.25">
      <c r="A83" s="79"/>
      <c r="B83" s="80" t="s">
        <v>117</v>
      </c>
      <c r="C83" s="81"/>
      <c r="D83" s="81">
        <f t="shared" ref="D83:H83" si="3663">(D82-C82)/C82</f>
        <v>0.24469789899517169</v>
      </c>
      <c r="E83" s="81">
        <f t="shared" si="3663"/>
        <v>0.24377432869370491</v>
      </c>
      <c r="F83" s="81">
        <f t="shared" si="3663"/>
        <v>0.24303457677701801</v>
      </c>
      <c r="G83" s="81">
        <f t="shared" si="3663"/>
        <v>0.24244126497662349</v>
      </c>
      <c r="H83" s="81">
        <f t="shared" si="3663"/>
        <v>0.24196489366977791</v>
      </c>
      <c r="I83" s="81">
        <f>(I82-H82)/H82</f>
        <v>0.24158208471092293</v>
      </c>
      <c r="J83" s="81">
        <f t="shared" ref="J83:R83" si="3664">(J82-I82)/J82</f>
        <v>0.14956707619407242</v>
      </c>
      <c r="K83" s="81">
        <f t="shared" si="3664"/>
        <v>0.15638577487546867</v>
      </c>
      <c r="L83" s="81">
        <f t="shared" si="3664"/>
        <v>0.16237015851655268</v>
      </c>
      <c r="M83" s="81">
        <f t="shared" si="3664"/>
        <v>0.16755277151587289</v>
      </c>
      <c r="N83" s="81">
        <f t="shared" si="3664"/>
        <v>0.17198947609969509</v>
      </c>
      <c r="O83" s="81">
        <f t="shared" si="3664"/>
        <v>0.17575021416300085</v>
      </c>
      <c r="P83" s="108">
        <f t="shared" si="3664"/>
        <v>0.17891131693919221</v>
      </c>
      <c r="Q83" s="81">
        <f t="shared" si="3664"/>
        <v>0.18152264068749788</v>
      </c>
      <c r="R83" s="81">
        <f t="shared" si="3664"/>
        <v>0.18369445074801677</v>
      </c>
      <c r="S83" s="81">
        <f>(S82-R82)/S82</f>
        <v>0.18549193373306067</v>
      </c>
      <c r="T83" s="81">
        <f>(T82-S82)/T82</f>
        <v>0.186973608455096</v>
      </c>
      <c r="U83" s="81">
        <f t="shared" ref="U83:AS83" si="3665">(U82-T82)/U82</f>
        <v>0.18819089506077366</v>
      </c>
      <c r="V83" s="81">
        <f t="shared" si="3665"/>
        <v>0.18918823148095587</v>
      </c>
      <c r="W83" s="108">
        <f t="shared" si="3665"/>
        <v>0.19000352367007009</v>
      </c>
      <c r="X83" s="81">
        <f t="shared" si="3665"/>
        <v>0.11060476290209713</v>
      </c>
      <c r="Y83" s="81">
        <f t="shared" si="3665"/>
        <v>0.11580686751074189</v>
      </c>
      <c r="Z83" s="81">
        <f t="shared" si="3665"/>
        <v>0.12133444009542262</v>
      </c>
      <c r="AA83" s="81">
        <f t="shared" si="3665"/>
        <v>0.12706596528151809</v>
      </c>
      <c r="AB83" s="81">
        <f t="shared" si="3665"/>
        <v>0.13287725712773163</v>
      </c>
      <c r="AC83" s="81">
        <f t="shared" si="3665"/>
        <v>0.1386477006709719</v>
      </c>
      <c r="AD83" s="108">
        <f t="shared" si="3665"/>
        <v>0.14426628801616348</v>
      </c>
      <c r="AE83" s="81">
        <f t="shared" si="3665"/>
        <v>0.14985081437482575</v>
      </c>
      <c r="AF83" s="81">
        <f t="shared" si="3665"/>
        <v>4.7236599938206274E-2</v>
      </c>
      <c r="AG83" s="81">
        <f t="shared" si="3665"/>
        <v>4.9367557653968067E-2</v>
      </c>
      <c r="AH83" s="81">
        <f t="shared" si="3665"/>
        <v>5.176459579012594E-2</v>
      </c>
      <c r="AI83" s="81">
        <f t="shared" si="3665"/>
        <v>5.44685560383633E-2</v>
      </c>
      <c r="AJ83" s="202">
        <f t="shared" si="3665"/>
        <v>5.751906536127812E-2</v>
      </c>
      <c r="AK83" s="108">
        <f t="shared" si="3665"/>
        <v>6.0952353526002159E-2</v>
      </c>
      <c r="AL83" s="81">
        <f t="shared" si="3665"/>
        <v>3.8916247116564121E-2</v>
      </c>
      <c r="AM83" s="81">
        <f t="shared" si="3665"/>
        <v>4.4020178628869935E-2</v>
      </c>
      <c r="AN83" s="81">
        <f t="shared" si="3665"/>
        <v>4.2647795469042682E-2</v>
      </c>
      <c r="AO83" s="81">
        <f t="shared" si="3665"/>
        <v>4.1203697284270695E-2</v>
      </c>
      <c r="AP83" s="81">
        <f t="shared" si="3665"/>
        <v>3.9651449636682656E-2</v>
      </c>
      <c r="AQ83" s="202">
        <f t="shared" si="3665"/>
        <v>3.7948719040364079E-2</v>
      </c>
      <c r="AR83" s="108">
        <f t="shared" si="3665"/>
        <v>3.6045109634134168E-2</v>
      </c>
      <c r="AS83" s="81">
        <f t="shared" si="3665"/>
        <v>3.2076468054940147E-2</v>
      </c>
      <c r="AT83" s="81">
        <f t="shared" ref="AT83" si="3666">(AT82-AS82)/AT82</f>
        <v>2.8701513980397542E-2</v>
      </c>
      <c r="AU83" s="81">
        <f t="shared" ref="AU83" si="3667">(AU82-AT82)/AU82</f>
        <v>2.8546805181611377E-2</v>
      </c>
      <c r="AV83" s="81">
        <f t="shared" ref="AV83" si="3668">(AV82-AU82)/AV82</f>
        <v>2.8190536427902535E-2</v>
      </c>
      <c r="AW83" s="81">
        <f t="shared" ref="AW83" si="3669">(AW82-AV82)/AW82</f>
        <v>2.7604082944261248E-2</v>
      </c>
      <c r="AX83" s="202">
        <f t="shared" ref="AX83" si="3670">(AX82-AW82)/AX82</f>
        <v>2.6715107070861558E-2</v>
      </c>
      <c r="AY83" s="108">
        <f t="shared" ref="AY83" si="3671">(AY82-AX82)/AY82</f>
        <v>2.546914630682217E-2</v>
      </c>
      <c r="AZ83" s="81">
        <f t="shared" ref="AZ83" si="3672">(AZ82-AY82)/AZ82</f>
        <v>2.2332040787710217E-2</v>
      </c>
      <c r="BA83" s="81">
        <f t="shared" ref="BA83" si="3673">(BA82-AZ82)/BA82</f>
        <v>2.1029295211335969E-2</v>
      </c>
      <c r="BB83" s="81">
        <f t="shared" ref="BB83" si="3674">(BB82-BA82)/BB82</f>
        <v>2.052977619272232E-2</v>
      </c>
      <c r="BC83" s="81">
        <f t="shared" ref="BC83" si="3675">(BC82-BB82)/BC82</f>
        <v>2.0027818778384377E-2</v>
      </c>
      <c r="BD83" s="81">
        <f t="shared" ref="BD83" si="3676">(BD82-BC82)/BD82</f>
        <v>1.9504584025139382E-2</v>
      </c>
      <c r="BE83" s="202">
        <f t="shared" ref="BE83" si="3677">(BE82-BD82)/BE82</f>
        <v>1.8938506472373329E-2</v>
      </c>
      <c r="BF83" s="108">
        <f t="shared" ref="BF83" si="3678">(BF82-BE82)/BF82</f>
        <v>1.8304427331820996E-2</v>
      </c>
      <c r="BG83" s="81">
        <f t="shared" ref="BG83" si="3679">(BG82-BF82)/BG82</f>
        <v>1.7572508910488113E-2</v>
      </c>
      <c r="BH83" s="81">
        <f t="shared" ref="BH83" si="3680">(BH82-BG82)/BH82</f>
        <v>1.7060350098720693E-2</v>
      </c>
      <c r="BI83" s="81">
        <f t="shared" ref="BI83:BM83" si="3681">(BI82-BH82)/BI82</f>
        <v>1.6485743305798758E-2</v>
      </c>
      <c r="BJ83" s="81">
        <f t="shared" si="3681"/>
        <v>1.5899268211677066E-2</v>
      </c>
      <c r="BK83" s="81">
        <f t="shared" si="3681"/>
        <v>1.5309830041918637E-2</v>
      </c>
      <c r="BL83" s="202">
        <f t="shared" si="3681"/>
        <v>1.4727128262913225E-2</v>
      </c>
      <c r="BM83" s="108">
        <f t="shared" si="3681"/>
        <v>1.4160923870000765E-2</v>
      </c>
      <c r="BN83" s="81">
        <f t="shared" ref="BN83" si="3682">(BN82-BM82)/BN82</f>
        <v>1.3623438529883538E-2</v>
      </c>
      <c r="BO83" s="81">
        <f t="shared" ref="BO83" si="3683">(BO82-BN82)/BO82</f>
        <v>1.3222651287380024E-2</v>
      </c>
      <c r="BP83" s="81">
        <f t="shared" ref="BP83" si="3684">(BP82-BO82)/BP82</f>
        <v>1.2893045224359368E-2</v>
      </c>
      <c r="BQ83" s="81">
        <f t="shared" ref="BQ83" si="3685">(BQ82-BP82)/BQ82</f>
        <v>1.2543575960938205E-2</v>
      </c>
      <c r="BR83" s="81">
        <f t="shared" ref="BR83" si="3686">(BR82-BQ82)/BR82</f>
        <v>1.2177983879070891E-2</v>
      </c>
      <c r="BS83" s="81">
        <f t="shared" ref="BS83" si="3687">(BS82-BR82)/BS82</f>
        <v>1.1802167136330576E-2</v>
      </c>
      <c r="BT83" s="108">
        <f t="shared" ref="BT83" si="3688">(BT82-BS82)/BT82</f>
        <v>1.1424599000760434E-2</v>
      </c>
      <c r="BU83" s="81">
        <f t="shared" ref="BU83" si="3689">(BU82-BT82)/BU82</f>
        <v>1.1056773719149841E-2</v>
      </c>
      <c r="BV83" s="81">
        <f t="shared" ref="BV83" si="3690">(BV82-BU82)/BV82</f>
        <v>1.0741974976730465E-2</v>
      </c>
      <c r="BW83" s="81">
        <f t="shared" ref="BW83" si="3691">(BW82-BV82)/BW82</f>
        <v>1.0447325166664556E-2</v>
      </c>
      <c r="BX83" s="81">
        <f t="shared" ref="BX83" si="3692">(BX82-BW82)/BX82</f>
        <v>1.0162150243173769E-2</v>
      </c>
      <c r="BY83" s="81">
        <f t="shared" ref="BY83" si="3693">(BY82-BX82)/BY82</f>
        <v>9.8858231081857036E-3</v>
      </c>
      <c r="BZ83" s="81">
        <f t="shared" ref="BZ83" si="3694">(BZ82-BY82)/BZ82</f>
        <v>9.6180507525261538E-3</v>
      </c>
      <c r="CA83" s="108">
        <f t="shared" ref="CA83" si="3695">(CA82-BZ82)/CA82</f>
        <v>9.3590625580240189E-3</v>
      </c>
      <c r="CB83" s="81">
        <f t="shared" ref="CB83" si="3696">(CB82-CA82)/CB82</f>
        <v>9.1098894273951708E-3</v>
      </c>
      <c r="CC83" s="81">
        <f t="shared" ref="CC83:CD83" si="3697">(CC82-CB82)/CC82</f>
        <v>8.8725874225024787E-3</v>
      </c>
      <c r="CD83" s="81">
        <f t="shared" si="3697"/>
        <v>8.6405442019762742E-3</v>
      </c>
      <c r="CE83" s="81">
        <f t="shared" ref="CE83" si="3698">(CE82-CD82)/CE82</f>
        <v>8.414061419223396E-3</v>
      </c>
      <c r="CF83" s="81">
        <f t="shared" ref="CF83" si="3699">(CF82-CE82)/CF82</f>
        <v>8.1949863164712117E-3</v>
      </c>
      <c r="CG83" s="81">
        <f t="shared" ref="CG83" si="3700">(CG82-CF82)/CG82</f>
        <v>7.9847840208048006E-3</v>
      </c>
      <c r="CH83" s="108">
        <f t="shared" ref="CH83" si="3701">(CH82-CG82)/CH82</f>
        <v>7.7844486090125576E-3</v>
      </c>
      <c r="CI83" s="81">
        <f t="shared" ref="CI83" si="3702">(CI82-CH82)/CI82</f>
        <v>7.594428108248891E-3</v>
      </c>
      <c r="CJ83" s="81">
        <f t="shared" ref="CJ83" si="3703">(CJ82-CI82)/CJ82</f>
        <v>7.4144925326138731E-3</v>
      </c>
      <c r="CK83" s="81">
        <f t="shared" ref="CK83" si="3704">(CK82-CJ82)/CK82</f>
        <v>7.2402725345699168E-3</v>
      </c>
      <c r="CL83" s="81">
        <f t="shared" ref="CL83" si="3705">(CL82-CK82)/CL82</f>
        <v>7.0697112190710966E-3</v>
      </c>
      <c r="CM83" s="81">
        <f t="shared" ref="CM83" si="3706">(CM82-CL82)/CM82</f>
        <v>6.9033478704546569E-3</v>
      </c>
      <c r="CN83" s="81">
        <f t="shared" ref="CN83" si="3707">(CN82-CM82)/CN82</f>
        <v>6.7417890609091594E-3</v>
      </c>
      <c r="CO83" s="108">
        <f t="shared" ref="CO83" si="3708">(CO82-CN82)/CO82</f>
        <v>6.5856142970816337E-3</v>
      </c>
      <c r="CP83" s="81">
        <f t="shared" ref="CP83" si="3709">(CP82-CO82)/CP82</f>
        <v>6.4352562882292767E-3</v>
      </c>
      <c r="CQ83" s="81">
        <f t="shared" ref="CQ83" si="3710">(CQ82-CP82)/CQ82</f>
        <v>6.2908523266105793E-3</v>
      </c>
      <c r="CR83" s="81">
        <f t="shared" ref="CR83" si="3711">(CR82-CQ82)/CR82</f>
        <v>6.151344354775789E-3</v>
      </c>
      <c r="CS83" s="81">
        <f t="shared" ref="CS83" si="3712">(CS82-CR82)/CS82</f>
        <v>6.0164514501251142E-3</v>
      </c>
      <c r="CT83" s="81">
        <f t="shared" ref="CT83" si="3713">(CT82-CS82)/CT82</f>
        <v>5.886017389890745E-3</v>
      </c>
      <c r="CU83" s="81">
        <f t="shared" ref="CU83" si="3714">(CU82-CT82)/CU82</f>
        <v>5.7598590087411944E-3</v>
      </c>
      <c r="CV83" s="108">
        <f t="shared" ref="CV83" si="3715">(CV82-CU82)/CV82</f>
        <v>5.637777848877432E-3</v>
      </c>
      <c r="CW83" s="81">
        <f t="shared" ref="CW83" si="3716">(CW82-CV82)/CW82</f>
        <v>5.5195640541142914E-3</v>
      </c>
      <c r="CX83" s="81">
        <f t="shared" ref="CX83" si="3717">(CX82-CW82)/CX82</f>
        <v>5.4049878256908213E-3</v>
      </c>
      <c r="CY83" s="81">
        <f t="shared" ref="CY83" si="3718">(CY82-CX82)/CY82</f>
        <v>5.2937799002125878E-3</v>
      </c>
      <c r="CZ83" s="81">
        <f t="shared" ref="CZ83" si="3719">(CZ82-CY82)/CZ82</f>
        <v>5.1859411840253508E-3</v>
      </c>
      <c r="DA83" s="81">
        <f t="shared" ref="DA83" si="3720">(DA82-CZ82)/DA82</f>
        <v>5.0815240966206347E-3</v>
      </c>
      <c r="DB83" s="81">
        <f t="shared" ref="DB83" si="3721">(DB82-DA82)/DB82</f>
        <v>4.9804997896262448E-3</v>
      </c>
      <c r="DC83" s="81">
        <f t="shared" ref="DC83" si="3722">(DC82-DB82)/DC82</f>
        <v>4.8827625166070112E-3</v>
      </c>
      <c r="DD83" s="108">
        <f t="shared" ref="DD83" si="3723">(DD82-DC82)/DD82</f>
        <v>4.788141152066906E-3</v>
      </c>
      <c r="DE83" s="81">
        <f t="shared" ref="DE83" si="3724">(DE82-DD82)/DE82</f>
        <v>4.6964180217147463E-3</v>
      </c>
      <c r="DF83" s="81">
        <f t="shared" ref="DF83" si="3725">(DF82-DE82)/DF82</f>
        <v>4.6073569105589286E-3</v>
      </c>
      <c r="DG83" s="81">
        <f t="shared" ref="DG83" si="3726">(DG82-DF82)/DG82</f>
        <v>4.5208569154863579E-3</v>
      </c>
      <c r="DH83" s="81">
        <f t="shared" ref="DH83" si="3727">(DH82-DG82)/DH82</f>
        <v>4.4368811182000784E-3</v>
      </c>
      <c r="DI83" s="81">
        <f t="shared" ref="DI83" si="3728">(DI82-DH82)/DI82</f>
        <v>4.3553873414138725E-3</v>
      </c>
      <c r="DJ83" s="81">
        <f t="shared" ref="DJ83" si="3729">(DJ82-DI82)/DJ82</f>
        <v>4.2763218498101715E-3</v>
      </c>
      <c r="DK83" s="108">
        <f t="shared" ref="DK83" si="3730">(DK82-DJ82)/DK82</f>
        <v>4.1996153223619352E-3</v>
      </c>
      <c r="DL83" s="81">
        <f t="shared" ref="DL83" si="3731">(DL82-DK82)/DL82</f>
        <v>4.1251826203444735E-3</v>
      </c>
      <c r="DM83" s="81">
        <f t="shared" ref="DM83" si="3732">(DM82-DL82)/DM82</f>
        <v>4.0529281812477155E-3</v>
      </c>
      <c r="DN83" s="81">
        <f t="shared" ref="DN83" si="3733">(DN82-DM82)/DN82</f>
        <v>3.9827785357448593E-3</v>
      </c>
      <c r="DO83" s="81">
        <f t="shared" ref="DO83" si="3734">(DO82-DN82)/DO82</f>
        <v>3.9146598098543694E-3</v>
      </c>
      <c r="DP83" s="81">
        <f t="shared" ref="DP83" si="3735">(DP82-DO82)/DP82</f>
        <v>3.848496461144419E-3</v>
      </c>
      <c r="DQ83" s="81">
        <f t="shared" ref="DQ83" si="3736">(DQ82-DP82)/DQ82</f>
        <v>3.7842150545331866E-3</v>
      </c>
      <c r="DR83" s="81">
        <f t="shared" ref="DR83" si="3737">(DR82-DQ82)/DR82</f>
        <v>3.7217471368634282E-3</v>
      </c>
      <c r="DS83" s="81">
        <f t="shared" ref="DS83" si="3738">(DS82-DR82)/DS82</f>
        <v>3.6610312720979066E-3</v>
      </c>
    </row>
    <row r="84" spans="1:123" s="80" customFormat="1" x14ac:dyDescent="0.25">
      <c r="A84" s="79"/>
      <c r="B84" s="43" t="s">
        <v>49</v>
      </c>
      <c r="C84" s="81"/>
      <c r="D84" s="81"/>
      <c r="E84" s="81"/>
      <c r="F84" s="81"/>
      <c r="G84" s="81"/>
      <c r="H84" s="81"/>
      <c r="I84" s="81"/>
      <c r="J84" s="79">
        <f>((J15-I15)*1000000)/$B$6</f>
        <v>2.9793100203338736</v>
      </c>
      <c r="K84" s="79">
        <f>((K15-J15)*1000000)/$B$6</f>
        <v>3.6926066324088431</v>
      </c>
      <c r="L84" s="79">
        <f>((L15-K15)*1000000)/$B$6</f>
        <v>4.5770944313818038</v>
      </c>
      <c r="M84" s="79">
        <f>((M15-L15)*1000000)/$B$6</f>
        <v>5.6738593021082755</v>
      </c>
      <c r="N84" s="79">
        <f>((N15-M15)*1000000)/$B$6</f>
        <v>7.033847741809101</v>
      </c>
      <c r="O84" s="79">
        <f>((O15-N15)*1000000)/$B$6</f>
        <v>8.720233407038128</v>
      </c>
      <c r="P84" s="171">
        <f>((P15-O15)*1000000)/$B$6</f>
        <v>10.811351631922124</v>
      </c>
      <c r="Q84" s="79">
        <f>((Q15-P15)*1000000)/$B$6</f>
        <v>13.40189806999426</v>
      </c>
      <c r="R84" s="79">
        <f>((R15-Q15)*1000000)/$B$6</f>
        <v>16.614175653203709</v>
      </c>
      <c r="S84" s="79">
        <f>((S15-R15)*1000000)/$B$6</f>
        <v>20.597399856383429</v>
      </c>
      <c r="T84" s="79">
        <f>((T15-S15)*1000000)/$B$6</f>
        <v>25.536597868326265</v>
      </c>
      <c r="U84" s="79">
        <f>((U15-T15)*1000000)/$B$6</f>
        <v>31.661203403135371</v>
      </c>
      <c r="V84" s="79">
        <f>((V15-U15)*1000000)/$B$6</f>
        <v>39.255714266298718</v>
      </c>
      <c r="W84" s="79">
        <f>((W15-V15)*1000000)/$B$6</f>
        <v>48.672907736621241</v>
      </c>
      <c r="X84" s="79">
        <f>((X15-W15)*1000000)/$B$6</f>
        <v>31.856984668884969</v>
      </c>
      <c r="Y84" s="79">
        <f>((Y15-X15)*1000000)/$B$6</f>
        <v>37.72402416729394</v>
      </c>
      <c r="Z84" s="79">
        <f>((Z15-Y15)*1000000)/$B$6</f>
        <v>44.982561894889294</v>
      </c>
      <c r="AA84" s="79">
        <f>((AA15-Z15)*1000000)/$B$6</f>
        <v>53.964469161326974</v>
      </c>
      <c r="AB84" s="79">
        <f>((AB15-AA15)*1000000)/$B$6</f>
        <v>65.080180241252037</v>
      </c>
      <c r="AC84" s="79">
        <f>((AC15-AB15)*1000000)/$B$6</f>
        <v>78.836974029445699</v>
      </c>
      <c r="AD84" s="79">
        <f>((AD15-AC15)*1000000)/$B$6</f>
        <v>95.861338981673171</v>
      </c>
      <c r="AE84" s="79">
        <f>((AE15-AD15)*1000000)/$B$6</f>
        <v>117.12311052118861</v>
      </c>
      <c r="AF84" s="79">
        <f>((AF15-AE15)*1000000)/$B$6</f>
        <v>38.750477145772393</v>
      </c>
      <c r="AG84" s="79">
        <f>((AG15-AF15)*1000000)/$B$6</f>
        <v>42.601749586561311</v>
      </c>
      <c r="AH84" s="79">
        <f>((AH15-AG15)*1000000)/$B$6</f>
        <v>47.108844713653561</v>
      </c>
      <c r="AI84" s="79">
        <f>((AI15-AH15)*1000000)/$B$6</f>
        <v>52.425129624504137</v>
      </c>
      <c r="AJ84" s="203">
        <f>((AJ15-AI15)*1000000)/$B$6</f>
        <v>58.739858704188663</v>
      </c>
      <c r="AK84" s="171">
        <f>((AK15-AJ15)*1000000)/$B$6</f>
        <v>66.286322882472277</v>
      </c>
      <c r="AL84" s="79">
        <f>((AL15-AK15)*1000000)/$B$6</f>
        <v>44.035523674358416</v>
      </c>
      <c r="AM84" s="79">
        <f>((AM15-AL15)*1000000)/$B$6</f>
        <v>52.104506639836224</v>
      </c>
      <c r="AN84" s="79">
        <f>((AN15-AM15)*1000000)/$B$6</f>
        <v>52.728854001173453</v>
      </c>
      <c r="AO84" s="79">
        <f>((AO15-AN15)*1000000)/$B$6</f>
        <v>53.132662975083804</v>
      </c>
      <c r="AP84" s="79">
        <f>((AP15-AO15)*1000000)/$B$6</f>
        <v>53.242149377902251</v>
      </c>
      <c r="AQ84" s="203">
        <f>((AQ15-AP15)*1000000)/$B$6</f>
        <v>52.965784440429914</v>
      </c>
      <c r="AR84" s="171">
        <f>((AR15-AQ15)*1000000)/$B$6</f>
        <v>52.19007580954105</v>
      </c>
      <c r="AS84" s="79">
        <f>((AS15-AR15)*1000000)/$B$6</f>
        <v>47.982963864982445</v>
      </c>
      <c r="AT84" s="79">
        <f>((AT15-AS15)*1000000)/$B$6</f>
        <v>44.203089292007462</v>
      </c>
      <c r="AU84" s="79">
        <f>((AU15-AT15)*1000000)/$B$6</f>
        <v>45.256758752050573</v>
      </c>
      <c r="AV84" s="79">
        <f>((AV15-AU15)*1000000)/$B$6</f>
        <v>45.988384293178193</v>
      </c>
      <c r="AW84" s="79">
        <f>((AW15-AV15)*1000000)/$B$6</f>
        <v>46.310024299359043</v>
      </c>
      <c r="AX84" s="203">
        <f>((AX15-AW15)*1000000)/$B$6</f>
        <v>46.048832298082793</v>
      </c>
      <c r="AY84" s="171">
        <f>((AY15-AX15)*1000000)/$B$6</f>
        <v>45.04851689226993</v>
      </c>
      <c r="AZ84" s="79">
        <f>((AZ15-AY15)*1000000)/$B$6</f>
        <v>40.402025578078273</v>
      </c>
      <c r="BA84" s="79">
        <f>((BA15-AZ15)*1000000)/$B$6</f>
        <v>38.862411731573609</v>
      </c>
      <c r="BB84" s="79">
        <f>((BB15-BA15)*1000000)/$B$6</f>
        <v>38.734504786626495</v>
      </c>
      <c r="BC84" s="79">
        <f>((BC15-BB15)*1000000)/$B$6</f>
        <v>38.559704645299298</v>
      </c>
      <c r="BD84" s="79">
        <f>((BD15-BC15)*1000000)/$B$6</f>
        <v>38.299329472545502</v>
      </c>
      <c r="BE84" s="203">
        <f>((BE15-BD15)*1000000)/$B$6</f>
        <v>37.9056523084503</v>
      </c>
      <c r="BF84" s="171">
        <f>((BF15-BE15)*1000000)/$B$6</f>
        <v>37.319649975336148</v>
      </c>
      <c r="BG84" s="79">
        <f>((BG15-BF15)*1000000)/$B$6</f>
        <v>36.468229655490994</v>
      </c>
      <c r="BH84" s="79">
        <f>((BH15-BG15)*1000000)/$B$6</f>
        <v>36.01985780227151</v>
      </c>
      <c r="BI84" s="79">
        <f>((BI15-BH15)*1000000)/$B$6</f>
        <v>35.390111297794761</v>
      </c>
      <c r="BJ84" s="79">
        <f>((BJ15-BI15)*1000000)/$B$6</f>
        <v>34.682546410393506</v>
      </c>
      <c r="BK84" s="79">
        <f>((BK15-BJ15)*1000000)/$B$6</f>
        <v>33.915998507186522</v>
      </c>
      <c r="BL84" s="203">
        <f>((BL15-BK15)*1000000)/$B$6</f>
        <v>33.112790545069629</v>
      </c>
      <c r="BM84" s="171">
        <f>((BM15-BL15)*1000000)/$B$6</f>
        <v>32.297080968469274</v>
      </c>
      <c r="BN84" s="79">
        <f t="shared" ref="BN84:CC84" si="3739">((BN15-BM15)*1000000)/$B$6</f>
        <v>31.500371588789431</v>
      </c>
      <c r="BO84" s="79">
        <f t="shared" si="3739"/>
        <v>30.983345741875922</v>
      </c>
      <c r="BP84" s="79">
        <f t="shared" si="3739"/>
        <v>30.605611620742934</v>
      </c>
      <c r="BQ84" s="79">
        <f t="shared" si="3739"/>
        <v>30.154281266821712</v>
      </c>
      <c r="BR84" s="79">
        <f t="shared" si="3739"/>
        <v>29.636322412833128</v>
      </c>
      <c r="BS84" s="79">
        <f t="shared" si="3739"/>
        <v>29.06476256440142</v>
      </c>
      <c r="BT84" s="171">
        <f t="shared" si="3739"/>
        <v>28.460084467932727</v>
      </c>
      <c r="BU84" s="79">
        <f t="shared" si="3739"/>
        <v>27.851736698474472</v>
      </c>
      <c r="BV84" s="79">
        <f t="shared" si="3739"/>
        <v>27.352587341665622</v>
      </c>
      <c r="BW84" s="79">
        <f t="shared" si="3739"/>
        <v>26.883169612968452</v>
      </c>
      <c r="BX84" s="79">
        <f t="shared" si="3739"/>
        <v>26.417816246949876</v>
      </c>
      <c r="BY84" s="79">
        <f t="shared" si="3739"/>
        <v>25.956065399426215</v>
      </c>
      <c r="BZ84" s="79">
        <f t="shared" si="3739"/>
        <v>25.498249874267096</v>
      </c>
      <c r="CA84" s="171">
        <f t="shared" si="3739"/>
        <v>25.046058327429783</v>
      </c>
      <c r="CB84" s="79">
        <f t="shared" si="3739"/>
        <v>24.603372903794963</v>
      </c>
      <c r="CC84" s="79">
        <f t="shared" si="3739"/>
        <v>24.176996219662612</v>
      </c>
      <c r="CD84" s="79">
        <f t="shared" ref="CD84:DP84" si="3740">((CD15-CC15)*1000000)/$B$6</f>
        <v>23.749911645213494</v>
      </c>
      <c r="CE84" s="79">
        <f t="shared" si="3740"/>
        <v>23.323634142262982</v>
      </c>
      <c r="CF84" s="79">
        <f t="shared" si="3740"/>
        <v>22.904060169321639</v>
      </c>
      <c r="CG84" s="79">
        <f t="shared" si="3740"/>
        <v>22.496195784575754</v>
      </c>
      <c r="CH84" s="171">
        <f t="shared" si="3740"/>
        <v>22.103840384898177</v>
      </c>
      <c r="CI84" s="79">
        <f t="shared" si="3740"/>
        <v>21.729301265470337</v>
      </c>
      <c r="CJ84" s="79">
        <f t="shared" si="3740"/>
        <v>21.37293614433478</v>
      </c>
      <c r="CK84" s="79">
        <f t="shared" si="3740"/>
        <v>21.022943297412432</v>
      </c>
      <c r="CL84" s="79">
        <f t="shared" si="3740"/>
        <v>20.673857592450073</v>
      </c>
      <c r="CM84" s="79">
        <f t="shared" si="3740"/>
        <v>20.327692714199898</v>
      </c>
      <c r="CN84" s="79">
        <f t="shared" si="3740"/>
        <v>19.986710617283254</v>
      </c>
      <c r="CO84" s="171">
        <f t="shared" si="3740"/>
        <v>19.653142866982275</v>
      </c>
      <c r="CP84" s="79">
        <f t="shared" si="3740"/>
        <v>19.32882237049553</v>
      </c>
      <c r="CQ84" s="79">
        <f t="shared" si="3740"/>
        <v>19.014711921123897</v>
      </c>
      <c r="CR84" s="79">
        <f t="shared" si="3740"/>
        <v>18.708115592996354</v>
      </c>
      <c r="CS84" s="79">
        <f t="shared" si="3740"/>
        <v>18.408619666692861</v>
      </c>
      <c r="CT84" s="79">
        <f t="shared" si="3740"/>
        <v>18.116160807167173</v>
      </c>
      <c r="CU84" s="79">
        <f t="shared" si="3740"/>
        <v>17.83056831853089</v>
      </c>
      <c r="CV84" s="171">
        <f t="shared" si="3740"/>
        <v>17.551598501037887</v>
      </c>
      <c r="CW84" s="79">
        <f t="shared" si="3740"/>
        <v>17.278946128767942</v>
      </c>
      <c r="CX84" s="79">
        <f t="shared" si="3740"/>
        <v>17.012217092071733</v>
      </c>
      <c r="CY84" s="79">
        <f t="shared" si="3740"/>
        <v>16.750865171471045</v>
      </c>
      <c r="CZ84" s="79">
        <f t="shared" si="3740"/>
        <v>16.495179091717031</v>
      </c>
      <c r="DA84" s="79">
        <f t="shared" si="3740"/>
        <v>16.245606951176832</v>
      </c>
      <c r="DB84" s="79">
        <f t="shared" si="3740"/>
        <v>16.002332363347211</v>
      </c>
      <c r="DC84" s="79">
        <f t="shared" si="3740"/>
        <v>15.765280891892186</v>
      </c>
      <c r="DD84" s="171">
        <f t="shared" si="3740"/>
        <v>15.534150677085581</v>
      </c>
      <c r="DE84" s="79">
        <f t="shared" si="3740"/>
        <v>15.308468593106586</v>
      </c>
      <c r="DF84" s="79">
        <f t="shared" si="3740"/>
        <v>15.087678853720979</v>
      </c>
      <c r="DG84" s="79">
        <f t="shared" si="3740"/>
        <v>14.871650540243738</v>
      </c>
      <c r="DH84" s="79">
        <f t="shared" si="3740"/>
        <v>14.660453425362316</v>
      </c>
      <c r="DI84" s="79">
        <f t="shared" si="3740"/>
        <v>14.45413300026711</v>
      </c>
      <c r="DJ84" s="79">
        <f t="shared" si="3740"/>
        <v>14.252689090475521</v>
      </c>
      <c r="DK84" s="171">
        <f t="shared" si="3740"/>
        <v>14.056061517011514</v>
      </c>
      <c r="DL84" s="79">
        <f t="shared" si="3740"/>
        <v>13.864128227491747</v>
      </c>
      <c r="DM84" s="79">
        <f t="shared" si="3740"/>
        <v>13.676722526066049</v>
      </c>
      <c r="DN84" s="79">
        <f t="shared" si="3740"/>
        <v>13.493743123472621</v>
      </c>
      <c r="DO84" s="79">
        <f t="shared" si="3740"/>
        <v>13.315079356381647</v>
      </c>
      <c r="DP84" s="79">
        <f t="shared" si="3740"/>
        <v>13.140607054578602</v>
      </c>
      <c r="DQ84" s="79">
        <f t="shared" ref="DQ84:DS84" si="3741">((DQ15-DP15)*1000000)/$B$6</f>
        <v>12.970201628890997</v>
      </c>
      <c r="DR84" s="79">
        <f t="shared" si="3741"/>
        <v>12.803748381687562</v>
      </c>
      <c r="DS84" s="79">
        <f t="shared" si="3741"/>
        <v>12.641150146779289</v>
      </c>
    </row>
    <row r="85" spans="1:123" s="54" customFormat="1" x14ac:dyDescent="0.25">
      <c r="B85" s="54" t="s">
        <v>20</v>
      </c>
      <c r="C85" s="54">
        <f>C69</f>
        <v>0</v>
      </c>
      <c r="D85" s="54">
        <f t="shared" ref="D85:BI85" si="3742">D69</f>
        <v>0</v>
      </c>
      <c r="E85" s="54">
        <f t="shared" si="3742"/>
        <v>0</v>
      </c>
      <c r="F85" s="54">
        <f t="shared" si="3742"/>
        <v>0</v>
      </c>
      <c r="G85" s="54">
        <f t="shared" si="3742"/>
        <v>0</v>
      </c>
      <c r="H85" s="54">
        <f t="shared" si="3742"/>
        <v>0</v>
      </c>
      <c r="I85" s="54">
        <f t="shared" si="3742"/>
        <v>1.9000000000000003E-2</v>
      </c>
      <c r="J85" s="54">
        <f t="shared" si="3742"/>
        <v>4.7069015424297617E-2</v>
      </c>
      <c r="K85" s="54">
        <f t="shared" si="3742"/>
        <v>8.1874594550426671E-2</v>
      </c>
      <c r="L85" s="54">
        <f t="shared" si="3742"/>
        <v>0.12503351266682669</v>
      </c>
      <c r="M85" s="54">
        <f t="shared" si="3742"/>
        <v>0.17855057113116271</v>
      </c>
      <c r="N85" s="54">
        <f t="shared" si="3742"/>
        <v>0.24491172362693939</v>
      </c>
      <c r="O85" s="54">
        <f t="shared" si="3742"/>
        <v>0.32719955272170242</v>
      </c>
      <c r="P85" s="75">
        <f t="shared" si="3742"/>
        <v>0.42923646079920863</v>
      </c>
      <c r="Q85" s="54">
        <f t="shared" si="3742"/>
        <v>0.45988920433328878</v>
      </c>
      <c r="R85" s="54">
        <f t="shared" si="3742"/>
        <v>0.49789860631554822</v>
      </c>
      <c r="S85" s="54">
        <f t="shared" si="3742"/>
        <v>0.54503026477354988</v>
      </c>
      <c r="T85" s="54">
        <f t="shared" si="3742"/>
        <v>0.60347352126147191</v>
      </c>
      <c r="U85" s="54">
        <f t="shared" si="3742"/>
        <v>0.67594315930649529</v>
      </c>
      <c r="V85" s="54">
        <f t="shared" si="3742"/>
        <v>0.76580551048232426</v>
      </c>
      <c r="W85" s="75">
        <f t="shared" si="3742"/>
        <v>0.87723482594035229</v>
      </c>
      <c r="X85" s="54">
        <f t="shared" si="3742"/>
        <v>1.0154071771083069</v>
      </c>
      <c r="Y85" s="54">
        <f t="shared" si="3742"/>
        <v>1.1867408925565706</v>
      </c>
      <c r="Z85" s="54">
        <f t="shared" si="3742"/>
        <v>1.3991946997124174</v>
      </c>
      <c r="AA85" s="54">
        <f t="shared" si="3742"/>
        <v>1.6626374205856678</v>
      </c>
      <c r="AB85" s="54">
        <f t="shared" si="3742"/>
        <v>1.9893063944684979</v>
      </c>
      <c r="AC85" s="54">
        <f t="shared" si="3742"/>
        <v>2.3943759220832077</v>
      </c>
      <c r="AD85" s="75">
        <f t="shared" si="3742"/>
        <v>2.8966621363254474</v>
      </c>
      <c r="AE85" s="54">
        <f t="shared" si="3742"/>
        <v>3.2768628956344652</v>
      </c>
      <c r="AF85" s="54">
        <f t="shared" si="3742"/>
        <v>3.7280467275068423</v>
      </c>
      <c r="AG85" s="54">
        <f t="shared" si="3742"/>
        <v>4.2672282665132766</v>
      </c>
      <c r="AH85" s="54">
        <f t="shared" si="3742"/>
        <v>4.915494672022156</v>
      </c>
      <c r="AI85" s="54">
        <f t="shared" si="3742"/>
        <v>5.698977320435108</v>
      </c>
      <c r="AJ85" s="199">
        <f t="shared" si="3742"/>
        <v>6.6500536819765248</v>
      </c>
      <c r="AK85" s="75">
        <f t="shared" si="3742"/>
        <v>7.8088330172960188</v>
      </c>
      <c r="AL85" s="54">
        <f t="shared" si="3742"/>
        <v>9.4079595382853771</v>
      </c>
      <c r="AM85" s="54">
        <f t="shared" si="3742"/>
        <v>9.9049684821520785</v>
      </c>
      <c r="AN85" s="54">
        <f t="shared" si="3742"/>
        <v>10.459260635823879</v>
      </c>
      <c r="AO85" s="54">
        <f t="shared" si="3742"/>
        <v>11.080576214807538</v>
      </c>
      <c r="AP85" s="54">
        <f t="shared" si="3742"/>
        <v>11.780970006712437</v>
      </c>
      <c r="AQ85" s="199">
        <f t="shared" si="3742"/>
        <v>12.575354957142341</v>
      </c>
      <c r="AR85" s="75">
        <f t="shared" si="3742"/>
        <v>13.208061197795303</v>
      </c>
      <c r="AS85" s="54">
        <f t="shared" si="3742"/>
        <v>13.736095940562182</v>
      </c>
      <c r="AT85" s="54">
        <f t="shared" si="3742"/>
        <v>14.372627629614501</v>
      </c>
      <c r="AU85" s="54">
        <f t="shared" si="3742"/>
        <v>15.008232853844085</v>
      </c>
      <c r="AV85" s="54">
        <f t="shared" si="3742"/>
        <v>15.638866032711199</v>
      </c>
      <c r="AW85" s="54">
        <f t="shared" si="3742"/>
        <v>16.259212996402546</v>
      </c>
      <c r="AX85" s="199">
        <f t="shared" si="3742"/>
        <v>16.862389543760486</v>
      </c>
      <c r="AY85" s="75">
        <f t="shared" si="3742"/>
        <v>17.316458897194252</v>
      </c>
      <c r="AZ85" s="54">
        <f t="shared" si="3742"/>
        <v>17.71455731938617</v>
      </c>
      <c r="BA85" s="54">
        <f t="shared" si="3742"/>
        <v>18.044740108531467</v>
      </c>
      <c r="BB85" s="54">
        <f t="shared" si="3742"/>
        <v>18.38884186212162</v>
      </c>
      <c r="BC85" s="54">
        <f t="shared" si="3742"/>
        <v>18.743723183109051</v>
      </c>
      <c r="BD85" s="54">
        <f t="shared" si="3742"/>
        <v>19.105424339607637</v>
      </c>
      <c r="BE85" s="199">
        <f t="shared" si="3742"/>
        <v>19.468951844711889</v>
      </c>
      <c r="BF85" s="75">
        <f t="shared" si="3742"/>
        <v>19.828015003956672</v>
      </c>
      <c r="BG85" s="54">
        <f t="shared" si="3742"/>
        <v>20.151588539652337</v>
      </c>
      <c r="BH85" s="54">
        <f t="shared" si="3742"/>
        <v>20.479243557427466</v>
      </c>
      <c r="BI85" s="54">
        <f t="shared" si="3742"/>
        <v>20.802357896299153</v>
      </c>
      <c r="BJ85" s="54">
        <f t="shared" ref="BJ85:BK85" si="3743">BJ69</f>
        <v>21.121252868864083</v>
      </c>
      <c r="BK85" s="54">
        <f t="shared" si="3743"/>
        <v>21.436026874419266</v>
      </c>
      <c r="BL85" s="199">
        <f t="shared" ref="BL85:BM85" si="3744">BL69</f>
        <v>21.74650870585393</v>
      </c>
      <c r="BM85" s="75">
        <f t="shared" si="3744"/>
        <v>22.05219844237191</v>
      </c>
      <c r="BN85" s="54">
        <f t="shared" ref="BN85:CC85" si="3745">BN69</f>
        <v>22.352193050627005</v>
      </c>
      <c r="BO85" s="54">
        <f t="shared" si="3745"/>
        <v>22.645661026730295</v>
      </c>
      <c r="BP85" s="54">
        <f t="shared" si="3745"/>
        <v>22.933146498447663</v>
      </c>
      <c r="BQ85" s="54">
        <f t="shared" si="3745"/>
        <v>23.213657764886992</v>
      </c>
      <c r="BR85" s="54">
        <f t="shared" si="3745"/>
        <v>23.486478030595663</v>
      </c>
      <c r="BS85" s="54">
        <f t="shared" si="3745"/>
        <v>23.751217976526465</v>
      </c>
      <c r="BT85" s="75">
        <f t="shared" si="3745"/>
        <v>24.007882632104828</v>
      </c>
      <c r="BU85" s="54">
        <f t="shared" si="3745"/>
        <v>24.256954321215122</v>
      </c>
      <c r="BV85" s="54">
        <f t="shared" si="3745"/>
        <v>24.502050853505324</v>
      </c>
      <c r="BW85" s="54">
        <f t="shared" si="3745"/>
        <v>24.744692377288203</v>
      </c>
      <c r="BX85" s="54">
        <f t="shared" si="3745"/>
        <v>24.984301213808088</v>
      </c>
      <c r="BY85" s="54">
        <f t="shared" si="3745"/>
        <v>25.220302719712581</v>
      </c>
      <c r="BZ85" s="54">
        <f t="shared" si="3745"/>
        <v>25.452179975197211</v>
      </c>
      <c r="CA85" s="75">
        <f t="shared" si="3745"/>
        <v>25.679540620696947</v>
      </c>
      <c r="CB85" s="54">
        <f t="shared" si="3745"/>
        <v>25.902195941623102</v>
      </c>
      <c r="CC85" s="54">
        <f t="shared" si="3745"/>
        <v>26.120290667567652</v>
      </c>
      <c r="CD85" s="54">
        <f t="shared" ref="CD85:DP85" si="3746">CD69</f>
        <v>26.333697753176189</v>
      </c>
      <c r="CE85" s="54">
        <f t="shared" si="3746"/>
        <v>26.542625756890985</v>
      </c>
      <c r="CF85" s="54">
        <f t="shared" si="3746"/>
        <v>26.747275658625721</v>
      </c>
      <c r="CG85" s="54">
        <f t="shared" si="3746"/>
        <v>26.947834822699591</v>
      </c>
      <c r="CH85" s="75">
        <f t="shared" si="3746"/>
        <v>27.144474018246541</v>
      </c>
      <c r="CI85" s="54">
        <f t="shared" si="3746"/>
        <v>27.33735102962385</v>
      </c>
      <c r="CJ85" s="54">
        <f t="shared" si="3746"/>
        <v>27.526616503397371</v>
      </c>
      <c r="CK85" s="54">
        <f t="shared" si="3746"/>
        <v>27.712307368798403</v>
      </c>
      <c r="CL85" s="54">
        <f t="shared" si="3746"/>
        <v>27.894374757141545</v>
      </c>
      <c r="CM85" s="54">
        <f t="shared" si="3746"/>
        <v>28.072840272528186</v>
      </c>
      <c r="CN85" s="54">
        <f t="shared" si="3746"/>
        <v>28.247787312991747</v>
      </c>
      <c r="CO85" s="75">
        <f t="shared" si="3746"/>
        <v>28.419347900601402</v>
      </c>
      <c r="CP85" s="54">
        <f t="shared" si="3746"/>
        <v>28.587684326957913</v>
      </c>
      <c r="CQ85" s="54">
        <f t="shared" si="3746"/>
        <v>28.752964945029447</v>
      </c>
      <c r="CR85" s="54">
        <f t="shared" si="3746"/>
        <v>28.915249481428081</v>
      </c>
      <c r="CS85" s="54">
        <f t="shared" si="3746"/>
        <v>29.074558431447933</v>
      </c>
      <c r="CT85" s="54">
        <f t="shared" si="3746"/>
        <v>29.230915957062532</v>
      </c>
      <c r="CU85" s="54">
        <f t="shared" si="3746"/>
        <v>29.38435525068261</v>
      </c>
      <c r="CV85" s="75">
        <f t="shared" si="3746"/>
        <v>29.534921934604995</v>
      </c>
      <c r="CW85" s="54">
        <f t="shared" si="3746"/>
        <v>29.682674666877304</v>
      </c>
      <c r="CX85" s="54">
        <f t="shared" si="3746"/>
        <v>29.82768194306383</v>
      </c>
      <c r="CY85" s="54">
        <f t="shared" si="3746"/>
        <v>29.970013047411406</v>
      </c>
      <c r="CZ85" s="54">
        <f t="shared" si="3746"/>
        <v>30.109744163338679</v>
      </c>
      <c r="DA85" s="54">
        <f t="shared" si="3746"/>
        <v>30.246949512965621</v>
      </c>
      <c r="DB85" s="54">
        <f t="shared" si="3746"/>
        <v>30.381698652903374</v>
      </c>
      <c r="DC85" s="54">
        <f t="shared" si="3746"/>
        <v>30.514054722194771</v>
      </c>
      <c r="DD85" s="75">
        <f t="shared" si="3746"/>
        <v>30.644073609170555</v>
      </c>
      <c r="DE85" s="54">
        <f t="shared" si="3746"/>
        <v>30.771803867013148</v>
      </c>
      <c r="DF85" s="54">
        <f t="shared" si="3746"/>
        <v>30.897287293877433</v>
      </c>
      <c r="DG85" s="54">
        <f t="shared" si="3746"/>
        <v>31.02056690727904</v>
      </c>
      <c r="DH85" s="54">
        <f t="shared" si="3746"/>
        <v>31.141691581716984</v>
      </c>
      <c r="DI85" s="54">
        <f t="shared" si="3746"/>
        <v>31.260713716684755</v>
      </c>
      <c r="DJ85" s="54">
        <f t="shared" si="3746"/>
        <v>31.377686715168434</v>
      </c>
      <c r="DK85" s="75">
        <f t="shared" si="3746"/>
        <v>31.492662561701678</v>
      </c>
      <c r="DL85" s="54">
        <f t="shared" si="3746"/>
        <v>31.605689844067459</v>
      </c>
      <c r="DM85" s="54">
        <f t="shared" si="3746"/>
        <v>31.716812615816895</v>
      </c>
      <c r="DN85" s="54">
        <f t="shared" si="3746"/>
        <v>31.826073132576248</v>
      </c>
      <c r="DO85" s="54">
        <f t="shared" si="3746"/>
        <v>31.933512842898896</v>
      </c>
      <c r="DP85" s="54">
        <f t="shared" si="3746"/>
        <v>32.039172775610851</v>
      </c>
      <c r="DQ85" s="54">
        <f t="shared" ref="DQ85:DS85" si="3747">DQ69</f>
        <v>32.143093727044572</v>
      </c>
      <c r="DR85" s="54">
        <f t="shared" si="3747"/>
        <v>32.245316248789379</v>
      </c>
      <c r="DS85" s="54">
        <f t="shared" si="3747"/>
        <v>32.345880483624313</v>
      </c>
    </row>
    <row r="86" spans="1:123" s="247" customFormat="1" x14ac:dyDescent="0.25">
      <c r="B86" s="247" t="s">
        <v>175</v>
      </c>
      <c r="G86" s="248">
        <f>(G85-F85)*1000</f>
        <v>0</v>
      </c>
      <c r="H86" s="248">
        <f>(H85-G85)*1000</f>
        <v>0</v>
      </c>
      <c r="I86" s="248">
        <f>(I85-H85)*1000</f>
        <v>19.000000000000004</v>
      </c>
      <c r="J86" s="248">
        <f>(J85-I85)*1000</f>
        <v>28.069015424297614</v>
      </c>
      <c r="K86" s="248">
        <f t="shared" ref="K86:BV86" si="3748">(K85-J85)*1000</f>
        <v>34.805579126129054</v>
      </c>
      <c r="L86" s="248">
        <f t="shared" si="3748"/>
        <v>43.158918116400017</v>
      </c>
      <c r="M86" s="248">
        <f t="shared" si="3748"/>
        <v>53.517058464336017</v>
      </c>
      <c r="N86" s="248">
        <f t="shared" si="3748"/>
        <v>66.361152495776679</v>
      </c>
      <c r="O86" s="248">
        <f t="shared" si="3748"/>
        <v>82.28782909476304</v>
      </c>
      <c r="P86" s="248">
        <f t="shared" si="3748"/>
        <v>102.03690807750621</v>
      </c>
      <c r="Q86" s="248">
        <f t="shared" si="3748"/>
        <v>30.652743534080152</v>
      </c>
      <c r="R86" s="248">
        <f t="shared" si="3748"/>
        <v>38.00940198225944</v>
      </c>
      <c r="S86" s="248">
        <f t="shared" si="3748"/>
        <v>47.13165845800166</v>
      </c>
      <c r="T86" s="248">
        <f t="shared" si="3748"/>
        <v>58.443256487922035</v>
      </c>
      <c r="U86" s="248">
        <f t="shared" si="3748"/>
        <v>72.469638045023373</v>
      </c>
      <c r="V86" s="248">
        <f t="shared" si="3748"/>
        <v>89.862351175828962</v>
      </c>
      <c r="W86" s="248">
        <f t="shared" si="3748"/>
        <v>111.42931545802803</v>
      </c>
      <c r="X86" s="248">
        <f t="shared" si="3748"/>
        <v>138.17235116795456</v>
      </c>
      <c r="Y86" s="248">
        <f t="shared" si="3748"/>
        <v>171.33371544826369</v>
      </c>
      <c r="Z86" s="248">
        <f t="shared" si="3748"/>
        <v>212.45380715584682</v>
      </c>
      <c r="AA86" s="248">
        <f t="shared" si="3748"/>
        <v>263.44272087325038</v>
      </c>
      <c r="AB86" s="248">
        <f t="shared" si="3748"/>
        <v>326.66897388283013</v>
      </c>
      <c r="AC86" s="248">
        <f t="shared" si="3748"/>
        <v>405.06952761470984</v>
      </c>
      <c r="AD86" s="248">
        <f t="shared" si="3748"/>
        <v>502.28621424223974</v>
      </c>
      <c r="AE86" s="248">
        <f t="shared" si="3748"/>
        <v>380.20075930901777</v>
      </c>
      <c r="AF86" s="248">
        <f t="shared" si="3748"/>
        <v>451.18383187237708</v>
      </c>
      <c r="AG86" s="248">
        <f t="shared" si="3748"/>
        <v>539.18153900643426</v>
      </c>
      <c r="AH86" s="248">
        <f t="shared" si="3748"/>
        <v>648.26640550887942</v>
      </c>
      <c r="AI86" s="248">
        <f t="shared" si="3748"/>
        <v>783.48264841295202</v>
      </c>
      <c r="AJ86" s="248">
        <f t="shared" si="3748"/>
        <v>951.07636154141687</v>
      </c>
      <c r="AK86" s="248">
        <f t="shared" si="3748"/>
        <v>1158.7793353194938</v>
      </c>
      <c r="AL86" s="248">
        <f t="shared" si="3748"/>
        <v>1599.1265209893584</v>
      </c>
      <c r="AM86" s="248">
        <f t="shared" si="3748"/>
        <v>497.00894386670137</v>
      </c>
      <c r="AN86" s="248">
        <f t="shared" si="3748"/>
        <v>554.29215367180086</v>
      </c>
      <c r="AO86" s="248">
        <f t="shared" si="3748"/>
        <v>621.31557898365838</v>
      </c>
      <c r="AP86" s="248">
        <f t="shared" si="3748"/>
        <v>700.39379190489899</v>
      </c>
      <c r="AQ86" s="248">
        <f t="shared" si="3748"/>
        <v>794.38495042990451</v>
      </c>
      <c r="AR86" s="248">
        <f t="shared" si="3748"/>
        <v>632.70624065296136</v>
      </c>
      <c r="AS86" s="248">
        <f t="shared" si="3748"/>
        <v>528.03474276687905</v>
      </c>
      <c r="AT86" s="248">
        <f t="shared" si="3748"/>
        <v>636.53168905231894</v>
      </c>
      <c r="AU86" s="248">
        <f t="shared" si="3748"/>
        <v>635.60522422958422</v>
      </c>
      <c r="AV86" s="248">
        <f t="shared" si="3748"/>
        <v>630.63317886711445</v>
      </c>
      <c r="AW86" s="248">
        <f t="shared" si="3748"/>
        <v>620.34696369134679</v>
      </c>
      <c r="AX86" s="248">
        <f t="shared" si="3748"/>
        <v>603.17654735793985</v>
      </c>
      <c r="AY86" s="249">
        <f t="shared" si="3748"/>
        <v>454.06935343376631</v>
      </c>
      <c r="AZ86" s="248">
        <f t="shared" si="3748"/>
        <v>398.09842219191796</v>
      </c>
      <c r="BA86" s="248">
        <f t="shared" si="3748"/>
        <v>330.18278914529731</v>
      </c>
      <c r="BB86" s="248">
        <f t="shared" si="3748"/>
        <v>344.10175359015227</v>
      </c>
      <c r="BC86" s="248">
        <f t="shared" si="3748"/>
        <v>354.88132098743108</v>
      </c>
      <c r="BD86" s="248">
        <f t="shared" si="3748"/>
        <v>361.70115649858656</v>
      </c>
      <c r="BE86" s="250">
        <f t="shared" si="3748"/>
        <v>363.52750510425125</v>
      </c>
      <c r="BF86" s="249">
        <f t="shared" si="3748"/>
        <v>359.06315924478349</v>
      </c>
      <c r="BG86" s="248">
        <f t="shared" si="3748"/>
        <v>323.57353569566527</v>
      </c>
      <c r="BH86" s="248">
        <f t="shared" si="3748"/>
        <v>327.65501777512895</v>
      </c>
      <c r="BI86" s="248">
        <f t="shared" si="3748"/>
        <v>323.11433887168664</v>
      </c>
      <c r="BJ86" s="248">
        <f t="shared" si="3748"/>
        <v>318.89497256493019</v>
      </c>
      <c r="BK86" s="248">
        <f t="shared" si="3748"/>
        <v>314.77400555518284</v>
      </c>
      <c r="BL86" s="250">
        <f t="shared" si="3748"/>
        <v>310.48183143466446</v>
      </c>
      <c r="BM86" s="249">
        <f t="shared" si="3748"/>
        <v>305.68973651798001</v>
      </c>
      <c r="BN86" s="248">
        <f t="shared" si="3748"/>
        <v>299.99460825509414</v>
      </c>
      <c r="BO86" s="248">
        <f t="shared" si="3748"/>
        <v>293.46797610329031</v>
      </c>
      <c r="BP86" s="248">
        <f t="shared" si="3748"/>
        <v>287.4854717173676</v>
      </c>
      <c r="BQ86" s="248">
        <f t="shared" si="3748"/>
        <v>280.51126643932992</v>
      </c>
      <c r="BR86" s="248">
        <f t="shared" si="3748"/>
        <v>272.82026570867049</v>
      </c>
      <c r="BS86" s="248">
        <f t="shared" si="3748"/>
        <v>264.73994593080261</v>
      </c>
      <c r="BT86" s="249">
        <f t="shared" si="3748"/>
        <v>256.66465557836204</v>
      </c>
      <c r="BU86" s="248">
        <f t="shared" si="3748"/>
        <v>249.07168911029487</v>
      </c>
      <c r="BV86" s="248">
        <f t="shared" si="3748"/>
        <v>245.09653229020145</v>
      </c>
      <c r="BW86" s="248">
        <f t="shared" ref="BW86:DS86" si="3749">(BW85-BV85)*1000</f>
        <v>242.64152378287918</v>
      </c>
      <c r="BX86" s="248">
        <f t="shared" si="3749"/>
        <v>239.60883651988496</v>
      </c>
      <c r="BY86" s="248">
        <f t="shared" si="3749"/>
        <v>236.00150590449331</v>
      </c>
      <c r="BZ86" s="248">
        <f t="shared" si="3749"/>
        <v>231.87725548462979</v>
      </c>
      <c r="CA86" s="249">
        <f t="shared" si="3749"/>
        <v>227.36064549973634</v>
      </c>
      <c r="CB86" s="248">
        <f t="shared" si="3749"/>
        <v>222.65532092615459</v>
      </c>
      <c r="CC86" s="248">
        <f t="shared" si="3749"/>
        <v>218.09472594454959</v>
      </c>
      <c r="CD86" s="248">
        <f t="shared" si="3749"/>
        <v>213.40708560853727</v>
      </c>
      <c r="CE86" s="248">
        <f t="shared" si="3749"/>
        <v>208.92800371479581</v>
      </c>
      <c r="CF86" s="248">
        <f t="shared" si="3749"/>
        <v>204.64990173473652</v>
      </c>
      <c r="CG86" s="248">
        <f t="shared" si="3749"/>
        <v>200.55916407386931</v>
      </c>
      <c r="CH86" s="249">
        <f t="shared" si="3749"/>
        <v>196.63919554695042</v>
      </c>
      <c r="CI86" s="248">
        <f t="shared" si="3749"/>
        <v>192.87701137730906</v>
      </c>
      <c r="CJ86" s="248">
        <f t="shared" si="3749"/>
        <v>189.26547377352065</v>
      </c>
      <c r="CK86" s="248">
        <f t="shared" si="3749"/>
        <v>185.69086540103186</v>
      </c>
      <c r="CL86" s="248">
        <f t="shared" si="3749"/>
        <v>182.06738834314251</v>
      </c>
      <c r="CM86" s="248">
        <f t="shared" si="3749"/>
        <v>178.46551538664102</v>
      </c>
      <c r="CN86" s="248">
        <f t="shared" si="3749"/>
        <v>174.94704046356091</v>
      </c>
      <c r="CO86" s="249">
        <f t="shared" si="3749"/>
        <v>171.56058760965465</v>
      </c>
      <c r="CP86" s="248">
        <f t="shared" si="3749"/>
        <v>168.33642635651103</v>
      </c>
      <c r="CQ86" s="248">
        <f t="shared" si="3749"/>
        <v>165.28061807153449</v>
      </c>
      <c r="CR86" s="248">
        <f t="shared" si="3749"/>
        <v>162.28453639863361</v>
      </c>
      <c r="CS86" s="248">
        <f t="shared" si="3749"/>
        <v>159.30895001985235</v>
      </c>
      <c r="CT86" s="248">
        <f t="shared" si="3749"/>
        <v>156.35752561459881</v>
      </c>
      <c r="CU86" s="248">
        <f t="shared" si="3749"/>
        <v>153.43929362007813</v>
      </c>
      <c r="CV86" s="249">
        <f t="shared" si="3749"/>
        <v>150.56668392238493</v>
      </c>
      <c r="CW86" s="248">
        <f t="shared" si="3749"/>
        <v>147.75273227230912</v>
      </c>
      <c r="CX86" s="248">
        <f t="shared" si="3749"/>
        <v>145.00727618652576</v>
      </c>
      <c r="CY86" s="248">
        <f t="shared" si="3749"/>
        <v>142.33110434757634</v>
      </c>
      <c r="CZ86" s="248">
        <f t="shared" si="3749"/>
        <v>139.7311159272725</v>
      </c>
      <c r="DA86" s="248">
        <f t="shared" si="3749"/>
        <v>137.20534962694231</v>
      </c>
      <c r="DB86" s="248">
        <f t="shared" si="3749"/>
        <v>134.74913993775317</v>
      </c>
      <c r="DC86" s="248">
        <f t="shared" si="3749"/>
        <v>132.3560692913972</v>
      </c>
      <c r="DD86" s="249">
        <f t="shared" si="3749"/>
        <v>130.01888697578323</v>
      </c>
      <c r="DE86" s="248">
        <f t="shared" si="3749"/>
        <v>127.73025784259318</v>
      </c>
      <c r="DF86" s="248">
        <f t="shared" si="3749"/>
        <v>125.48342686428526</v>
      </c>
      <c r="DG86" s="248">
        <f t="shared" si="3749"/>
        <v>123.27961340160698</v>
      </c>
      <c r="DH86" s="248">
        <f t="shared" si="3749"/>
        <v>121.12467443794372</v>
      </c>
      <c r="DI86" s="248">
        <f t="shared" si="3749"/>
        <v>119.02213496777136</v>
      </c>
      <c r="DJ86" s="248">
        <f t="shared" si="3749"/>
        <v>116.97299848367848</v>
      </c>
      <c r="DK86" s="249">
        <f t="shared" si="3749"/>
        <v>114.97584653324466</v>
      </c>
      <c r="DL86" s="248">
        <f t="shared" si="3749"/>
        <v>113.02728236578119</v>
      </c>
      <c r="DM86" s="248">
        <f t="shared" si="3749"/>
        <v>111.12277174943586</v>
      </c>
      <c r="DN86" s="248">
        <f t="shared" si="3749"/>
        <v>109.26051675935256</v>
      </c>
      <c r="DO86" s="248">
        <f t="shared" si="3749"/>
        <v>107.4397103226481</v>
      </c>
      <c r="DP86" s="248">
        <f t="shared" si="3749"/>
        <v>105.65993271195495</v>
      </c>
      <c r="DQ86" s="248">
        <f t="shared" si="3749"/>
        <v>103.9209514337216</v>
      </c>
      <c r="DR86" s="248">
        <f t="shared" si="3749"/>
        <v>102.22252174480673</v>
      </c>
      <c r="DS86" s="248">
        <f t="shared" si="3749"/>
        <v>100.56423483493404</v>
      </c>
    </row>
    <row r="87" spans="1:123" s="118" customFormat="1" x14ac:dyDescent="0.25">
      <c r="A87" s="118" t="s">
        <v>140</v>
      </c>
      <c r="B87" s="118" t="s">
        <v>118</v>
      </c>
      <c r="I87" s="119"/>
      <c r="J87" s="120">
        <f>(J85-G85)/(G82-D82)</f>
        <v>0.13541067516398483</v>
      </c>
      <c r="K87" s="120">
        <f>(K85-H85)/(H82-E82)</f>
        <v>0.18995261064560415</v>
      </c>
      <c r="L87" s="120">
        <f>(L85-I85)/(I82-F82)</f>
        <v>0.1983889907760131</v>
      </c>
      <c r="M87" s="120">
        <f>(M85-J85)/(J82-G82)</f>
        <v>0.22299277797131267</v>
      </c>
      <c r="N87" s="120">
        <f>(N85-K85)/(K82-H82)</f>
        <v>0.24781692457705873</v>
      </c>
      <c r="O87" s="120">
        <f>(O85-L85)/(L82-I82)</f>
        <v>0.27230143130858714</v>
      </c>
      <c r="P87" s="120">
        <f>(P85-M85)/(M82-J82)</f>
        <v>0.27240324249362435</v>
      </c>
      <c r="Q87" s="120">
        <f>(Q85-N85)/(N82-K82)</f>
        <v>0.18844500822364404</v>
      </c>
      <c r="R87" s="120">
        <f t="shared" ref="R87:CC87" si="3750">(R85-O85)/(O82-L82)</f>
        <v>0.12069985460320438</v>
      </c>
      <c r="S87" s="120">
        <f t="shared" si="3750"/>
        <v>6.6042649854319319E-2</v>
      </c>
      <c r="T87" s="120">
        <f t="shared" si="3750"/>
        <v>6.6057997760516352E-2</v>
      </c>
      <c r="U87" s="120">
        <f t="shared" si="3750"/>
        <v>6.6074329175125665E-2</v>
      </c>
      <c r="V87" s="120">
        <f t="shared" si="3750"/>
        <v>6.6090691743896729E-2</v>
      </c>
      <c r="W87" s="120">
        <f t="shared" si="3750"/>
        <v>6.6103893268080721E-2</v>
      </c>
      <c r="X87" s="120">
        <f t="shared" si="3750"/>
        <v>6.6114543500773768E-2</v>
      </c>
      <c r="Y87" s="120">
        <f t="shared" si="3750"/>
        <v>6.6123134898177241E-2</v>
      </c>
      <c r="Z87" s="120">
        <f t="shared" si="3750"/>
        <v>6.6130065071070346E-2</v>
      </c>
      <c r="AA87" s="120">
        <f t="shared" si="3750"/>
        <v>8.1867255282468993E-2</v>
      </c>
      <c r="AB87" s="120">
        <f t="shared" si="3750"/>
        <v>0.10283028008476885</v>
      </c>
      <c r="AC87" s="120">
        <f t="shared" si="3750"/>
        <v>0.1316169116677619</v>
      </c>
      <c r="AD87" s="120">
        <f t="shared" si="3750"/>
        <v>0.13680544243474257</v>
      </c>
      <c r="AE87" s="120">
        <f t="shared" si="3750"/>
        <v>0.11893411880586605</v>
      </c>
      <c r="AF87" s="120">
        <f t="shared" si="3750"/>
        <v>0.10211728135761464</v>
      </c>
      <c r="AG87" s="120">
        <f t="shared" si="3750"/>
        <v>8.6605571692527292E-2</v>
      </c>
      <c r="AH87" s="120">
        <f t="shared" si="3750"/>
        <v>8.5078586373709505E-2</v>
      </c>
      <c r="AI87" s="120">
        <f t="shared" si="3750"/>
        <v>0.11862710168549186</v>
      </c>
      <c r="AJ87" s="120">
        <f t="shared" si="3750"/>
        <v>0.18190378656311401</v>
      </c>
      <c r="AK87" s="120">
        <f t="shared" si="3750"/>
        <v>0.34125871194612467</v>
      </c>
      <c r="AL87" s="120">
        <f t="shared" si="3750"/>
        <v>0.3953735114489777</v>
      </c>
      <c r="AM87" s="120">
        <f t="shared" si="3750"/>
        <v>0.31159219413455425</v>
      </c>
      <c r="AN87" s="120">
        <f t="shared" si="3750"/>
        <v>0.2263042969140506</v>
      </c>
      <c r="AO87" s="120">
        <f t="shared" si="3750"/>
        <v>0.14990193596991777</v>
      </c>
      <c r="AP87" s="120">
        <f t="shared" si="3750"/>
        <v>0.17499786804438994</v>
      </c>
      <c r="AQ87" s="120">
        <f t="shared" si="3750"/>
        <v>0.21537096431495192</v>
      </c>
      <c r="AR87" s="120">
        <f t="shared" si="3750"/>
        <v>0.20406046956464649</v>
      </c>
      <c r="AS87" s="120">
        <f t="shared" si="3750"/>
        <v>0.18618753978870942</v>
      </c>
      <c r="AT87" s="120">
        <f t="shared" si="3750"/>
        <v>0.17090060333884269</v>
      </c>
      <c r="AU87" s="120">
        <f t="shared" si="3750"/>
        <v>0.17219489175419297</v>
      </c>
      <c r="AV87" s="120">
        <f t="shared" si="3750"/>
        <v>0.18825957458968498</v>
      </c>
      <c r="AW87" s="120">
        <f t="shared" si="3750"/>
        <v>0.19798720864819891</v>
      </c>
      <c r="AX87" s="120">
        <f t="shared" si="3750"/>
        <v>0.20439979938087732</v>
      </c>
      <c r="AY87" s="120">
        <f t="shared" si="3750"/>
        <v>0.18765895475847394</v>
      </c>
      <c r="AZ87" s="120">
        <f t="shared" si="3750"/>
        <v>0.16030420365902406</v>
      </c>
      <c r="BA87" s="120">
        <f t="shared" si="3750"/>
        <v>0.12948868644726708</v>
      </c>
      <c r="BB87" s="120">
        <f t="shared" si="3750"/>
        <v>0.11824857959707905</v>
      </c>
      <c r="BC87" s="120">
        <f t="shared" si="3750"/>
        <v>0.11858172105440999</v>
      </c>
      <c r="BD87" s="120">
        <f t="shared" si="3750"/>
        <v>0.12927834674429561</v>
      </c>
      <c r="BE87" s="120">
        <f t="shared" si="3750"/>
        <v>0.13869024989365036</v>
      </c>
      <c r="BF87" s="120">
        <f t="shared" si="3750"/>
        <v>0.14143544972018493</v>
      </c>
      <c r="BG87" s="120">
        <f t="shared" si="3750"/>
        <v>0.13712680551332154</v>
      </c>
      <c r="BH87" s="120">
        <f t="shared" si="3750"/>
        <v>0.13338118779674543</v>
      </c>
      <c r="BI87" s="120">
        <f t="shared" si="3750"/>
        <v>0.13004024648839951</v>
      </c>
      <c r="BJ87" s="120">
        <f t="shared" si="3750"/>
        <v>0.13153746256249496</v>
      </c>
      <c r="BK87" s="120">
        <f t="shared" si="3750"/>
        <v>0.13201908411008315</v>
      </c>
      <c r="BL87" s="204">
        <f t="shared" si="3750"/>
        <v>0.13260617493900806</v>
      </c>
      <c r="BM87" s="172">
        <f t="shared" si="3750"/>
        <v>0.13295222471041473</v>
      </c>
      <c r="BN87" s="120">
        <f t="shared" si="3750"/>
        <v>0.13348865352550726</v>
      </c>
      <c r="BO87" s="120">
        <f t="shared" si="3750"/>
        <v>0.13394298630835566</v>
      </c>
      <c r="BP87" s="120">
        <f t="shared" si="3750"/>
        <v>0.13438289356583974</v>
      </c>
      <c r="BQ87" s="120">
        <f t="shared" si="3750"/>
        <v>0.13468644028499277</v>
      </c>
      <c r="BR87" s="120">
        <f t="shared" si="3750"/>
        <v>0.13441173531278447</v>
      </c>
      <c r="BS87" s="120">
        <f t="shared" si="3750"/>
        <v>0.13315191477643434</v>
      </c>
      <c r="BT87" s="172">
        <f t="shared" si="3750"/>
        <v>0.13116726953543037</v>
      </c>
      <c r="BU87" s="120">
        <f t="shared" si="3750"/>
        <v>0.12914128265669286</v>
      </c>
      <c r="BV87" s="120">
        <f t="shared" si="3750"/>
        <v>0.12803116111810375</v>
      </c>
      <c r="BW87" s="120">
        <f t="shared" si="3750"/>
        <v>0.12808208160806081</v>
      </c>
      <c r="BX87" s="120">
        <f t="shared" si="3750"/>
        <v>0.12907997699084564</v>
      </c>
      <c r="BY87" s="120">
        <f t="shared" si="3750"/>
        <v>0.13007447524586549</v>
      </c>
      <c r="BZ87" s="120">
        <f t="shared" si="3750"/>
        <v>0.13058638511399431</v>
      </c>
      <c r="CA87" s="172">
        <f t="shared" si="3750"/>
        <v>0.13060711372425698</v>
      </c>
      <c r="CB87" s="120">
        <f t="shared" si="3750"/>
        <v>0.1303570511308243</v>
      </c>
      <c r="CC87" s="120">
        <f t="shared" si="3750"/>
        <v>0.12999373563643268</v>
      </c>
      <c r="CD87" s="120">
        <f t="shared" ref="CD87:DS87" si="3751">(CD85-CA85)/(CA82-BX82)</f>
        <v>0.12956108888970735</v>
      </c>
      <c r="CE87" s="120">
        <f t="shared" si="3751"/>
        <v>0.12912550203500872</v>
      </c>
      <c r="CF87" s="120">
        <f t="shared" si="3751"/>
        <v>0.12867712714540611</v>
      </c>
      <c r="CG87" s="120">
        <f t="shared" si="3751"/>
        <v>0.12829272154162413</v>
      </c>
      <c r="CH87" s="172">
        <f t="shared" si="3751"/>
        <v>0.12798377098560282</v>
      </c>
      <c r="CI87" s="120">
        <f t="shared" si="3751"/>
        <v>0.12776281500304065</v>
      </c>
      <c r="CJ87" s="120">
        <f t="shared" si="3751"/>
        <v>0.12760365270710672</v>
      </c>
      <c r="CK87" s="120">
        <f t="shared" si="3751"/>
        <v>0.12745205226127246</v>
      </c>
      <c r="CL87" s="120">
        <f t="shared" si="3751"/>
        <v>0.12724012893262357</v>
      </c>
      <c r="CM87" s="120">
        <f t="shared" si="3751"/>
        <v>0.12692248934462877</v>
      </c>
      <c r="CN87" s="120">
        <f t="shared" si="3751"/>
        <v>0.12652334696445944</v>
      </c>
      <c r="CO87" s="172">
        <f t="shared" si="3751"/>
        <v>0.12611656416067996</v>
      </c>
      <c r="CP87" s="120">
        <f t="shared" si="3751"/>
        <v>0.12576753211651495</v>
      </c>
      <c r="CQ87" s="120">
        <f t="shared" si="3751"/>
        <v>0.12550294810951185</v>
      </c>
      <c r="CR87" s="120">
        <f t="shared" si="3751"/>
        <v>0.12529544381704283</v>
      </c>
      <c r="CS87" s="120">
        <f t="shared" si="3751"/>
        <v>0.12509828759306144</v>
      </c>
      <c r="CT87" s="120">
        <f t="shared" si="3751"/>
        <v>0.12486373970525386</v>
      </c>
      <c r="CU87" s="120">
        <f t="shared" si="3751"/>
        <v>0.12458295570589244</v>
      </c>
      <c r="CV87" s="172">
        <f t="shared" si="3751"/>
        <v>0.12426553997120326</v>
      </c>
      <c r="CW87" s="120">
        <f t="shared" si="3751"/>
        <v>0.12392667095171268</v>
      </c>
      <c r="CX87" s="120">
        <f t="shared" si="3751"/>
        <v>0.12357700292460373</v>
      </c>
      <c r="CY87" s="120">
        <f t="shared" si="3751"/>
        <v>0.12322421803483463</v>
      </c>
      <c r="CZ87" s="120">
        <f t="shared" si="3751"/>
        <v>0.12287529799707432</v>
      </c>
      <c r="DA87" s="120">
        <f t="shared" si="3751"/>
        <v>0.12253473246632933</v>
      </c>
      <c r="DB87" s="120">
        <f t="shared" si="3751"/>
        <v>0.12220636377005582</v>
      </c>
      <c r="DC87" s="120">
        <f t="shared" si="3751"/>
        <v>0.12188876800021922</v>
      </c>
      <c r="DD87" s="172">
        <f t="shared" si="3751"/>
        <v>0.12157670259614159</v>
      </c>
      <c r="DE87" s="120">
        <f t="shared" si="3751"/>
        <v>0.12126193923432876</v>
      </c>
      <c r="DF87" s="120">
        <f t="shared" si="3751"/>
        <v>0.12093656895831387</v>
      </c>
      <c r="DG87" s="120">
        <f t="shared" si="3751"/>
        <v>0.12059685382760825</v>
      </c>
      <c r="DH87" s="120">
        <f t="shared" si="3751"/>
        <v>0.12024483605149938</v>
      </c>
      <c r="DI87" s="120">
        <f t="shared" si="3751"/>
        <v>0.1198873331231266</v>
      </c>
      <c r="DJ87" s="120">
        <f t="shared" si="3751"/>
        <v>0.11953102250937205</v>
      </c>
      <c r="DK87" s="172">
        <f t="shared" si="3751"/>
        <v>0.1191790229574323</v>
      </c>
      <c r="DL87" s="120">
        <f t="shared" si="3751"/>
        <v>0.11883060205867071</v>
      </c>
      <c r="DM87" s="120">
        <f t="shared" si="3751"/>
        <v>0.11848268448494607</v>
      </c>
      <c r="DN87" s="120">
        <f t="shared" si="3751"/>
        <v>0.1181322420306881</v>
      </c>
      <c r="DO87" s="120">
        <f t="shared" si="3751"/>
        <v>0.11777747384155174</v>
      </c>
      <c r="DP87" s="120">
        <f t="shared" si="3751"/>
        <v>0.11741844715764323</v>
      </c>
      <c r="DQ87" s="120">
        <f t="shared" si="3751"/>
        <v>0.11705592493064461</v>
      </c>
      <c r="DR87" s="120">
        <f t="shared" si="3751"/>
        <v>0.11669088381922088</v>
      </c>
      <c r="DS87" s="120">
        <f t="shared" si="3751"/>
        <v>0.11632422638343516</v>
      </c>
    </row>
    <row r="88" spans="1:123" s="224" customFormat="1" x14ac:dyDescent="0.25">
      <c r="A88" s="224" t="s">
        <v>192</v>
      </c>
      <c r="I88" s="225">
        <f>I16</f>
        <v>0.4</v>
      </c>
      <c r="J88" s="225">
        <f t="shared" ref="J88:BU88" si="3752">J16</f>
        <v>0.4796584577236182</v>
      </c>
      <c r="K88" s="225">
        <f t="shared" si="3752"/>
        <v>0.57843494530090478</v>
      </c>
      <c r="L88" s="225">
        <f t="shared" si="3752"/>
        <v>0.70091778989674014</v>
      </c>
      <c r="M88" s="225">
        <f t="shared" si="3752"/>
        <v>0.85279651719557603</v>
      </c>
      <c r="N88" s="225">
        <f t="shared" si="3752"/>
        <v>1.0411261390461324</v>
      </c>
      <c r="O88" s="225">
        <f t="shared" si="3752"/>
        <v>1.2746548701408225</v>
      </c>
      <c r="P88" s="225">
        <f t="shared" si="3752"/>
        <v>1.5642304966982381</v>
      </c>
      <c r="Q88" s="225">
        <f t="shared" si="3752"/>
        <v>1.9233042736294332</v>
      </c>
      <c r="R88" s="225">
        <f t="shared" si="3752"/>
        <v>2.3685557570241151</v>
      </c>
      <c r="S88" s="225">
        <f t="shared" si="3752"/>
        <v>2.9206675964335211</v>
      </c>
      <c r="T88" s="225">
        <f t="shared" si="3752"/>
        <v>3.6052862773011842</v>
      </c>
      <c r="U88" s="225">
        <f t="shared" si="3752"/>
        <v>4.4542134415770862</v>
      </c>
      <c r="V88" s="225">
        <f t="shared" si="3752"/>
        <v>5.506883125279205</v>
      </c>
      <c r="W88" s="225">
        <f t="shared" si="3752"/>
        <v>6.8121935330698324</v>
      </c>
      <c r="X88" s="225">
        <f t="shared" si="3752"/>
        <v>7.5610261356192661</v>
      </c>
      <c r="Y88" s="225">
        <f t="shared" si="3752"/>
        <v>8.4505047396081086</v>
      </c>
      <c r="Z88" s="225">
        <f t="shared" si="3752"/>
        <v>9.5143047329244919</v>
      </c>
      <c r="AA88" s="225">
        <f t="shared" si="3752"/>
        <v>10.794142523349777</v>
      </c>
      <c r="AB88" s="225">
        <f t="shared" si="3752"/>
        <v>12.341684022026195</v>
      </c>
      <c r="AC88" s="225">
        <f t="shared" si="3752"/>
        <v>14.220899881536994</v>
      </c>
      <c r="AD88" s="225">
        <f t="shared" si="3752"/>
        <v>16.510968719840598</v>
      </c>
      <c r="AE88" s="225">
        <f t="shared" si="3752"/>
        <v>19.309850678299078</v>
      </c>
      <c r="AF88" s="225">
        <f t="shared" si="3752"/>
        <v>20.174997991393898</v>
      </c>
      <c r="AG88" s="225">
        <f t="shared" si="3752"/>
        <v>21.135549809995148</v>
      </c>
      <c r="AH88" s="225">
        <f t="shared" si="3752"/>
        <v>22.208106619980846</v>
      </c>
      <c r="AI88" s="225">
        <f t="shared" si="3752"/>
        <v>23.413211205198586</v>
      </c>
      <c r="AJ88" s="225">
        <f t="shared" si="3752"/>
        <v>24.776273295774502</v>
      </c>
      <c r="AK88" s="225">
        <f t="shared" si="3752"/>
        <v>26.328705237958985</v>
      </c>
      <c r="AL88" s="225">
        <f t="shared" si="3752"/>
        <v>27.346195794336118</v>
      </c>
      <c r="AM88" s="225">
        <f t="shared" si="3752"/>
        <v>28.563104963019097</v>
      </c>
      <c r="AN88" s="225">
        <f t="shared" si="3752"/>
        <v>29.788312711026311</v>
      </c>
      <c r="AO88" s="225">
        <f t="shared" si="3752"/>
        <v>31.016339884311925</v>
      </c>
      <c r="AP88" s="225">
        <f t="shared" si="3752"/>
        <v>32.239864935888725</v>
      </c>
      <c r="AQ88" s="225">
        <f t="shared" si="3752"/>
        <v>33.449285636585415</v>
      </c>
      <c r="AR88" s="225">
        <f t="shared" si="3752"/>
        <v>34.632176756988855</v>
      </c>
      <c r="AS88" s="225">
        <f t="shared" si="3752"/>
        <v>35.701341623936358</v>
      </c>
      <c r="AT88" s="225">
        <f t="shared" si="3752"/>
        <v>36.656715600564013</v>
      </c>
      <c r="AU88" s="225">
        <f t="shared" si="3752"/>
        <v>37.642097660549879</v>
      </c>
      <c r="AV88" s="225">
        <f t="shared" si="3752"/>
        <v>38.648935056261564</v>
      </c>
      <c r="AW88" s="225">
        <f t="shared" si="3752"/>
        <v>39.666387398669706</v>
      </c>
      <c r="AX88" s="225">
        <f t="shared" si="3752"/>
        <v>40.680741944610659</v>
      </c>
      <c r="AY88" s="225">
        <f t="shared" si="3752"/>
        <v>41.674691194582316</v>
      </c>
      <c r="AZ88" s="225">
        <f t="shared" si="3752"/>
        <v>42.562990741594724</v>
      </c>
      <c r="BA88" s="225">
        <f t="shared" si="3752"/>
        <v>43.428302161513983</v>
      </c>
      <c r="BB88" s="225">
        <f t="shared" si="3752"/>
        <v>44.287627236934853</v>
      </c>
      <c r="BC88" s="225">
        <f t="shared" si="3752"/>
        <v>45.140454645990296</v>
      </c>
      <c r="BD88" s="225">
        <f t="shared" si="3752"/>
        <v>45.985457848604298</v>
      </c>
      <c r="BE88" s="225">
        <f t="shared" si="3752"/>
        <v>46.820308938816517</v>
      </c>
      <c r="BF88" s="225">
        <f t="shared" si="3752"/>
        <v>47.641445521605377</v>
      </c>
      <c r="BG88" s="225">
        <f t="shared" si="3752"/>
        <v>48.443779715321689</v>
      </c>
      <c r="BH88" s="225">
        <f t="shared" si="3752"/>
        <v>49.233550138179694</v>
      </c>
      <c r="BI88" s="225">
        <f t="shared" si="3752"/>
        <v>50.008310556335886</v>
      </c>
      <c r="BJ88" s="225">
        <f t="shared" si="3752"/>
        <v>50.765965393628953</v>
      </c>
      <c r="BK88" s="225">
        <f t="shared" si="3752"/>
        <v>51.504948704844132</v>
      </c>
      <c r="BL88" s="225">
        <f t="shared" si="3752"/>
        <v>52.224323382150381</v>
      </c>
      <c r="BM88" s="225">
        <f t="shared" si="3752"/>
        <v>52.923863154394844</v>
      </c>
      <c r="BN88" s="225">
        <f t="shared" si="3752"/>
        <v>53.604240522784323</v>
      </c>
      <c r="BO88" s="225">
        <f t="shared" si="3752"/>
        <v>54.272911102037831</v>
      </c>
      <c r="BP88" s="225">
        <f t="shared" si="3752"/>
        <v>54.933307694803084</v>
      </c>
      <c r="BQ88" s="225">
        <f t="shared" si="3752"/>
        <v>55.583765838694823</v>
      </c>
      <c r="BR88" s="225">
        <f t="shared" si="3752"/>
        <v>56.22273639643501</v>
      </c>
      <c r="BS88" s="225">
        <f t="shared" si="3752"/>
        <v>56.848929222639576</v>
      </c>
      <c r="BT88" s="225">
        <f t="shared" si="3752"/>
        <v>57.461489544690814</v>
      </c>
      <c r="BU88" s="225">
        <f t="shared" si="3752"/>
        <v>58.060209143318112</v>
      </c>
      <c r="BV88" s="225">
        <f t="shared" ref="BV88:DS88" si="3753">BV16</f>
        <v>58.647029478689689</v>
      </c>
      <c r="BW88" s="225">
        <f t="shared" si="3753"/>
        <v>59.22236595114213</v>
      </c>
      <c r="BX88" s="225">
        <f t="shared" si="3753"/>
        <v>59.786448757237444</v>
      </c>
      <c r="BY88" s="225">
        <f t="shared" si="3753"/>
        <v>60.339496277161807</v>
      </c>
      <c r="BZ88" s="225">
        <f t="shared" si="3753"/>
        <v>60.881723190904324</v>
      </c>
      <c r="CA88" s="225">
        <f t="shared" si="3753"/>
        <v>61.413360298269879</v>
      </c>
      <c r="CB88" s="225">
        <f t="shared" si="3753"/>
        <v>61.934693290871579</v>
      </c>
      <c r="CC88" s="225">
        <f t="shared" si="3753"/>
        <v>62.44611539670754</v>
      </c>
      <c r="CD88" s="225">
        <f t="shared" si="3753"/>
        <v>62.947639636820277</v>
      </c>
      <c r="CE88" s="225">
        <f t="shared" si="3753"/>
        <v>63.439237410832995</v>
      </c>
      <c r="CF88" s="225">
        <f t="shared" si="3753"/>
        <v>63.921033401509398</v>
      </c>
      <c r="CG88" s="225">
        <f t="shared" si="3753"/>
        <v>64.39328421663221</v>
      </c>
      <c r="CH88" s="225">
        <f t="shared" si="3753"/>
        <v>64.856348223307563</v>
      </c>
      <c r="CI88" s="225">
        <f t="shared" si="3753"/>
        <v>65.310646557950761</v>
      </c>
      <c r="CJ88" s="225">
        <f t="shared" si="3753"/>
        <v>65.756611903902609</v>
      </c>
      <c r="CK88" s="225">
        <f t="shared" si="3753"/>
        <v>66.194398428872503</v>
      </c>
      <c r="CL88" s="225">
        <f t="shared" si="3753"/>
        <v>66.624039774020147</v>
      </c>
      <c r="CM88" s="225">
        <f t="shared" si="3753"/>
        <v>67.045605403963208</v>
      </c>
      <c r="CN88" s="225">
        <f t="shared" si="3753"/>
        <v>67.459208944800878</v>
      </c>
      <c r="CO88" s="225">
        <f t="shared" si="3753"/>
        <v>67.865010383505151</v>
      </c>
      <c r="CP88" s="225">
        <f t="shared" si="3753"/>
        <v>68.263209987897795</v>
      </c>
      <c r="CQ88" s="225">
        <f t="shared" si="3753"/>
        <v>68.654031432976026</v>
      </c>
      <c r="CR88" s="225">
        <f t="shared" si="3753"/>
        <v>69.037653565040699</v>
      </c>
      <c r="CS88" s="225">
        <f t="shared" si="3753"/>
        <v>69.414253430194137</v>
      </c>
      <c r="CT88" s="225">
        <f t="shared" si="3753"/>
        <v>69.784005826722776</v>
      </c>
      <c r="CU88" s="225">
        <f t="shared" si="3753"/>
        <v>70.147079308487122</v>
      </c>
      <c r="CV88" s="225">
        <f t="shared" si="3753"/>
        <v>70.503633505720273</v>
      </c>
      <c r="CW88" s="225">
        <f t="shared" si="3753"/>
        <v>70.853817361451732</v>
      </c>
      <c r="CX88" s="225">
        <f t="shared" si="3753"/>
        <v>71.197767511957466</v>
      </c>
      <c r="CY88" s="225">
        <f t="shared" si="3753"/>
        <v>71.535606151795463</v>
      </c>
      <c r="CZ88" s="225">
        <f t="shared" si="3753"/>
        <v>71.867461252629965</v>
      </c>
      <c r="DA88" s="225">
        <f t="shared" si="3753"/>
        <v>72.193472777459576</v>
      </c>
      <c r="DB88" s="225">
        <f t="shared" si="3753"/>
        <v>72.513786503750211</v>
      </c>
      <c r="DC88" s="225">
        <f t="shared" si="3753"/>
        <v>72.828547790947724</v>
      </c>
      <c r="DD88" s="225">
        <f t="shared" si="3753"/>
        <v>73.137895920479224</v>
      </c>
      <c r="DE88" s="225">
        <f t="shared" si="3753"/>
        <v>73.441959701713785</v>
      </c>
      <c r="DF88" s="225">
        <f t="shared" si="3753"/>
        <v>73.740855195476072</v>
      </c>
      <c r="DG88" s="225">
        <f t="shared" si="3753"/>
        <v>74.034694860627638</v>
      </c>
      <c r="DH88" s="225">
        <f t="shared" si="3753"/>
        <v>74.323591647652805</v>
      </c>
      <c r="DI88" s="225">
        <f t="shared" si="3753"/>
        <v>74.607658894184027</v>
      </c>
      <c r="DJ88" s="225">
        <f t="shared" si="3753"/>
        <v>74.887009715593322</v>
      </c>
      <c r="DK88" s="225">
        <f t="shared" si="3753"/>
        <v>75.161756006282502</v>
      </c>
      <c r="DL88" s="225">
        <f t="shared" si="3753"/>
        <v>75.432007294134564</v>
      </c>
      <c r="DM88" s="225">
        <f t="shared" si="3753"/>
        <v>75.697869849393555</v>
      </c>
      <c r="DN88" s="225">
        <f t="shared" si="3753"/>
        <v>75.959447761752671</v>
      </c>
      <c r="DO88" s="225">
        <f t="shared" si="3753"/>
        <v>76.216842482802804</v>
      </c>
      <c r="DP88" s="225">
        <f t="shared" si="3753"/>
        <v>76.470152385443129</v>
      </c>
      <c r="DQ88" s="225">
        <f t="shared" si="3753"/>
        <v>76.719472704760577</v>
      </c>
      <c r="DR88" s="225">
        <f t="shared" si="3753"/>
        <v>76.964895789496197</v>
      </c>
      <c r="DS88" s="225">
        <f t="shared" si="3753"/>
        <v>77.206511585415925</v>
      </c>
    </row>
    <row r="90" spans="1:123" x14ac:dyDescent="0.25">
      <c r="A90" t="s">
        <v>139</v>
      </c>
      <c r="D90" s="1">
        <f>(D19-C19)/C19</f>
        <v>0.24000000000000019</v>
      </c>
      <c r="E90" s="1">
        <f>(E19-D19)/D19</f>
        <v>0.24</v>
      </c>
      <c r="F90" s="1">
        <f>(F19-E19)/E19</f>
        <v>0.24000000000000021</v>
      </c>
      <c r="G90" s="1">
        <f>(G19-F19)/F19</f>
        <v>0.23999999999999963</v>
      </c>
      <c r="H90" s="1">
        <f>(H19-G19)/G19</f>
        <v>0.24</v>
      </c>
      <c r="I90" s="1">
        <f>(I19-H19)/H19</f>
        <v>0.23999999999999988</v>
      </c>
      <c r="J90" s="1">
        <f>(J19-I19)/I19</f>
        <v>7.8065512054565814E-2</v>
      </c>
      <c r="K90" s="1">
        <f>(K19-J19)/J19</f>
        <v>8.3527469663970164E-2</v>
      </c>
      <c r="L90" s="1">
        <f>(L19-K19)/K19</f>
        <v>8.9792317200425645E-2</v>
      </c>
      <c r="M90" s="1">
        <f>(M19-L19)/L19</f>
        <v>9.682637317708033E-2</v>
      </c>
      <c r="N90" s="1">
        <f>(N19-M19)/M19</f>
        <v>0.10456395439099493</v>
      </c>
      <c r="O90" s="1">
        <f>(O19-N19)/N19</f>
        <v>0.11290477895940042</v>
      </c>
      <c r="P90" s="115">
        <f>(P19-O19)/O19</f>
        <v>0.12171455025992232</v>
      </c>
      <c r="Q90" s="1">
        <f>(Q19-P19)/P19</f>
        <v>0.18728381372898886</v>
      </c>
      <c r="R90" s="1">
        <f>(R19-Q19)/Q19</f>
        <v>-1.7606499660217745E-3</v>
      </c>
      <c r="S90" s="1">
        <f>(S19-R19)/R19</f>
        <v>-7.8205393916737573E-3</v>
      </c>
      <c r="T90" s="1">
        <f>(T19-S19)/S19</f>
        <v>-1.5902797750353258E-2</v>
      </c>
      <c r="U90" s="1">
        <f>(U19-T19)/T19</f>
        <v>-2.6721282041823068E-2</v>
      </c>
      <c r="V90" s="1">
        <f>(V19-U19)/U19</f>
        <v>-4.1373592342223799E-2</v>
      </c>
      <c r="W90" s="115">
        <f>(W19-V19)/V19</f>
        <v>-6.1638336504410751E-2</v>
      </c>
      <c r="X90" s="1">
        <f>(X19-W19)/W19</f>
        <v>-0.15984369941089638</v>
      </c>
      <c r="Y90" s="1">
        <f>(Y19-X19)/X19</f>
        <v>3.7980226260875431E-2</v>
      </c>
      <c r="Z90" s="1">
        <f>(Z19-Y19)/Y19</f>
        <v>2.8231673620388184E-2</v>
      </c>
      <c r="AA90" s="1">
        <f>(AA19-Z19)/Z19</f>
        <v>1.7214605555641683E-2</v>
      </c>
      <c r="AB90" s="1">
        <f>(AB19-AA19)/AA19</f>
        <v>4.2346561296226918E-3</v>
      </c>
      <c r="AC90" s="1">
        <f>(AC19-AB19)/AB19</f>
        <v>-1.1695440231807739E-2</v>
      </c>
      <c r="AD90" s="115">
        <f>(AD19-AC19)/AC19</f>
        <v>-3.2084803728692136E-2</v>
      </c>
      <c r="AE90" s="1">
        <f>(AE19-AD19)/AD19</f>
        <v>1.1792623746220122E-2</v>
      </c>
      <c r="AF90" s="1">
        <f>(AF19-AE19)/AE19</f>
        <v>-1.6263088044745241E-2</v>
      </c>
      <c r="AG90" s="1">
        <f>(AG19-AF19)/AF19</f>
        <v>-1.5225565622369439E-2</v>
      </c>
      <c r="AH90" s="1">
        <f>(AH19-AG19)/AG19</f>
        <v>-1.4678673807029792E-2</v>
      </c>
      <c r="AI90" s="1">
        <f>(AI19-AH19)/AH19</f>
        <v>-1.4765822163110769E-2</v>
      </c>
      <c r="AJ90" s="205">
        <f>(AJ19-AI19)/AI19</f>
        <v>-1.5668264721170576E-2</v>
      </c>
      <c r="AK90" s="115">
        <f>(AK19-AJ19)/AJ19</f>
        <v>-1.7620148382438191E-2</v>
      </c>
      <c r="AL90" s="1">
        <f>(AL19-AK19)/AK19</f>
        <v>-2.0102492219469335E-2</v>
      </c>
      <c r="AM90" s="1">
        <f>(AM19-AL19)/AL19</f>
        <v>-1.6431417652827615E-2</v>
      </c>
      <c r="AN90" s="1">
        <f>(AN19-AM19)/AM19</f>
        <v>-2.01428286578785E-2</v>
      </c>
      <c r="AO90" s="1">
        <f>(AO19-AN19)/AN19</f>
        <v>-2.3150359964164282E-2</v>
      </c>
      <c r="AP90" s="1">
        <f>(AP19-AO19)/AO19</f>
        <v>-2.5240130094734387E-2</v>
      </c>
      <c r="AQ90" s="205">
        <f>(AQ19-AP19)/AP19</f>
        <v>-2.6101072576138865E-2</v>
      </c>
      <c r="AR90" s="115">
        <f>(AR19-AQ19)/AQ19</f>
        <v>-2.5304808975102868E-2</v>
      </c>
      <c r="AS90" s="1">
        <f>(AS19-AR19)/AR19</f>
        <v>-1.3318304979489118E-2</v>
      </c>
      <c r="AT90" s="1">
        <f>(AT19-AS19)/AS19</f>
        <v>-9.0009568856757906E-3</v>
      </c>
      <c r="AU90" s="1">
        <f>(AU19-AT19)/AT19</f>
        <v>-1.0935477262790965E-2</v>
      </c>
      <c r="AV90" s="1">
        <f>(AV19-AU19)/AU19</f>
        <v>-1.298573234632139E-2</v>
      </c>
      <c r="AW90" s="1">
        <f>(AW19-AV19)/AV19</f>
        <v>-1.4969002844280328E-2</v>
      </c>
      <c r="AX90" s="205">
        <f>(AX19-AW19)/AW19</f>
        <v>-1.6645295344484369E-2</v>
      </c>
      <c r="AY90" s="115">
        <f>(AY19-AX19)/AX19</f>
        <v>-1.7705302586242238E-2</v>
      </c>
      <c r="AZ90" s="1">
        <f>(AZ19-AY19)/AY19</f>
        <v>-1.7727171453628537E-2</v>
      </c>
      <c r="BA90" s="1">
        <f>(BA19-AZ19)/AZ19</f>
        <v>-1.8454140088454345E-2</v>
      </c>
      <c r="BB90" s="1">
        <f>(BB19-BA19)/BA19</f>
        <v>-1.7901555276745754E-2</v>
      </c>
      <c r="BC90" s="1">
        <f>(BC19-BB19)/BB19</f>
        <v>-1.7317388025360075E-2</v>
      </c>
      <c r="BD90" s="1">
        <f>(BD19-BC19)/BC19</f>
        <v>-1.6739022717337123E-2</v>
      </c>
      <c r="BE90" s="205">
        <f>(BE19-BD19)/BD19</f>
        <v>-1.6195891579056786E-2</v>
      </c>
      <c r="BF90" s="115">
        <f>(BF19-BE19)/BE19</f>
        <v>-1.5694440054830738E-2</v>
      </c>
      <c r="BG90" s="1">
        <f>(BG19-BF19)/BF19</f>
        <v>-1.5233541870863801E-2</v>
      </c>
      <c r="BH90" s="1">
        <f>(BH19-BG19)/BG19</f>
        <v>-1.5351728529079572E-2</v>
      </c>
      <c r="BI90" s="1">
        <f>(BI19-BH19)/BH19</f>
        <v>-1.5904369618980393E-2</v>
      </c>
      <c r="BJ90" s="1">
        <f>(BJ19-BI19)/BI19</f>
        <v>-1.6151074992995177E-2</v>
      </c>
      <c r="BK90" s="1">
        <f>(BK19-BJ19)/BJ19</f>
        <v>-1.610758932570858E-2</v>
      </c>
      <c r="BL90" s="205">
        <f>(BL19-BK19)/BK19</f>
        <v>-1.581363495713797E-2</v>
      </c>
      <c r="BM90" s="115">
        <f>(BM19-BL19)/BL19</f>
        <v>-1.5339678832723169E-2</v>
      </c>
      <c r="BN90" s="1">
        <f t="shared" ref="BN90:CC90" si="3754">(BN19-BM19)/BM19</f>
        <v>-1.4793122291937159E-2</v>
      </c>
      <c r="BO90" s="1">
        <f t="shared" si="3754"/>
        <v>-1.4699059434542411E-2</v>
      </c>
      <c r="BP90" s="1">
        <f t="shared" si="3754"/>
        <v>-1.4765546659028298E-2</v>
      </c>
      <c r="BQ90" s="1">
        <f t="shared" si="3754"/>
        <v>-1.4832671392543456E-2</v>
      </c>
      <c r="BR90" s="1">
        <f t="shared" si="3754"/>
        <v>-1.4870804524908016E-2</v>
      </c>
      <c r="BS90" s="1">
        <f t="shared" si="3754"/>
        <v>-1.4857234414181521E-2</v>
      </c>
      <c r="BT90" s="115">
        <f t="shared" si="3754"/>
        <v>-1.4781292444402593E-2</v>
      </c>
      <c r="BU90" s="1">
        <f t="shared" si="3754"/>
        <v>-1.4651137135683001E-2</v>
      </c>
      <c r="BV90" s="1">
        <f t="shared" si="3754"/>
        <v>-1.4501771325554087E-2</v>
      </c>
      <c r="BW90" s="1">
        <f t="shared" si="3754"/>
        <v>-1.4303337292409735E-2</v>
      </c>
      <c r="BX90" s="1">
        <f t="shared" si="3754"/>
        <v>-1.4097961186985053E-2</v>
      </c>
      <c r="BY90" s="1">
        <f t="shared" si="3754"/>
        <v>-1.3904203840318924E-2</v>
      </c>
      <c r="BZ90" s="1">
        <f t="shared" si="3754"/>
        <v>-1.3735990250673565E-2</v>
      </c>
      <c r="CA90" s="115">
        <f t="shared" si="3754"/>
        <v>-1.3602073584422444E-2</v>
      </c>
      <c r="CB90" s="1">
        <f t="shared" si="3754"/>
        <v>-1.3506242836327075E-2</v>
      </c>
      <c r="CC90" s="1">
        <f t="shared" si="3754"/>
        <v>-1.3447139378436713E-2</v>
      </c>
      <c r="CD90" s="1">
        <f t="shared" ref="CD90:DP90" si="3755">(CD19-CC19)/CC19</f>
        <v>-1.3376265900548915E-2</v>
      </c>
      <c r="CE90" s="1">
        <f t="shared" si="3755"/>
        <v>-1.3263543671225017E-2</v>
      </c>
      <c r="CF90" s="1">
        <f t="shared" si="3755"/>
        <v>-1.3120238323954144E-2</v>
      </c>
      <c r="CG90" s="1">
        <f t="shared" si="3755"/>
        <v>-1.2960218983052146E-2</v>
      </c>
      <c r="CH90" s="115">
        <f t="shared" si="3755"/>
        <v>-1.2798218363388852E-2</v>
      </c>
      <c r="CI90" s="1">
        <f t="shared" si="3755"/>
        <v>-1.264751693251275E-2</v>
      </c>
      <c r="CJ90" s="1">
        <f t="shared" si="3755"/>
        <v>-1.2517037455211415E-2</v>
      </c>
      <c r="CK90" s="1">
        <f t="shared" si="3755"/>
        <v>-1.2392334059503804E-2</v>
      </c>
      <c r="CL90" s="1">
        <f t="shared" si="3755"/>
        <v>-1.226845132729109E-2</v>
      </c>
      <c r="CM90" s="1">
        <f t="shared" si="3755"/>
        <v>-1.2142543556214108E-2</v>
      </c>
      <c r="CN90" s="1">
        <f t="shared" si="3755"/>
        <v>-1.2012781367699996E-2</v>
      </c>
      <c r="CO90" s="115">
        <f t="shared" si="3755"/>
        <v>-1.187854325968883E-2</v>
      </c>
      <c r="CP90" s="1">
        <f t="shared" si="3755"/>
        <v>-1.1740291949397795E-2</v>
      </c>
      <c r="CQ90" s="1">
        <f t="shared" si="3755"/>
        <v>-1.159898995300998E-2</v>
      </c>
      <c r="CR90" s="1">
        <f t="shared" si="3755"/>
        <v>-1.1454979896557834E-2</v>
      </c>
      <c r="CS90" s="1">
        <f t="shared" si="3755"/>
        <v>-1.1311310063658962E-2</v>
      </c>
      <c r="CT90" s="1">
        <f t="shared" si="3755"/>
        <v>-1.1170549081679085E-2</v>
      </c>
      <c r="CU90" s="1">
        <f t="shared" si="3755"/>
        <v>-1.103374404784585E-2</v>
      </c>
      <c r="CV90" s="115">
        <f t="shared" si="3755"/>
        <v>-1.0900534077009217E-2</v>
      </c>
      <c r="CW90" s="1">
        <f t="shared" si="3755"/>
        <v>-1.076939302757135E-2</v>
      </c>
      <c r="CX90" s="1">
        <f t="shared" si="3755"/>
        <v>-1.0637976694934109E-2</v>
      </c>
      <c r="CY90" s="1">
        <f t="shared" si="3755"/>
        <v>-1.0503584174784164E-2</v>
      </c>
      <c r="CZ90" s="1">
        <f t="shared" si="3755"/>
        <v>-1.0366117031777753E-2</v>
      </c>
      <c r="DA90" s="1">
        <f t="shared" si="3755"/>
        <v>-1.0227118680332438E-2</v>
      </c>
      <c r="DB90" s="1">
        <f t="shared" si="3755"/>
        <v>-1.0088056459148623E-2</v>
      </c>
      <c r="DC90" s="1">
        <f t="shared" si="3755"/>
        <v>-9.950053853251338E-3</v>
      </c>
      <c r="DD90" s="115">
        <f t="shared" si="3755"/>
        <v>-9.8136873203928474E-3</v>
      </c>
      <c r="DE90" s="1">
        <f t="shared" si="3755"/>
        <v>-9.6788953900198756E-3</v>
      </c>
      <c r="DF90" s="1">
        <f t="shared" si="3755"/>
        <v>-9.5450536360024239E-3</v>
      </c>
      <c r="DG90" s="1">
        <f t="shared" si="3755"/>
        <v>-9.4118693351971684E-3</v>
      </c>
      <c r="DH90" s="1">
        <f t="shared" si="3755"/>
        <v>-9.2790761974673834E-3</v>
      </c>
      <c r="DI90" s="1">
        <f t="shared" si="3755"/>
        <v>-9.1464937851836216E-3</v>
      </c>
      <c r="DJ90" s="1">
        <f t="shared" si="3755"/>
        <v>-9.0140630551615013E-3</v>
      </c>
      <c r="DK90" s="115">
        <f t="shared" si="3755"/>
        <v>-8.8818484905869369E-3</v>
      </c>
      <c r="DL90" s="1">
        <f t="shared" si="3755"/>
        <v>-8.7500168674792839E-3</v>
      </c>
      <c r="DM90" s="1">
        <f t="shared" si="3755"/>
        <v>-8.6188129040318598E-3</v>
      </c>
      <c r="DN90" s="1">
        <f t="shared" si="3755"/>
        <v>-8.4885583804555995E-3</v>
      </c>
      <c r="DO90" s="1">
        <f t="shared" si="3755"/>
        <v>-8.3594459736012778E-3</v>
      </c>
      <c r="DP90" s="1">
        <f t="shared" si="3755"/>
        <v>-8.2314784569358489E-3</v>
      </c>
      <c r="DQ90" s="1">
        <f t="shared" ref="DQ90:DS90" si="3756">(DQ19-DP19)/DP19</f>
        <v>-8.1045337110037981E-3</v>
      </c>
      <c r="DR90" s="1">
        <f t="shared" si="3756"/>
        <v>-7.9784417356110089E-3</v>
      </c>
      <c r="DS90" s="1">
        <f t="shared" si="3756"/>
        <v>-7.8530631607344574E-3</v>
      </c>
    </row>
    <row r="91" spans="1:123" x14ac:dyDescent="0.25">
      <c r="A91" t="s">
        <v>137</v>
      </c>
      <c r="D91" s="1">
        <f>(D30-C30)/C30</f>
        <v>0.24000000000000007</v>
      </c>
      <c r="E91" s="1">
        <f>(E30-D30)/D30</f>
        <v>0.23999999999999985</v>
      </c>
      <c r="F91" s="1">
        <f>(F30-E30)/E30</f>
        <v>0.2400000000000001</v>
      </c>
      <c r="G91" s="1">
        <f>(G30-F30)/F30</f>
        <v>0.2400000000000001</v>
      </c>
      <c r="H91" s="1">
        <f>(H30-G30)/G30</f>
        <v>0.23999999999999994</v>
      </c>
      <c r="I91" s="1">
        <f>(I30-H30)/H30</f>
        <v>0.23999999999999985</v>
      </c>
      <c r="J91" s="1">
        <f>(J30-I30)/I30</f>
        <v>0.18675737666765979</v>
      </c>
      <c r="K91" s="1">
        <f>(K30-J30)/J30</f>
        <v>0.19513605023307945</v>
      </c>
      <c r="L91" s="1">
        <f>(L30-K30)/K30</f>
        <v>0.20246121957565327</v>
      </c>
      <c r="M91" s="1">
        <f>(M30-L30)/L30</f>
        <v>0.20878171219725974</v>
      </c>
      <c r="N91" s="1">
        <f>(N30-M30)/M30</f>
        <v>0.21417375901063809</v>
      </c>
      <c r="O91" s="1">
        <f>(O30-N30)/N30</f>
        <v>0.21872936983055319</v>
      </c>
      <c r="P91" s="115">
        <f>(P30-O30)/O30</f>
        <v>0.22254687981105759</v>
      </c>
      <c r="Q91" s="1">
        <f>(Q30-P30)/P30</f>
        <v>9.4353740364474539E-2</v>
      </c>
      <c r="R91" s="1">
        <f>(R30-Q30)/Q30</f>
        <v>9.9452718760690173E-2</v>
      </c>
      <c r="S91" s="1">
        <f>(S30-R30)/R30</f>
        <v>0.10536342568499399</v>
      </c>
      <c r="T91" s="1">
        <f>(T30-S30)/S30</f>
        <v>0.1120167632257852</v>
      </c>
      <c r="U91" s="1">
        <f>(U30-T30)/T30</f>
        <v>0.11931578529709709</v>
      </c>
      <c r="V91" s="1">
        <f>(V30-U30)/U30</f>
        <v>0.1271353924423182</v>
      </c>
      <c r="W91" s="115">
        <f>(W30-V30)/V30</f>
        <v>0.13532516401967076</v>
      </c>
      <c r="X91" s="1">
        <f>(X30-W30)/W30</f>
        <v>0.20573036535617709</v>
      </c>
      <c r="Y91" s="1">
        <f>(Y30-X30)/X30</f>
        <v>-1.9044760882798227E-3</v>
      </c>
      <c r="Z91" s="1">
        <f>(Z30-Y30)/Y30</f>
        <v>-8.4606121571278534E-3</v>
      </c>
      <c r="AA91" s="1">
        <f>(AA30-Z30)/Z30</f>
        <v>-1.7215469702451927E-2</v>
      </c>
      <c r="AB91" s="1">
        <f>(AB30-AA30)/AA30</f>
        <v>-2.8965585865201624E-2</v>
      </c>
      <c r="AC91" s="1">
        <f>(AC30-AB30)/AB30</f>
        <v>-4.4952190775167933E-2</v>
      </c>
      <c r="AD91" s="115">
        <f>(AD30-AC30)/AC30</f>
        <v>-6.7220666850465585E-2</v>
      </c>
      <c r="AE91" s="1">
        <f>(AE30-AD30)/AD30</f>
        <v>-0.17536332468231372</v>
      </c>
      <c r="AF91" s="1">
        <f>(AF30-AE30)/AE30</f>
        <v>4.2452008124593148E-2</v>
      </c>
      <c r="AG91" s="1">
        <f>(AG30-AF30)/AF30</f>
        <v>3.1420299869429208E-2</v>
      </c>
      <c r="AH91" s="1">
        <f>(AH30-AG30)/AG30</f>
        <v>1.9099679513047828E-2</v>
      </c>
      <c r="AI91" s="1">
        <f>(AI30-AH30)/AH30</f>
        <v>4.6896785563706172E-3</v>
      </c>
      <c r="AJ91" s="205">
        <f>(AJ30-AI30)/AI30</f>
        <v>-1.2946273103197821E-2</v>
      </c>
      <c r="AK91" s="115">
        <f>(AK30-AJ30)/AJ30</f>
        <v>-3.5561296304168377E-2</v>
      </c>
      <c r="AL91" s="1">
        <f>(AL30-AK30)/AK30</f>
        <v>1.3117507366458381E-2</v>
      </c>
      <c r="AM91" s="1">
        <f>(AM30-AL30)/AL30</f>
        <v>-1.806656451914836E-2</v>
      </c>
      <c r="AN91" s="1">
        <f>(AN30-AM30)/AM30</f>
        <v>-1.6945052458966062E-2</v>
      </c>
      <c r="AO91" s="1">
        <f>(AO30-AN30)/AN30</f>
        <v>-1.6364972278530936E-2</v>
      </c>
      <c r="AP91" s="1">
        <f>(AP30-AO30)/AO30</f>
        <v>-1.6490354231008537E-2</v>
      </c>
      <c r="AQ91" s="205">
        <f>(AQ30-AP30)/AP30</f>
        <v>-1.7528877150728039E-2</v>
      </c>
      <c r="AR91" s="115">
        <f>(AR30-AQ30)/AQ30</f>
        <v>-1.9749879539279293E-2</v>
      </c>
      <c r="AS91" s="1">
        <f>(AS30-AR30)/AR30</f>
        <v>-2.2581216502704667E-2</v>
      </c>
      <c r="AT91" s="1">
        <f>(AT30-AS30)/AS30</f>
        <v>-1.8504290547206769E-2</v>
      </c>
      <c r="AU91" s="1">
        <f>(AU30-AT30)/AT30</f>
        <v>-2.2731814592183399E-2</v>
      </c>
      <c r="AV91" s="1">
        <f>(AV30-AU30)/AU30</f>
        <v>-2.6195121047294243E-2</v>
      </c>
      <c r="AW91" s="1">
        <f>(AW30-AV30)/AV30</f>
        <v>-2.8649036792620538E-2</v>
      </c>
      <c r="AX91" s="205">
        <f>(AX30-AW30)/AW30</f>
        <v>-2.9730229143535451E-2</v>
      </c>
      <c r="AY91" s="115">
        <f>(AY30-AX30)/AX30</f>
        <v>-2.8931060402015117E-2</v>
      </c>
      <c r="AZ91" s="1">
        <f>(AZ30-AY30)/AY30</f>
        <v>-1.5283717607503695E-2</v>
      </c>
      <c r="BA91" s="1">
        <f>(BA30-AZ30)/AZ30</f>
        <v>-1.0349864942906727E-2</v>
      </c>
      <c r="BB91" s="1">
        <f>(BB30-BA30)/BA30</f>
        <v>-1.2591436800973995E-2</v>
      </c>
      <c r="BC91" s="1">
        <f>(BC30-BB30)/BB30</f>
        <v>-1.4977237969546352E-2</v>
      </c>
      <c r="BD91" s="1">
        <f>(BD30-BC30)/BC30</f>
        <v>-1.7299570389781183E-2</v>
      </c>
      <c r="BE91" s="205">
        <f>(BE30-BD30)/BD30</f>
        <v>-1.928247175884714E-2</v>
      </c>
      <c r="BF91" s="115">
        <f>(BF30-BE30)/BE30</f>
        <v>-2.0565572997005815E-2</v>
      </c>
      <c r="BG91" s="1">
        <f>(BG30-BF30)/BF30</f>
        <v>-2.0651107167058487E-2</v>
      </c>
      <c r="BH91" s="1">
        <f>(BH30-BG30)/BG30</f>
        <v>-2.1562166860815794E-2</v>
      </c>
      <c r="BI91" s="1">
        <f>(BI30-BH30)/BH30</f>
        <v>-2.0982958019158032E-2</v>
      </c>
      <c r="BJ91" s="1">
        <f>(BJ30-BI30)/BI30</f>
        <v>-2.0362125393034291E-2</v>
      </c>
      <c r="BK91" s="1">
        <f>(BK30-BJ30)/BJ30</f>
        <v>-1.9743244429301528E-2</v>
      </c>
      <c r="BL91" s="205">
        <f>(BL30-BK30)/BK30</f>
        <v>-1.9161179705175863E-2</v>
      </c>
      <c r="BM91" s="115">
        <f>(BM30-BL30)/BL30</f>
        <v>-1.8624052804622173E-2</v>
      </c>
      <c r="BN91" s="1">
        <f t="shared" ref="BN91:CC91" si="3757">(BN30-BM30)/BM30</f>
        <v>-1.8131084756331142E-2</v>
      </c>
      <c r="BO91" s="1">
        <f t="shared" si="3757"/>
        <v>-1.8325672299494052E-2</v>
      </c>
      <c r="BP91" s="1">
        <f t="shared" si="3757"/>
        <v>-1.9042886706076477E-2</v>
      </c>
      <c r="BQ91" s="1">
        <f t="shared" si="3757"/>
        <v>-1.9400147850511581E-2</v>
      </c>
      <c r="BR91" s="1">
        <f t="shared" si="3757"/>
        <v>-1.9412020734154632E-2</v>
      </c>
      <c r="BS91" s="1">
        <f t="shared" si="3757"/>
        <v>-1.9121984109068665E-2</v>
      </c>
      <c r="BT91" s="115">
        <f t="shared" si="3757"/>
        <v>-1.8611434730052424E-2</v>
      </c>
      <c r="BU91" s="1">
        <f t="shared" si="3757"/>
        <v>-1.800814082719622E-2</v>
      </c>
      <c r="BV91" s="1">
        <f t="shared" si="3757"/>
        <v>-1.795221844856244E-2</v>
      </c>
      <c r="BW91" s="1">
        <f t="shared" si="3757"/>
        <v>-1.8093158473226446E-2</v>
      </c>
      <c r="BX91" s="1">
        <f t="shared" si="3757"/>
        <v>-1.8237005818150898E-2</v>
      </c>
      <c r="BY91" s="1">
        <f t="shared" si="3757"/>
        <v>-1.8347291831231488E-2</v>
      </c>
      <c r="BZ91" s="1">
        <f t="shared" si="3757"/>
        <v>-1.8395466281205676E-2</v>
      </c>
      <c r="CA91" s="115">
        <f t="shared" si="3757"/>
        <v>-1.8367407076729719E-2</v>
      </c>
      <c r="CB91" s="1">
        <f t="shared" si="3757"/>
        <v>-1.8272183804233056E-2</v>
      </c>
      <c r="CC91" s="1">
        <f t="shared" si="3757"/>
        <v>-1.8152610860364311E-2</v>
      </c>
      <c r="CD91" s="1">
        <f t="shared" ref="CD91:DP91" si="3758">(CD30-CC30)/CC30</f>
        <v>-1.7970794732573379E-2</v>
      </c>
      <c r="CE91" s="1">
        <f t="shared" si="3758"/>
        <v>-1.7778908569615115E-2</v>
      </c>
      <c r="CF91" s="1">
        <f t="shared" si="3758"/>
        <v>-1.7600273683750649E-2</v>
      </c>
      <c r="CG91" s="1">
        <f t="shared" si="3758"/>
        <v>-1.7452761083712357E-2</v>
      </c>
      <c r="CH91" s="115">
        <f t="shared" si="3758"/>
        <v>-1.734798489687998E-2</v>
      </c>
      <c r="CI91" s="1">
        <f t="shared" si="3758"/>
        <v>-1.72914284056358E-2</v>
      </c>
      <c r="CJ91" s="1">
        <f t="shared" si="3758"/>
        <v>-1.7282072406567907E-2</v>
      </c>
      <c r="CK91" s="1">
        <f t="shared" si="3758"/>
        <v>-1.7258072482521123E-2</v>
      </c>
      <c r="CL91" s="1">
        <f t="shared" si="3758"/>
        <v>-1.7180232644629312E-2</v>
      </c>
      <c r="CM91" s="1">
        <f t="shared" si="3758"/>
        <v>-1.7062335762677662E-2</v>
      </c>
      <c r="CN91" s="1">
        <f t="shared" si="3758"/>
        <v>-1.6921831487579041E-2</v>
      </c>
      <c r="CO91" s="115">
        <f t="shared" si="3758"/>
        <v>-1.6777650641337061E-2</v>
      </c>
      <c r="CP91" s="1">
        <f t="shared" si="3758"/>
        <v>-1.6647195861895916E-2</v>
      </c>
      <c r="CQ91" s="1">
        <f t="shared" si="3758"/>
        <v>-1.6542465350628796E-2</v>
      </c>
      <c r="CR91" s="1">
        <f t="shared" si="3758"/>
        <v>-1.644469387630576E-2</v>
      </c>
      <c r="CS91" s="1">
        <f t="shared" si="3758"/>
        <v>-1.6347377517628169E-2</v>
      </c>
      <c r="CT91" s="1">
        <f t="shared" si="3758"/>
        <v>-1.6246701051107138E-2</v>
      </c>
      <c r="CU91" s="1">
        <f t="shared" si="3758"/>
        <v>-1.6140135366965031E-2</v>
      </c>
      <c r="CV91" s="115">
        <f t="shared" si="3758"/>
        <v>-1.6026727963656392E-2</v>
      </c>
      <c r="CW91" s="1">
        <f t="shared" si="3758"/>
        <v>-1.5906975298903874E-2</v>
      </c>
      <c r="CX91" s="1">
        <f t="shared" si="3758"/>
        <v>-1.578206464300964E-2</v>
      </c>
      <c r="CY91" s="1">
        <f t="shared" si="3758"/>
        <v>-1.5652361969346079E-2</v>
      </c>
      <c r="CZ91" s="1">
        <f t="shared" si="3758"/>
        <v>-1.5521954561810707E-2</v>
      </c>
      <c r="DA91" s="1">
        <f t="shared" si="3758"/>
        <v>-1.5394356941905954E-2</v>
      </c>
      <c r="DB91" s="1">
        <f t="shared" si="3758"/>
        <v>-1.5271053850191941E-2</v>
      </c>
      <c r="DC91" s="1">
        <f t="shared" si="3758"/>
        <v>-1.51516053379563E-2</v>
      </c>
      <c r="DD91" s="115">
        <f t="shared" si="3758"/>
        <v>-1.503393559370189E-2</v>
      </c>
      <c r="DE91" s="1">
        <f t="shared" si="3758"/>
        <v>-1.4914777209490332E-2</v>
      </c>
      <c r="DF91" s="1">
        <f t="shared" si="3758"/>
        <v>-1.4790289939646258E-2</v>
      </c>
      <c r="DG91" s="1">
        <f t="shared" si="3758"/>
        <v>-1.4660231121255174E-2</v>
      </c>
      <c r="DH91" s="1">
        <f t="shared" si="3758"/>
        <v>-1.4526686022666964E-2</v>
      </c>
      <c r="DI91" s="1">
        <f t="shared" si="3758"/>
        <v>-1.4391678227686455E-2</v>
      </c>
      <c r="DJ91" s="1">
        <f t="shared" si="3758"/>
        <v>-1.4256784006543779E-2</v>
      </c>
      <c r="DK91" s="115">
        <f t="shared" si="3758"/>
        <v>-1.412282776934388E-2</v>
      </c>
      <c r="DL91" s="1">
        <f t="shared" si="3758"/>
        <v>-1.3989730567086136E-2</v>
      </c>
      <c r="DM91" s="1">
        <f t="shared" si="3758"/>
        <v>-1.3856595000582506E-2</v>
      </c>
      <c r="DN91" s="1">
        <f t="shared" si="3758"/>
        <v>-1.3722988212363993E-2</v>
      </c>
      <c r="DO91" s="1">
        <f t="shared" si="3758"/>
        <v>-1.3588507278709357E-2</v>
      </c>
      <c r="DP91" s="1">
        <f t="shared" si="3758"/>
        <v>-1.345286752598597E-2</v>
      </c>
      <c r="DQ91" s="1">
        <f t="shared" ref="DQ91:DS91" si="3759">(DQ30-DP30)/DP30</f>
        <v>-1.3315958274319801E-2</v>
      </c>
      <c r="DR91" s="1">
        <f t="shared" si="3759"/>
        <v>-1.3177850668089745E-2</v>
      </c>
      <c r="DS91" s="1">
        <f t="shared" si="3759"/>
        <v>-1.3038770844148269E-2</v>
      </c>
    </row>
    <row r="92" spans="1:123" x14ac:dyDescent="0.25">
      <c r="A92" t="s">
        <v>136</v>
      </c>
      <c r="D92" s="1">
        <f>(H45-G45)/G45</f>
        <v>0.24000000000000002</v>
      </c>
      <c r="E92" s="1">
        <f>(I45-H45)/H45</f>
        <v>0.24000000000000002</v>
      </c>
      <c r="F92" s="1">
        <f>(F45-E45)/E45</f>
        <v>0.23999999999999985</v>
      </c>
      <c r="G92" s="1">
        <f>(G45-F45)/F45</f>
        <v>0.24000000000000005</v>
      </c>
      <c r="H92" s="1">
        <f>(H45-G45)/G45</f>
        <v>0.24000000000000002</v>
      </c>
      <c r="I92" s="1">
        <f>(I45-H45)/H45</f>
        <v>0.24000000000000002</v>
      </c>
      <c r="J92" s="1">
        <f>(J45-I45)/I45</f>
        <v>0.21785407478086705</v>
      </c>
      <c r="K92" s="1">
        <f>(K45-J45)/J45</f>
        <v>0.22181561676581185</v>
      </c>
      <c r="L92" s="1">
        <f>(L45-K45)/K45</f>
        <v>0.2251169170006822</v>
      </c>
      <c r="M92" s="1">
        <f>(M45-L45)/L45</f>
        <v>0.22785170395348581</v>
      </c>
      <c r="N92" s="1">
        <f>(N45-M45)/M45</f>
        <v>0.23010605596148176</v>
      </c>
      <c r="O92" s="1">
        <f>(O45-N45)/N45</f>
        <v>0.23195683657472582</v>
      </c>
      <c r="P92" s="115">
        <f>(P45-O45)/O45</f>
        <v>0.23347122952161412</v>
      </c>
      <c r="Q92" s="1">
        <f>(Q45-P45)/P45</f>
        <v>0.22727470106083753</v>
      </c>
      <c r="R92" s="1">
        <f>(R45-Q45)/Q45</f>
        <v>0.22963125457718384</v>
      </c>
      <c r="S92" s="1">
        <f>(S45-R45)/R45</f>
        <v>0.23156759769709895</v>
      </c>
      <c r="T92" s="1">
        <f>(T45-S45)/S45</f>
        <v>0.23315311451952048</v>
      </c>
      <c r="U92" s="1">
        <f>(U45-T45)/T45</f>
        <v>0.23444765990543878</v>
      </c>
      <c r="V92" s="1">
        <f>(V45-U45)/U45</f>
        <v>0.23550216645476371</v>
      </c>
      <c r="W92" s="115">
        <f>(W45-V45)/V45</f>
        <v>0.23635950978690531</v>
      </c>
      <c r="X92" s="1">
        <f>(X45-W45)/W45</f>
        <v>0.10183391891977668</v>
      </c>
      <c r="Y92" s="1">
        <f>(Y45-X45)/X45</f>
        <v>0.10670600522771817</v>
      </c>
      <c r="Z92" s="1">
        <f>(Z45-Y45)/Y45</f>
        <v>0.11240143436095056</v>
      </c>
      <c r="AA92" s="1">
        <f>(AA45-Z45)/Z45</f>
        <v>0.11883335251269721</v>
      </c>
      <c r="AB92" s="1">
        <f>(AB45-AA45)/AA45</f>
        <v>0.12589009637562931</v>
      </c>
      <c r="AC92" s="1">
        <f>(AC45-AB45)/AB45</f>
        <v>0.13343564132582933</v>
      </c>
      <c r="AD92" s="115">
        <f>(AD45-AC45)/AC45</f>
        <v>0.14131310400511915</v>
      </c>
      <c r="AE92" s="1">
        <f>(AE45-AD45)/AD45</f>
        <v>0.21052588202827713</v>
      </c>
      <c r="AF92" s="1">
        <f>(AF45-AE45)/AE45</f>
        <v>-1.930278737707312E-3</v>
      </c>
      <c r="AG92" s="1">
        <f>(AG45-AF45)/AF45</f>
        <v>-8.6103068603442558E-3</v>
      </c>
      <c r="AH92" s="1">
        <f>(AH45-AG45)/AG45</f>
        <v>-1.7530507275350923E-2</v>
      </c>
      <c r="AI92" s="1">
        <f>(AI45-AH45)/AH45</f>
        <v>-2.9507542886883786E-2</v>
      </c>
      <c r="AJ92" s="205">
        <f>(AJ45-AI45)/AI45</f>
        <v>-4.5817934957110167E-2</v>
      </c>
      <c r="AK92" s="115">
        <f>(AK45-AJ45)/AJ45</f>
        <v>-6.8573397621507701E-2</v>
      </c>
      <c r="AL92" s="1">
        <f>(AL45-AK45)/AK45</f>
        <v>-0.17927355572592557</v>
      </c>
      <c r="AM92" s="1">
        <f>(AM45-AL45)/AL45</f>
        <v>4.3647366657545962E-2</v>
      </c>
      <c r="AN92" s="1">
        <f>(AN45-AM45)/AM45</f>
        <v>3.2338494108193158E-2</v>
      </c>
      <c r="AO92" s="1">
        <f>(AO45-AN45)/AN45</f>
        <v>1.9746172091596861E-2</v>
      </c>
      <c r="AP92" s="1">
        <f>(AP45-AO45)/AO45</f>
        <v>5.0485042050973511E-3</v>
      </c>
      <c r="AQ92" s="205">
        <f>(AQ45-AP45)/AP45</f>
        <v>-1.2919783101672772E-2</v>
      </c>
      <c r="AR92" s="115">
        <f>(AR45-AQ45)/AQ45</f>
        <v>-3.595772835651085E-2</v>
      </c>
      <c r="AS92" s="1">
        <f>(AS45-AR45)/AR45</f>
        <v>1.409671468278003E-2</v>
      </c>
      <c r="AT92" s="1">
        <f>(AT45-AS45)/AS45</f>
        <v>-1.7409452864260933E-2</v>
      </c>
      <c r="AU92" s="1">
        <f>(AU45-AT45)/AT45</f>
        <v>-1.6226954339205443E-2</v>
      </c>
      <c r="AV92" s="1">
        <f>(AV45-AU45)/AU45</f>
        <v>-1.5584290947862168E-2</v>
      </c>
      <c r="AW92" s="1">
        <f>(AW45-AV45)/AV45</f>
        <v>-1.5643594370861311E-2</v>
      </c>
      <c r="AX92" s="205">
        <f>(AX45-AW45)/AW45</f>
        <v>-1.6910255277169432E-2</v>
      </c>
      <c r="AY92" s="115">
        <f>(AY45-AX45)/AX45</f>
        <v>-1.9454549150677371E-2</v>
      </c>
      <c r="AZ92" s="1">
        <f>(AZ45-AY45)/AY45</f>
        <v>-2.2719327357615858E-2</v>
      </c>
      <c r="BA92" s="1">
        <f>(BA45-AZ45)/AZ45</f>
        <v>-1.9498665603175914E-2</v>
      </c>
      <c r="BB92" s="1">
        <f>(BB45-BA45)/BA45</f>
        <v>-2.3693789103199706E-2</v>
      </c>
      <c r="BC92" s="1">
        <f>(BC45-BB45)/BB45</f>
        <v>-2.71301250687568E-2</v>
      </c>
      <c r="BD92" s="1">
        <f>(BD45-BC45)/BC45</f>
        <v>-2.9556334404367501E-2</v>
      </c>
      <c r="BE92" s="205">
        <f>(BE45-BD45)/BD45</f>
        <v>-3.0600970901392049E-2</v>
      </c>
      <c r="BF92" s="115">
        <f>(BF45-BE45)/BE45</f>
        <v>-2.9745504955745575E-2</v>
      </c>
      <c r="BG92" s="1">
        <f>(BG45-BF45)/BF45</f>
        <v>-1.578489434442917E-2</v>
      </c>
      <c r="BH92" s="1">
        <f>(BH45-BG45)/BG45</f>
        <v>-1.0349487238864282E-2</v>
      </c>
      <c r="BI92" s="1">
        <f>(BI45-BH45)/BH45</f>
        <v>-1.2706429843803628E-2</v>
      </c>
      <c r="BJ92" s="1">
        <f>(BJ45-BI45)/BI45</f>
        <v>-1.5190788696671117E-2</v>
      </c>
      <c r="BK92" s="1">
        <f>(BK45-BJ45)/BJ45</f>
        <v>-1.7590314596014092E-2</v>
      </c>
      <c r="BL92" s="205">
        <f>(BL45-BK45)/BK45</f>
        <v>-1.9621995457908315E-2</v>
      </c>
      <c r="BM92" s="115">
        <f>(BM45-BL45)/BL45</f>
        <v>-2.0915578163397494E-2</v>
      </c>
      <c r="BN92" s="1">
        <f t="shared" ref="BN92:CC92" si="3760">(BN45-BM45)/BM45</f>
        <v>-2.0958232275901861E-2</v>
      </c>
      <c r="BO92" s="1">
        <f t="shared" si="3760"/>
        <v>-2.1967014699991572E-2</v>
      </c>
      <c r="BP92" s="1">
        <f t="shared" si="3760"/>
        <v>-2.1408459375988842E-2</v>
      </c>
      <c r="BQ92" s="1">
        <f t="shared" si="3760"/>
        <v>-2.0818410452424121E-2</v>
      </c>
      <c r="BR92" s="1">
        <f t="shared" si="3760"/>
        <v>-2.0237968873947548E-2</v>
      </c>
      <c r="BS92" s="1">
        <f t="shared" si="3760"/>
        <v>-1.9698428011740921E-2</v>
      </c>
      <c r="BT92" s="115">
        <f t="shared" si="3760"/>
        <v>-1.920199794527621E-2</v>
      </c>
      <c r="BU92" s="1">
        <f t="shared" si="3760"/>
        <v>-1.874068567744892E-2</v>
      </c>
      <c r="BV92" s="1">
        <f t="shared" si="3760"/>
        <v>-1.893392494177943E-2</v>
      </c>
      <c r="BW92" s="1">
        <f t="shared" si="3760"/>
        <v>-1.9646872614256797E-2</v>
      </c>
      <c r="BX92" s="1">
        <f t="shared" si="3760"/>
        <v>-1.999198537555983E-2</v>
      </c>
      <c r="BY92" s="1">
        <f t="shared" si="3760"/>
        <v>-1.9985099483560132E-2</v>
      </c>
      <c r="BZ92" s="1">
        <f t="shared" si="3760"/>
        <v>-1.9671642228031826E-2</v>
      </c>
      <c r="CA92" s="115">
        <f t="shared" si="3760"/>
        <v>-1.9135917773935397E-2</v>
      </c>
      <c r="CB92" s="1">
        <f t="shared" si="3760"/>
        <v>-1.85098721747145E-2</v>
      </c>
      <c r="CC92" s="1">
        <f t="shared" si="3760"/>
        <v>-1.8471513294125132E-2</v>
      </c>
      <c r="CD92" s="1">
        <f t="shared" ref="CD92:DP92" si="3761">(CD45-CC45)/CC45</f>
        <v>-1.8649720529238866E-2</v>
      </c>
      <c r="CE92" s="1">
        <f t="shared" si="3761"/>
        <v>-1.8825250813089726E-2</v>
      </c>
      <c r="CF92" s="1">
        <f t="shared" si="3761"/>
        <v>-1.8960660068439966E-2</v>
      </c>
      <c r="CG92" s="1">
        <f t="shared" si="3761"/>
        <v>-1.902701878635496E-2</v>
      </c>
      <c r="CH92" s="115">
        <f t="shared" si="3761"/>
        <v>-1.9010719859977186E-2</v>
      </c>
      <c r="CI92" s="1">
        <f t="shared" si="3761"/>
        <v>-1.8922595113340029E-2</v>
      </c>
      <c r="CJ92" s="1">
        <f t="shared" si="3761"/>
        <v>-1.8809070085851018E-2</v>
      </c>
      <c r="CK92" s="1">
        <f t="shared" si="3761"/>
        <v>-1.8629694750507436E-2</v>
      </c>
      <c r="CL92" s="1">
        <f t="shared" si="3761"/>
        <v>-1.8442246579942201E-2</v>
      </c>
      <c r="CM92" s="1">
        <f t="shared" si="3761"/>
        <v>-1.8269834984716619E-2</v>
      </c>
      <c r="CN92" s="1">
        <f t="shared" si="3761"/>
        <v>-1.8130030449415701E-2</v>
      </c>
      <c r="CO92" s="115">
        <f t="shared" si="3761"/>
        <v>-1.8034106511945702E-2</v>
      </c>
      <c r="CP92" s="1">
        <f t="shared" si="3761"/>
        <v>-1.7987293861257265E-2</v>
      </c>
      <c r="CQ92" s="1">
        <f t="shared" si="3761"/>
        <v>-1.7988495356917822E-2</v>
      </c>
      <c r="CR92" s="1">
        <f t="shared" si="3761"/>
        <v>-1.7974489980240302E-2</v>
      </c>
      <c r="CS92" s="1">
        <f t="shared" si="3761"/>
        <v>-1.7904428580315147E-2</v>
      </c>
      <c r="CT92" s="1">
        <f t="shared" si="3761"/>
        <v>-1.7793072637916733E-2</v>
      </c>
      <c r="CU92" s="1">
        <f t="shared" si="3761"/>
        <v>-1.7658890594293482E-2</v>
      </c>
      <c r="CV92" s="115">
        <f t="shared" si="3761"/>
        <v>-1.7521780219305439E-2</v>
      </c>
      <c r="CW92" s="1">
        <f t="shared" si="3761"/>
        <v>-1.7399927803692969E-2</v>
      </c>
      <c r="CX92" s="1">
        <f t="shared" si="3761"/>
        <v>-1.7305758971026354E-2</v>
      </c>
      <c r="CY92" s="1">
        <f t="shared" si="3761"/>
        <v>-1.7218574497481345E-2</v>
      </c>
      <c r="CZ92" s="1">
        <f t="shared" si="3761"/>
        <v>-1.7131014611479464E-2</v>
      </c>
      <c r="DA92" s="1">
        <f t="shared" si="3761"/>
        <v>-1.7039160553701683E-2</v>
      </c>
      <c r="DB92" s="1">
        <f t="shared" si="3761"/>
        <v>-1.6940528256824107E-2</v>
      </c>
      <c r="DC92" s="1">
        <f t="shared" si="3761"/>
        <v>-1.6834344024070937E-2</v>
      </c>
      <c r="DD92" s="115">
        <f t="shared" si="3761"/>
        <v>-1.672137316375534E-2</v>
      </c>
      <c r="DE92" s="1">
        <f t="shared" si="3761"/>
        <v>-1.6603076424852561E-2</v>
      </c>
      <c r="DF92" s="1">
        <f t="shared" si="3761"/>
        <v>-1.6479955892163643E-2</v>
      </c>
      <c r="DG92" s="1">
        <f t="shared" si="3761"/>
        <v>-1.6356350441152887E-2</v>
      </c>
      <c r="DH92" s="1">
        <f t="shared" si="3761"/>
        <v>-1.6235802035842573E-2</v>
      </c>
      <c r="DI92" s="1">
        <f t="shared" si="3761"/>
        <v>-1.6119744087283991E-2</v>
      </c>
      <c r="DJ92" s="1">
        <f t="shared" si="3761"/>
        <v>-1.6007618496149772E-2</v>
      </c>
      <c r="DK92" s="115">
        <f t="shared" si="3761"/>
        <v>-1.5897180971032588E-2</v>
      </c>
      <c r="DL92" s="1">
        <f t="shared" si="3761"/>
        <v>-1.5784962568942452E-2</v>
      </c>
      <c r="DM92" s="1">
        <f t="shared" si="3761"/>
        <v>-1.5666908140061012E-2</v>
      </c>
      <c r="DN92" s="1">
        <f t="shared" si="3761"/>
        <v>-1.5542784648677239E-2</v>
      </c>
      <c r="DO92" s="1">
        <f t="shared" si="3761"/>
        <v>-1.541485943853671E-2</v>
      </c>
      <c r="DP92" s="1">
        <f t="shared" si="3761"/>
        <v>-1.5285304437537346E-2</v>
      </c>
      <c r="DQ92" s="1">
        <f t="shared" ref="DQ92:DS92" si="3762">(DQ45-DP45)/DP45</f>
        <v>-1.5155788456379448E-2</v>
      </c>
      <c r="DR92" s="1">
        <f t="shared" si="3762"/>
        <v>-1.5027157125825445E-2</v>
      </c>
      <c r="DS92" s="1">
        <f t="shared" si="3762"/>
        <v>-1.4899277302846478E-2</v>
      </c>
    </row>
    <row r="93" spans="1:123" x14ac:dyDescent="0.25">
      <c r="A93" t="s">
        <v>138</v>
      </c>
      <c r="D93" s="1">
        <f>(H53-G53)/G53</f>
        <v>0.24000000000000013</v>
      </c>
      <c r="E93" s="1">
        <f>(E53-D53)/D53</f>
        <v>0.23999999999999982</v>
      </c>
      <c r="F93" s="1">
        <f>(F53-E53)/E53</f>
        <v>0.2400000000000001</v>
      </c>
      <c r="G93" s="1">
        <f>(G53-F53)/F53</f>
        <v>0.23999999999999994</v>
      </c>
      <c r="H93" s="1">
        <f>(H53-G53)/G53</f>
        <v>0.24000000000000013</v>
      </c>
      <c r="I93" s="1">
        <f>(I53-H53)/H53</f>
        <v>0.23999999999999996</v>
      </c>
      <c r="J93" s="1">
        <f>(J53-I53)/I53</f>
        <v>0.24270863452929484</v>
      </c>
      <c r="K93" s="1">
        <f>(K53-J53)/J53</f>
        <v>0.24217962155732553</v>
      </c>
      <c r="L93" s="1">
        <f>(L53-K53)/K53</f>
        <v>0.24175467502404624</v>
      </c>
      <c r="M93" s="1">
        <f>(M53-L53)/L53</f>
        <v>0.24141306093654297</v>
      </c>
      <c r="N93" s="1">
        <f>(N53-M53)/M53</f>
        <v>0.24113826814056297</v>
      </c>
      <c r="O93" s="1">
        <f>(O53-N53)/N53</f>
        <v>0.2409171163034628</v>
      </c>
      <c r="P93" s="115">
        <f>(P53-O53)/O53</f>
        <v>0.24073906330359479</v>
      </c>
      <c r="Q93" s="1">
        <f>(Q53-P53)/P53</f>
        <v>0.22829125849008142</v>
      </c>
      <c r="R93" s="1">
        <f>(R53-Q53)/Q53</f>
        <v>0.23046745515040798</v>
      </c>
      <c r="S93" s="1">
        <f>(S53-R53)/R53</f>
        <v>0.23225290777932292</v>
      </c>
      <c r="T93" s="1">
        <f>(T53-S53)/S53</f>
        <v>0.23371306639102324</v>
      </c>
      <c r="U93" s="1">
        <f>(U53-T53)/T53</f>
        <v>0.23490405526191946</v>
      </c>
      <c r="V93" s="1">
        <f>(V53-U53)/U53</f>
        <v>0.23587340837017498</v>
      </c>
      <c r="W93" s="115">
        <f>(W53-V53)/V53</f>
        <v>0.23666099165021517</v>
      </c>
      <c r="X93" s="1">
        <f>(X53-W53)/W53</f>
        <v>5.5817873782192447E-2</v>
      </c>
      <c r="Y93" s="1">
        <f>(Y53-X53)/X53</f>
        <v>5.9514196641868411E-2</v>
      </c>
      <c r="Z93" s="1">
        <f>(Z53-Y53)/Y53</f>
        <v>6.3936380305493451E-2</v>
      </c>
      <c r="AA93" s="1">
        <f>(AA53-Z53)/Z53</f>
        <v>6.9123809698061353E-2</v>
      </c>
      <c r="AB93" s="1">
        <f>(AB53-AA53)/AA53</f>
        <v>7.5098311494832634E-2</v>
      </c>
      <c r="AC93" s="1">
        <f>(AC53-AB53)/AB53</f>
        <v>8.185687911969744E-2</v>
      </c>
      <c r="AD93" s="115">
        <f>(AD53-AC53)/AC53</f>
        <v>8.9364552722619728E-2</v>
      </c>
      <c r="AE93" s="1">
        <f>(AE53-AD53)/AD53</f>
        <v>0.18227109075538783</v>
      </c>
      <c r="AF93" s="1">
        <f>(AF53-AE53)/AE53</f>
        <v>-9.4611878219730793E-3</v>
      </c>
      <c r="AG93" s="1">
        <f>(AG53-AF53)/AF53</f>
        <v>-1.7437269266818156E-2</v>
      </c>
      <c r="AH93" s="1">
        <f>(AH53-AG53)/AG53</f>
        <v>-2.8159080643549966E-2</v>
      </c>
      <c r="AI93" s="1">
        <f>(AI53-AH53)/AH53</f>
        <v>-4.2730874466337242E-2</v>
      </c>
      <c r="AJ93" s="205">
        <f>(AJ53-AI53)/AI53</f>
        <v>-6.2942980270948828E-2</v>
      </c>
      <c r="AK93" s="115">
        <f>(AK53-AJ53)/AJ53</f>
        <v>-5.0320474276245079E-2</v>
      </c>
      <c r="AL93" s="1">
        <f>(AL53-AK53)/AK53</f>
        <v>-0.16303503185893156</v>
      </c>
      <c r="AM93" s="1">
        <f>(AM53-AL53)/AL53</f>
        <v>5.4623700973985216E-2</v>
      </c>
      <c r="AN93" s="1">
        <f>(AN53-AM53)/AM53</f>
        <v>4.3102654203168195E-2</v>
      </c>
      <c r="AO93" s="1">
        <f>(AO53-AN53)/AN53</f>
        <v>3.0738362914877203E-2</v>
      </c>
      <c r="AP93" s="1">
        <f>(AP53-AO53)/AO53</f>
        <v>1.679423071574648E-2</v>
      </c>
      <c r="AQ93" s="205">
        <f>(AQ53-AP53)/AP53</f>
        <v>2.8990001223253627E-4</v>
      </c>
      <c r="AR93" s="115">
        <f>(AR53-AQ53)/AQ53</f>
        <v>-4.519929303518902E-2</v>
      </c>
      <c r="AS93" s="1">
        <f>(AS53-AR53)/AR53</f>
        <v>2.9900499208197307E-2</v>
      </c>
      <c r="AT93" s="1">
        <f>(AT53-AS53)/AS53</f>
        <v>-5.9695902322261952E-3</v>
      </c>
      <c r="AU93" s="1">
        <f>(AU53-AT53)/AT53</f>
        <v>-3.6702805102700646E-3</v>
      </c>
      <c r="AV93" s="1">
        <f>(AV53-AU53)/AU53</f>
        <v>-2.0055550168275207E-3</v>
      </c>
      <c r="AW93" s="1">
        <f>(AW53-AV53)/AV53</f>
        <v>-1.1311453741525315E-3</v>
      </c>
      <c r="AX93" s="205">
        <f>(AX53-AW53)/AW53</f>
        <v>-1.2312190479095676E-3</v>
      </c>
      <c r="AY93" s="115">
        <f>(AY53-AX53)/AX53</f>
        <v>-2.3543156742817199E-2</v>
      </c>
      <c r="AZ93" s="1">
        <f>(AZ53-AY53)/AY53</f>
        <v>-2.4549183500346756E-2</v>
      </c>
      <c r="BA93" s="1">
        <f>(BA53-AZ53)/AZ53</f>
        <v>-1.5687736274838257E-2</v>
      </c>
      <c r="BB93" s="1">
        <f>(BB53-BA53)/BA53</f>
        <v>-2.0680485687042602E-2</v>
      </c>
      <c r="BC93" s="1">
        <f>(BC53-BB53)/BB53</f>
        <v>-2.4814112066437188E-2</v>
      </c>
      <c r="BD93" s="1">
        <f>(BD53-BC53)/BC53</f>
        <v>-2.7842734976434799E-2</v>
      </c>
      <c r="BE93" s="205">
        <f>(BE53-BD53)/BD53</f>
        <v>-2.9387067186344377E-2</v>
      </c>
      <c r="BF93" s="115">
        <f>(BF53-BE53)/BE53</f>
        <v>-2.8905042812421504E-2</v>
      </c>
      <c r="BG93" s="1">
        <f>(BG53-BF53)/BF53</f>
        <v>-1.508294532337463E-2</v>
      </c>
      <c r="BH93" s="1">
        <f>(BH53-BG53)/BG53</f>
        <v>-1.2000227756010012E-2</v>
      </c>
      <c r="BI93" s="1">
        <f>(BI53-BH53)/BH53</f>
        <v>-1.3923442726164118E-2</v>
      </c>
      <c r="BJ93" s="1">
        <f>(BJ53-BI53)/BI53</f>
        <v>-1.6113385645828326E-2</v>
      </c>
      <c r="BK93" s="1">
        <f>(BK53-BJ53)/BJ53</f>
        <v>-1.8360084355777507E-2</v>
      </c>
      <c r="BL93" s="205">
        <f>(BL53-BK53)/BK53</f>
        <v>-2.0385838026567335E-2</v>
      </c>
      <c r="BM93" s="115">
        <f>(BM53-BL53)/BL53</f>
        <v>-2.1826470700490389E-2</v>
      </c>
      <c r="BN93" s="1">
        <f t="shared" ref="BN93:CC93" si="3763">(BN53-BM53)/BM53</f>
        <v>-2.2179438763418505E-2</v>
      </c>
      <c r="BO93" s="1">
        <f t="shared" si="3763"/>
        <v>-2.2795782418941524E-2</v>
      </c>
      <c r="BP93" s="1">
        <f t="shared" si="3763"/>
        <v>-2.2124778759682884E-2</v>
      </c>
      <c r="BQ93" s="1">
        <f t="shared" si="3763"/>
        <v>-2.1344302033176457E-2</v>
      </c>
      <c r="BR93" s="1">
        <f t="shared" si="3763"/>
        <v>-2.0517525122725557E-2</v>
      </c>
      <c r="BS93" s="1">
        <f t="shared" si="3763"/>
        <v>-1.9704095980327144E-2</v>
      </c>
      <c r="BT93" s="115">
        <f t="shared" si="3763"/>
        <v>-1.8944990334018388E-2</v>
      </c>
      <c r="BU93" s="1">
        <f t="shared" si="3763"/>
        <v>-1.8277781517092157E-2</v>
      </c>
      <c r="BV93" s="1">
        <f t="shared" si="3763"/>
        <v>-1.8584717981890493E-2</v>
      </c>
      <c r="BW93" s="1">
        <f t="shared" si="3763"/>
        <v>-1.9512960707156586E-2</v>
      </c>
      <c r="BX93" s="1">
        <f t="shared" si="3763"/>
        <v>-2.0064606566639401E-2</v>
      </c>
      <c r="BY93" s="1">
        <f t="shared" si="3763"/>
        <v>-2.0244707630734202E-2</v>
      </c>
      <c r="BZ93" s="1">
        <f t="shared" si="3763"/>
        <v>-2.0089272206182278E-2</v>
      </c>
      <c r="CA93" s="115">
        <f t="shared" si="3763"/>
        <v>-1.96755442430777E-2</v>
      </c>
      <c r="CB93" s="1">
        <f t="shared" si="3763"/>
        <v>-1.913174046883255E-2</v>
      </c>
      <c r="CC93" s="1">
        <f t="shared" si="3763"/>
        <v>-1.9036778227565568E-2</v>
      </c>
      <c r="CD93" s="1">
        <f t="shared" ref="CD93:DP93" si="3764">(CD53-CC53)/CC53</f>
        <v>-1.9084004062549047E-2</v>
      </c>
      <c r="CE93" s="1">
        <f t="shared" si="3764"/>
        <v>-1.9167308556123887E-2</v>
      </c>
      <c r="CF93" s="1">
        <f t="shared" si="3764"/>
        <v>-1.9247840641133062E-2</v>
      </c>
      <c r="CG93" s="1">
        <f t="shared" si="3764"/>
        <v>-1.9292455440675697E-2</v>
      </c>
      <c r="CH93" s="115">
        <f t="shared" si="3764"/>
        <v>-1.9280332225788135E-2</v>
      </c>
      <c r="CI93" s="1">
        <f t="shared" si="3764"/>
        <v>-1.9212290069138417E-2</v>
      </c>
      <c r="CJ93" s="1">
        <f t="shared" si="3764"/>
        <v>-1.9121381728951184E-2</v>
      </c>
      <c r="CK93" s="1">
        <f t="shared" si="3764"/>
        <v>-1.8970681432809177E-2</v>
      </c>
      <c r="CL93" s="1">
        <f t="shared" si="3764"/>
        <v>-1.8794785680132899E-2</v>
      </c>
      <c r="CM93" s="1">
        <f t="shared" si="3764"/>
        <v>-1.8623856410932275E-2</v>
      </c>
      <c r="CN93" s="1">
        <f t="shared" si="3764"/>
        <v>-1.8482284815324747E-2</v>
      </c>
      <c r="CO93" s="115">
        <f t="shared" si="3764"/>
        <v>-1.8387266562387188E-2</v>
      </c>
      <c r="CP93" s="1">
        <f t="shared" si="3764"/>
        <v>-1.8348116042675826E-2</v>
      </c>
      <c r="CQ93" s="1">
        <f t="shared" si="3764"/>
        <v>-1.8365155115571363E-2</v>
      </c>
      <c r="CR93" s="1">
        <f t="shared" si="3764"/>
        <v>-1.8368280278750131E-2</v>
      </c>
      <c r="CS93" s="1">
        <f t="shared" si="3764"/>
        <v>-1.8315891439032877E-2</v>
      </c>
      <c r="CT93" s="1">
        <f t="shared" si="3764"/>
        <v>-1.8219367163606271E-2</v>
      </c>
      <c r="CU93" s="1">
        <f t="shared" si="3764"/>
        <v>-1.8094960166123986E-2</v>
      </c>
      <c r="CV93" s="115">
        <f t="shared" si="3764"/>
        <v>-1.7961583256764026E-2</v>
      </c>
      <c r="CW93" s="1">
        <f t="shared" si="3764"/>
        <v>-1.783764233974645E-2</v>
      </c>
      <c r="CX93" s="1">
        <f t="shared" si="3764"/>
        <v>-1.7736829761881609E-2</v>
      </c>
      <c r="CY93" s="1">
        <f t="shared" si="3764"/>
        <v>-1.7644895767858132E-2</v>
      </c>
      <c r="CZ93" s="1">
        <f t="shared" si="3764"/>
        <v>-1.7557731313955553E-2</v>
      </c>
      <c r="DA93" s="1">
        <f t="shared" si="3764"/>
        <v>-1.7470915725207401E-2</v>
      </c>
      <c r="DB93" s="1">
        <f t="shared" si="3764"/>
        <v>-1.7380820091538348E-2</v>
      </c>
      <c r="DC93" s="1">
        <f t="shared" si="3764"/>
        <v>-1.7285115190062875E-2</v>
      </c>
      <c r="DD93" s="115">
        <f t="shared" si="3764"/>
        <v>-1.7182884027392376E-2</v>
      </c>
      <c r="DE93" s="1">
        <f t="shared" si="3764"/>
        <v>-1.7074100558816283E-2</v>
      </c>
      <c r="DF93" s="1">
        <f t="shared" si="3764"/>
        <v>-1.6958352458651595E-2</v>
      </c>
      <c r="DG93" s="1">
        <f t="shared" si="3764"/>
        <v>-1.6839762922611946E-2</v>
      </c>
      <c r="DH93" s="1">
        <f t="shared" si="3764"/>
        <v>-1.6722952809487667E-2</v>
      </c>
      <c r="DI93" s="1">
        <f t="shared" si="3764"/>
        <v>-1.6610287651209872E-2</v>
      </c>
      <c r="DJ93" s="1">
        <f t="shared" si="3764"/>
        <v>-1.6501880381360377E-2</v>
      </c>
      <c r="DK93" s="115">
        <f t="shared" si="3764"/>
        <v>-1.6395827496297925E-2</v>
      </c>
      <c r="DL93" s="1">
        <f t="shared" si="3764"/>
        <v>-1.6288668645051227E-2</v>
      </c>
      <c r="DM93" s="1">
        <f t="shared" si="3764"/>
        <v>-1.6176097244699417E-2</v>
      </c>
      <c r="DN93" s="1">
        <f t="shared" si="3764"/>
        <v>-1.6057542102574211E-2</v>
      </c>
      <c r="DO93" s="1">
        <f t="shared" si="3764"/>
        <v>-1.5934800124362419E-2</v>
      </c>
      <c r="DP93" s="1">
        <f t="shared" si="3764"/>
        <v>-1.5809823762739574E-2</v>
      </c>
      <c r="DQ93" s="1">
        <f t="shared" ref="DQ93:DS93" si="3765">(DQ53-DP53)/DP53</f>
        <v>-1.5684288380206426E-2</v>
      </c>
      <c r="DR93" s="1">
        <f t="shared" si="3765"/>
        <v>-1.555922224417256E-2</v>
      </c>
      <c r="DS93" s="1">
        <f t="shared" si="3765"/>
        <v>-1.5434781200006863E-2</v>
      </c>
    </row>
    <row r="94" spans="1:123" x14ac:dyDescent="0.25">
      <c r="A94" t="s">
        <v>174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205"/>
      <c r="Q94" s="1"/>
      <c r="R94" s="1"/>
      <c r="S94" s="1"/>
      <c r="T94" s="1"/>
      <c r="U94" s="1"/>
      <c r="V94" s="1"/>
      <c r="W94" s="205"/>
      <c r="X94" s="1"/>
      <c r="Y94" s="1"/>
      <c r="Z94" s="1"/>
      <c r="AA94" s="1"/>
      <c r="AB94" s="1"/>
      <c r="AC94" s="1"/>
      <c r="AD94" s="205"/>
      <c r="AE94" s="1"/>
      <c r="AF94" s="1"/>
      <c r="AG94" s="1"/>
      <c r="AH94" s="1"/>
      <c r="AI94" s="1"/>
      <c r="AJ94" s="205"/>
      <c r="AK94" s="205"/>
      <c r="AL94" s="1"/>
      <c r="AM94" s="1"/>
      <c r="AN94" s="1"/>
      <c r="AO94" s="1"/>
      <c r="AP94" s="1"/>
      <c r="AQ94" s="205"/>
      <c r="AR94" s="205"/>
      <c r="AS94" s="1"/>
      <c r="AT94" s="1"/>
      <c r="AU94" s="1"/>
      <c r="AV94" s="1"/>
      <c r="AW94" s="1"/>
      <c r="AX94" s="205"/>
      <c r="AY94" s="115"/>
      <c r="AZ94" s="1"/>
      <c r="BA94" s="1"/>
      <c r="BB94" s="1"/>
      <c r="BC94" s="1"/>
      <c r="BD94" s="1"/>
      <c r="BE94" s="205"/>
      <c r="BF94" s="115"/>
      <c r="BG94" s="1"/>
      <c r="BH94" s="1"/>
      <c r="BI94" s="1"/>
      <c r="BJ94" s="1"/>
      <c r="BK94" s="1"/>
      <c r="BL94" s="205"/>
      <c r="BM94" s="115"/>
      <c r="BN94" s="1"/>
      <c r="BO94" s="1"/>
      <c r="BP94" s="1"/>
      <c r="BQ94" s="1"/>
      <c r="BR94" s="1"/>
      <c r="BS94" s="1"/>
      <c r="BT94" s="115"/>
      <c r="BU94" s="1"/>
      <c r="BV94" s="1"/>
      <c r="BW94" s="1"/>
      <c r="BX94" s="1"/>
      <c r="BY94" s="1"/>
      <c r="BZ94" s="1"/>
      <c r="CA94" s="115"/>
      <c r="CB94" s="1"/>
      <c r="CC94" s="1"/>
      <c r="CD94" s="1"/>
      <c r="CE94" s="1"/>
      <c r="CF94" s="1"/>
      <c r="CG94" s="1"/>
      <c r="CH94" s="115"/>
      <c r="CI94" s="1"/>
      <c r="CJ94" s="1"/>
      <c r="CK94" s="1"/>
      <c r="CL94" s="1"/>
      <c r="CM94" s="1"/>
      <c r="CN94" s="1"/>
      <c r="CO94" s="115"/>
      <c r="CP94" s="1"/>
      <c r="CQ94" s="1"/>
      <c r="CR94" s="1"/>
      <c r="CS94" s="1"/>
      <c r="CT94" s="1"/>
      <c r="CU94" s="1"/>
      <c r="CV94" s="115"/>
      <c r="CW94" s="1"/>
      <c r="CX94" s="1"/>
      <c r="CY94" s="1"/>
      <c r="CZ94" s="1"/>
      <c r="DA94" s="1"/>
      <c r="DB94" s="1"/>
      <c r="DC94" s="1"/>
      <c r="DD94" s="115"/>
      <c r="DE94" s="1"/>
      <c r="DF94" s="1"/>
      <c r="DG94" s="1"/>
      <c r="DH94" s="1"/>
      <c r="DI94" s="1"/>
      <c r="DJ94" s="1"/>
      <c r="DK94" s="115"/>
      <c r="DL94" s="1"/>
      <c r="DM94" s="1"/>
      <c r="DN94" s="1"/>
      <c r="DO94" s="1"/>
      <c r="DP94" s="1"/>
      <c r="DQ94" s="1"/>
      <c r="DR94" s="1"/>
      <c r="DS94" s="1"/>
    </row>
    <row r="95" spans="1:123" s="212" customFormat="1" x14ac:dyDescent="0.25">
      <c r="A95" s="212" t="s">
        <v>166</v>
      </c>
      <c r="D95" s="213"/>
      <c r="E95" s="213"/>
      <c r="F95" s="213"/>
      <c r="G95" s="213"/>
      <c r="H95" s="213"/>
      <c r="I95" s="213">
        <f>I70/I69</f>
        <v>5.2631578947368411E-2</v>
      </c>
      <c r="J95" s="213">
        <f t="shared" ref="J95:BK95" si="3766">J70/J69</f>
        <v>4.3068014501217201E-2</v>
      </c>
      <c r="K95" s="213">
        <f t="shared" si="3766"/>
        <v>4.0316030450626886E-2</v>
      </c>
      <c r="L95" s="213">
        <f t="shared" si="3766"/>
        <v>3.9031405717363757E-2</v>
      </c>
      <c r="M95" s="213">
        <f t="shared" si="3766"/>
        <v>3.8300963471429694E-2</v>
      </c>
      <c r="N95" s="213">
        <f t="shared" si="3766"/>
        <v>3.7838556443760649E-2</v>
      </c>
      <c r="O95" s="213">
        <f t="shared" si="3766"/>
        <v>3.7525664303883752E-2</v>
      </c>
      <c r="P95" s="213">
        <f t="shared" si="3766"/>
        <v>3.7304288929810393E-2</v>
      </c>
      <c r="Q95" s="213">
        <f t="shared" si="3766"/>
        <v>3.6425610091604083E-2</v>
      </c>
      <c r="R95" s="213">
        <f t="shared" si="3766"/>
        <v>3.548630311728361E-2</v>
      </c>
      <c r="S95" s="213">
        <f t="shared" si="3766"/>
        <v>3.4503510629313616E-2</v>
      </c>
      <c r="T95" s="213">
        <f t="shared" si="3766"/>
        <v>3.3498047371865111E-2</v>
      </c>
      <c r="U95" s="213">
        <f t="shared" si="3766"/>
        <v>3.2492741240167641E-2</v>
      </c>
      <c r="V95" s="213">
        <f t="shared" si="3766"/>
        <v>3.1510405944270771E-2</v>
      </c>
      <c r="W95" s="213">
        <f t="shared" si="3766"/>
        <v>3.0571816325303182E-2</v>
      </c>
      <c r="X95" s="213">
        <f t="shared" si="3766"/>
        <v>2.9694056519257751E-2</v>
      </c>
      <c r="Y95" s="213">
        <f t="shared" si="3766"/>
        <v>2.8889498565938653E-2</v>
      </c>
      <c r="Z95" s="213">
        <f t="shared" si="3766"/>
        <v>2.8165494350330965E-2</v>
      </c>
      <c r="AA95" s="213">
        <f t="shared" si="3766"/>
        <v>2.7524696366342066E-2</v>
      </c>
      <c r="AB95" s="213">
        <f t="shared" si="3766"/>
        <v>2.6965815431689067E-2</v>
      </c>
      <c r="AC95" s="213">
        <f t="shared" si="3766"/>
        <v>2.648459263357935E-2</v>
      </c>
      <c r="AD95" s="213">
        <f t="shared" si="3766"/>
        <v>2.607479285885796E-2</v>
      </c>
      <c r="AE95" s="213">
        <f t="shared" si="3766"/>
        <v>2.729706705325995E-2</v>
      </c>
      <c r="AF95" s="213">
        <f t="shared" si="3766"/>
        <v>2.8432179800482103E-2</v>
      </c>
      <c r="AG95" s="213">
        <f t="shared" si="3766"/>
        <v>2.9480922068244795E-2</v>
      </c>
      <c r="AH95" s="213">
        <f t="shared" si="3766"/>
        <v>3.0443160796400873E-2</v>
      </c>
      <c r="AI95" s="213">
        <f t="shared" si="3766"/>
        <v>3.1318629954025963E-2</v>
      </c>
      <c r="AJ95" s="213">
        <f t="shared" si="3766"/>
        <v>3.2107543514303574E-2</v>
      </c>
      <c r="AK95" s="213">
        <f t="shared" si="3766"/>
        <v>3.2811000106091462E-2</v>
      </c>
      <c r="AL95" s="213">
        <f t="shared" si="3766"/>
        <v>3.3890409428925239E-2</v>
      </c>
      <c r="AM95" s="213">
        <f t="shared" si="3766"/>
        <v>3.414575444960135E-2</v>
      </c>
      <c r="AN95" s="213">
        <f t="shared" si="3766"/>
        <v>3.4395956062144961E-2</v>
      </c>
      <c r="AO95" s="213">
        <f t="shared" si="3766"/>
        <v>3.4642601712443849E-2</v>
      </c>
      <c r="AP95" s="213">
        <f t="shared" si="3766"/>
        <v>3.4887249660231302E-2</v>
      </c>
      <c r="AQ95" s="213">
        <f t="shared" si="3766"/>
        <v>3.5131346483739216E-2</v>
      </c>
      <c r="AR95" s="213">
        <f t="shared" si="3766"/>
        <v>3.4927255600109994E-2</v>
      </c>
      <c r="AS95" s="213">
        <f t="shared" si="3766"/>
        <v>3.4986611109921351E-2</v>
      </c>
      <c r="AT95" s="213">
        <f t="shared" si="3766"/>
        <v>3.502838189192535E-2</v>
      </c>
      <c r="AU95" s="213">
        <f t="shared" si="3766"/>
        <v>3.5090826082068302E-2</v>
      </c>
      <c r="AV95" s="213">
        <f t="shared" si="3766"/>
        <v>3.5176480041216721E-2</v>
      </c>
      <c r="AW95" s="213">
        <f t="shared" si="3766"/>
        <v>3.5288859822009341E-2</v>
      </c>
      <c r="AX95" s="213">
        <f t="shared" si="3766"/>
        <v>3.5432697783801238E-2</v>
      </c>
      <c r="AY95" s="246">
        <f t="shared" si="3766"/>
        <v>3.5412849009740656E-2</v>
      </c>
      <c r="AZ95" s="213">
        <f t="shared" si="3766"/>
        <v>3.5439907957043618E-2</v>
      </c>
      <c r="BA95" s="213">
        <f t="shared" si="3766"/>
        <v>3.5552777690771593E-2</v>
      </c>
      <c r="BB95" s="213">
        <f t="shared" si="3766"/>
        <v>3.5652828500383357E-2</v>
      </c>
      <c r="BC95" s="213">
        <f t="shared" si="3766"/>
        <v>3.5740273458766965E-2</v>
      </c>
      <c r="BD95" s="213">
        <f t="shared" si="3766"/>
        <v>3.5815278623868373E-2</v>
      </c>
      <c r="BE95" s="20">
        <f t="shared" si="3766"/>
        <v>3.5877938775467855E-2</v>
      </c>
      <c r="BF95" s="246">
        <f t="shared" si="3766"/>
        <v>3.592824689835411E-2</v>
      </c>
      <c r="BG95" s="213">
        <f t="shared" si="3766"/>
        <v>3.5963573927200836E-2</v>
      </c>
      <c r="BH95" s="213">
        <f t="shared" si="3766"/>
        <v>3.5958586776955639E-2</v>
      </c>
      <c r="BI95" s="213">
        <f t="shared" si="3766"/>
        <v>3.5961459682403572E-2</v>
      </c>
      <c r="BJ95" s="213">
        <f t="shared" si="3766"/>
        <v>3.5970221231499698E-2</v>
      </c>
      <c r="BK95" s="213">
        <f t="shared" si="3766"/>
        <v>3.5982760961783676E-2</v>
      </c>
      <c r="BL95" s="20">
        <f>BL70/BL69</f>
        <v>3.5996763287247921E-2</v>
      </c>
      <c r="BM95" s="246">
        <f>BM70/BM69</f>
        <v>3.6009631139056274E-2</v>
      </c>
      <c r="BN95" s="213">
        <f t="shared" ref="BN95:CC95" si="3767">BN70/BN69</f>
        <v>3.6018395324047846E-2</v>
      </c>
      <c r="BO95" s="213">
        <f t="shared" si="3767"/>
        <v>3.603200061501062E-2</v>
      </c>
      <c r="BP95" s="213">
        <f t="shared" si="3767"/>
        <v>3.6045851250744984E-2</v>
      </c>
      <c r="BQ95" s="213">
        <f t="shared" si="3767"/>
        <v>3.6060552337144509E-2</v>
      </c>
      <c r="BR95" s="213">
        <f t="shared" si="3767"/>
        <v>3.6076475194874814E-2</v>
      </c>
      <c r="BS95" s="213">
        <f t="shared" si="3767"/>
        <v>3.6093730425716501E-2</v>
      </c>
      <c r="BT95" s="246">
        <f t="shared" si="3767"/>
        <v>3.6112086746284112E-2</v>
      </c>
      <c r="BU95" s="213">
        <f t="shared" si="3767"/>
        <v>3.613095388766329E-2</v>
      </c>
      <c r="BV95" s="213">
        <f t="shared" si="3767"/>
        <v>3.6148254508945071E-2</v>
      </c>
      <c r="BW95" s="213">
        <f t="shared" si="3767"/>
        <v>3.6163582368185516E-2</v>
      </c>
      <c r="BX95" s="213">
        <f t="shared" si="3767"/>
        <v>3.6176848330360438E-2</v>
      </c>
      <c r="BY95" s="213">
        <f t="shared" si="3767"/>
        <v>3.6188075706222095E-2</v>
      </c>
      <c r="BZ95" s="213">
        <f t="shared" si="3767"/>
        <v>3.619739314226969E-2</v>
      </c>
      <c r="CA95" s="246">
        <f t="shared" si="3767"/>
        <v>3.6205028554633943E-2</v>
      </c>
      <c r="CB95" s="213">
        <f t="shared" si="3767"/>
        <v>3.6211305708484187E-2</v>
      </c>
      <c r="CC95" s="213">
        <f t="shared" si="3767"/>
        <v>3.6217704044519912E-2</v>
      </c>
      <c r="CD95" s="213">
        <f t="shared" ref="CD95:DP95" si="3768">CD70/CD69</f>
        <v>3.6224890632052462E-2</v>
      </c>
      <c r="CE95" s="213">
        <f t="shared" si="3768"/>
        <v>3.623255317383408E-2</v>
      </c>
      <c r="CF95" s="213">
        <f t="shared" si="3768"/>
        <v>3.6240394191809758E-2</v>
      </c>
      <c r="CG95" s="213">
        <f t="shared" si="3768"/>
        <v>3.6248152493204656E-2</v>
      </c>
      <c r="CH95" s="246">
        <f t="shared" si="3768"/>
        <v>3.6255627069520353E-2</v>
      </c>
      <c r="CI95" s="213">
        <f t="shared" si="3768"/>
        <v>3.6262701630323538E-2</v>
      </c>
      <c r="CJ95" s="213">
        <f t="shared" si="3768"/>
        <v>3.6269375282522921E-2</v>
      </c>
      <c r="CK95" s="213">
        <f t="shared" si="3768"/>
        <v>3.6275590077958629E-2</v>
      </c>
      <c r="CL95" s="213">
        <f t="shared" si="3768"/>
        <v>3.6281452192639174E-2</v>
      </c>
      <c r="CM95" s="213">
        <f t="shared" si="3768"/>
        <v>3.628703521262009E-2</v>
      </c>
      <c r="CN95" s="213">
        <f t="shared" si="3768"/>
        <v>3.6292382295507478E-2</v>
      </c>
      <c r="CO95" s="246">
        <f t="shared" si="3768"/>
        <v>3.6297510945913478E-2</v>
      </c>
      <c r="CP95" s="213">
        <f t="shared" si="3768"/>
        <v>3.6302421849719199E-2</v>
      </c>
      <c r="CQ95" s="213">
        <f t="shared" si="3768"/>
        <v>3.6307110266330211E-2</v>
      </c>
      <c r="CR95" s="213">
        <f t="shared" si="3768"/>
        <v>3.6311575598644313E-2</v>
      </c>
      <c r="CS95" s="213">
        <f t="shared" si="3768"/>
        <v>3.6315801732393856E-2</v>
      </c>
      <c r="CT95" s="213">
        <f t="shared" si="3768"/>
        <v>3.631979540326899E-2</v>
      </c>
      <c r="CU95" s="213">
        <f t="shared" si="3768"/>
        <v>3.6323580641486462E-2</v>
      </c>
      <c r="CV95" s="246">
        <f t="shared" si="3768"/>
        <v>3.6327192604023457E-2</v>
      </c>
      <c r="CW95" s="213">
        <f t="shared" si="3768"/>
        <v>3.6330670859036032E-2</v>
      </c>
      <c r="CX95" s="213">
        <f t="shared" si="3768"/>
        <v>3.6334052280308178E-2</v>
      </c>
      <c r="CY95" s="213">
        <f t="shared" si="3768"/>
        <v>3.6337335447781512E-2</v>
      </c>
      <c r="CZ95" s="213">
        <f t="shared" si="3768"/>
        <v>3.6340502961405077E-2</v>
      </c>
      <c r="DA95" s="213">
        <f t="shared" si="3768"/>
        <v>3.6343539569949054E-2</v>
      </c>
      <c r="DB95" s="213">
        <f t="shared" si="3768"/>
        <v>3.6346434817496456E-2</v>
      </c>
      <c r="DC95" s="213">
        <f t="shared" si="3768"/>
        <v>3.6349184651097266E-2</v>
      </c>
      <c r="DD95" s="246">
        <f t="shared" si="3768"/>
        <v>3.6351791766320411E-2</v>
      </c>
      <c r="DE95" s="213">
        <f t="shared" si="3768"/>
        <v>3.6354264464091041E-2</v>
      </c>
      <c r="DF95" s="213">
        <f t="shared" si="3768"/>
        <v>3.6356613711071538E-2</v>
      </c>
      <c r="DG95" s="213">
        <f t="shared" si="3768"/>
        <v>3.6358852202999968E-2</v>
      </c>
      <c r="DH95" s="213">
        <f t="shared" si="3768"/>
        <v>3.6360989623989537E-2</v>
      </c>
      <c r="DI95" s="213">
        <f t="shared" si="3768"/>
        <v>3.6363032663652248E-2</v>
      </c>
      <c r="DJ95" s="213">
        <f t="shared" si="3768"/>
        <v>3.6364985401081233E-2</v>
      </c>
      <c r="DK95" s="246">
        <f t="shared" si="3768"/>
        <v>3.6366849938022583E-2</v>
      </c>
      <c r="DL95" s="213">
        <f t="shared" si="3768"/>
        <v>3.6368627104727887E-2</v>
      </c>
      <c r="DM95" s="213">
        <f t="shared" si="3768"/>
        <v>3.6370317078271493E-2</v>
      </c>
      <c r="DN95" s="213">
        <f t="shared" si="3768"/>
        <v>3.6371920921786011E-2</v>
      </c>
      <c r="DO95" s="213">
        <f t="shared" si="3768"/>
        <v>3.6373441717931665E-2</v>
      </c>
      <c r="DP95" s="213">
        <f t="shared" si="3768"/>
        <v>3.6374883675369389E-2</v>
      </c>
      <c r="DQ95" s="213">
        <f t="shared" ref="DQ95:DS95" si="3769">DQ70/DQ69</f>
        <v>3.6376251264811761E-2</v>
      </c>
      <c r="DR95" s="213">
        <f t="shared" si="3769"/>
        <v>3.6377548472297114E-2</v>
      </c>
      <c r="DS95" s="213">
        <f t="shared" si="3769"/>
        <v>3.6378778256872635E-2</v>
      </c>
    </row>
    <row r="96" spans="1:123" s="212" customFormat="1" x14ac:dyDescent="0.25">
      <c r="A96" s="212" t="s">
        <v>158</v>
      </c>
      <c r="D96" s="213"/>
      <c r="E96" s="213"/>
      <c r="F96" s="213"/>
      <c r="G96" s="213"/>
      <c r="H96" s="213"/>
      <c r="I96" s="213">
        <f>I71/I69</f>
        <v>0.42105263157894729</v>
      </c>
      <c r="J96" s="213">
        <f t="shared" ref="J96:BK96" si="3770">J71/J69</f>
        <v>0.40363304489697077</v>
      </c>
      <c r="K96" s="213">
        <f t="shared" si="3770"/>
        <v>0.3986204342760461</v>
      </c>
      <c r="L96" s="213">
        <f t="shared" si="3770"/>
        <v>0.39628055022748998</v>
      </c>
      <c r="M96" s="213">
        <f t="shared" si="3770"/>
        <v>0.39495008373762935</v>
      </c>
      <c r="N96" s="213">
        <f t="shared" si="3770"/>
        <v>0.39410783089914103</v>
      </c>
      <c r="O96" s="213">
        <f t="shared" si="3770"/>
        <v>0.39353791245676695</v>
      </c>
      <c r="P96" s="213">
        <f t="shared" si="3770"/>
        <v>0.39313468753580372</v>
      </c>
      <c r="Q96" s="213">
        <f t="shared" si="3770"/>
        <v>0.38414651924179344</v>
      </c>
      <c r="R96" s="213">
        <f t="shared" si="3770"/>
        <v>0.37453817453399962</v>
      </c>
      <c r="S96" s="213">
        <f t="shared" si="3770"/>
        <v>0.36448500846709442</v>
      </c>
      <c r="T96" s="213">
        <f t="shared" si="3770"/>
        <v>0.35419993890761897</v>
      </c>
      <c r="U96" s="213">
        <f t="shared" si="3770"/>
        <v>0.34391647661650177</v>
      </c>
      <c r="V96" s="213">
        <f t="shared" si="3770"/>
        <v>0.33386798725184225</v>
      </c>
      <c r="W96" s="213">
        <f t="shared" si="3770"/>
        <v>0.32426698050458425</v>
      </c>
      <c r="X96" s="213">
        <f t="shared" si="3770"/>
        <v>0.3152882131604664</v>
      </c>
      <c r="Y96" s="213">
        <f t="shared" si="3770"/>
        <v>0.30705824110209917</v>
      </c>
      <c r="Z96" s="213">
        <f t="shared" si="3770"/>
        <v>0.29965226812027701</v>
      </c>
      <c r="AA96" s="213">
        <f t="shared" si="3770"/>
        <v>0.29309742706559533</v>
      </c>
      <c r="AB96" s="213">
        <f t="shared" si="3770"/>
        <v>0.28738053065412689</v>
      </c>
      <c r="AC96" s="213">
        <f t="shared" si="3770"/>
        <v>0.28245801367949019</v>
      </c>
      <c r="AD96" s="213">
        <f t="shared" si="3770"/>
        <v>0.27826609601641961</v>
      </c>
      <c r="AE96" s="213">
        <f t="shared" si="3770"/>
        <v>0.26689352794821575</v>
      </c>
      <c r="AF96" s="213">
        <f t="shared" si="3770"/>
        <v>0.25640645757380182</v>
      </c>
      <c r="AG96" s="213">
        <f t="shared" si="3770"/>
        <v>0.24678203233784426</v>
      </c>
      <c r="AH96" s="213">
        <f t="shared" si="3770"/>
        <v>0.23800562057502908</v>
      </c>
      <c r="AI96" s="213">
        <f t="shared" si="3770"/>
        <v>0.23006367694077631</v>
      </c>
      <c r="AJ96" s="213">
        <f t="shared" si="3770"/>
        <v>0.22293835163776538</v>
      </c>
      <c r="AK96" s="213">
        <f t="shared" si="3770"/>
        <v>0.21660403248402516</v>
      </c>
      <c r="AL96" s="213">
        <f t="shared" si="3770"/>
        <v>0.2123487729477149</v>
      </c>
      <c r="AM96" s="213">
        <f t="shared" si="3770"/>
        <v>0.21116699217385987</v>
      </c>
      <c r="AN96" s="213">
        <f t="shared" si="3770"/>
        <v>0.20983854913558364</v>
      </c>
      <c r="AO96" s="213">
        <f t="shared" si="3770"/>
        <v>0.20836133863764622</v>
      </c>
      <c r="AP96" s="213">
        <f t="shared" si="3770"/>
        <v>0.20673374312440798</v>
      </c>
      <c r="AQ96" s="213">
        <f t="shared" si="3770"/>
        <v>0.20495536070638865</v>
      </c>
      <c r="AR96" s="213">
        <f t="shared" si="3770"/>
        <v>0.20186179621579534</v>
      </c>
      <c r="AS96" s="213">
        <f t="shared" si="3770"/>
        <v>0.20039291190510175</v>
      </c>
      <c r="AT96" s="213">
        <f t="shared" si="3770"/>
        <v>0.1987662928059267</v>
      </c>
      <c r="AU96" s="213">
        <f t="shared" si="3770"/>
        <v>0.19727551818920705</v>
      </c>
      <c r="AV96" s="213">
        <f t="shared" si="3770"/>
        <v>0.19591089569562029</v>
      </c>
      <c r="AW96" s="213">
        <f t="shared" si="3770"/>
        <v>0.19466511568749259</v>
      </c>
      <c r="AX96" s="213">
        <f t="shared" si="3770"/>
        <v>0.19353309318861775</v>
      </c>
      <c r="AY96" s="246">
        <f t="shared" si="3770"/>
        <v>0.19207316065690402</v>
      </c>
      <c r="AZ96" s="213">
        <f t="shared" si="3770"/>
        <v>0.19084635978204137</v>
      </c>
      <c r="BA96" s="213">
        <f t="shared" si="3770"/>
        <v>0.18985516207574474</v>
      </c>
      <c r="BB96" s="213">
        <f t="shared" si="3770"/>
        <v>0.18886052576578988</v>
      </c>
      <c r="BC96" s="213">
        <f t="shared" si="3770"/>
        <v>0.18787294507731142</v>
      </c>
      <c r="BD96" s="213">
        <f t="shared" si="3770"/>
        <v>0.18690355741705705</v>
      </c>
      <c r="BE96" s="20">
        <f t="shared" si="3770"/>
        <v>0.18596437032761259</v>
      </c>
      <c r="BF96" s="246">
        <f t="shared" si="3770"/>
        <v>0.18506857979173896</v>
      </c>
      <c r="BG96" s="213">
        <f t="shared" si="3770"/>
        <v>0.18428595752921961</v>
      </c>
      <c r="BH96" s="213">
        <f t="shared" si="3770"/>
        <v>0.1835195324881202</v>
      </c>
      <c r="BI96" s="213">
        <f t="shared" si="3770"/>
        <v>0.18277812005068214</v>
      </c>
      <c r="BJ96" s="213">
        <f t="shared" si="3770"/>
        <v>0.18206035576955981</v>
      </c>
      <c r="BK96" s="213">
        <f t="shared" si="3770"/>
        <v>0.18136569256955565</v>
      </c>
      <c r="BL96" s="20">
        <f>BL71/BL69</f>
        <v>0.18069445082464969</v>
      </c>
      <c r="BM96" s="246">
        <f>BM71/BM69</f>
        <v>0.18004789864773782</v>
      </c>
      <c r="BN96" s="213">
        <f t="shared" ref="BN96:CC96" si="3771">BN71/BN69</f>
        <v>0.1794283671025286</v>
      </c>
      <c r="BO96" s="213">
        <f t="shared" si="3771"/>
        <v>0.17883657555812682</v>
      </c>
      <c r="BP96" s="213">
        <f t="shared" si="3771"/>
        <v>0.17827460541043302</v>
      </c>
      <c r="BQ96" s="213">
        <f t="shared" si="3771"/>
        <v>0.17774207927198454</v>
      </c>
      <c r="BR96" s="213">
        <f t="shared" si="3771"/>
        <v>0.17723818322671395</v>
      </c>
      <c r="BS96" s="213">
        <f t="shared" si="3771"/>
        <v>0.17676164944763031</v>
      </c>
      <c r="BT96" s="246">
        <f t="shared" si="3771"/>
        <v>0.17631071501901499</v>
      </c>
      <c r="BU96" s="213">
        <f t="shared" si="3771"/>
        <v>0.17588306508538654</v>
      </c>
      <c r="BV96" s="213">
        <f t="shared" si="3771"/>
        <v>0.17547155138985324</v>
      </c>
      <c r="BW96" s="213">
        <f t="shared" si="3771"/>
        <v>0.17507164630461181</v>
      </c>
      <c r="BX96" s="213">
        <f t="shared" si="3771"/>
        <v>0.17468414540104987</v>
      </c>
      <c r="BY96" s="213">
        <f t="shared" si="3771"/>
        <v>0.17430968376127762</v>
      </c>
      <c r="BZ96" s="213">
        <f t="shared" si="3771"/>
        <v>0.17394866105309292</v>
      </c>
      <c r="CA96" s="246">
        <f t="shared" si="3771"/>
        <v>0.17360115535126777</v>
      </c>
      <c r="CB96" s="213">
        <f t="shared" si="3771"/>
        <v>0.17326682741316898</v>
      </c>
      <c r="CC96" s="213">
        <f t="shared" si="3771"/>
        <v>0.17294460384378288</v>
      </c>
      <c r="CD96" s="213">
        <f t="shared" ref="CD96:DP96" si="3772">CD71/CD69</f>
        <v>0.1726343236305159</v>
      </c>
      <c r="CE96" s="213">
        <f t="shared" si="3772"/>
        <v>0.17233532632164941</v>
      </c>
      <c r="CF96" s="213">
        <f t="shared" si="3772"/>
        <v>0.17204703477153668</v>
      </c>
      <c r="CG96" s="213">
        <f t="shared" si="3772"/>
        <v>0.17176894310142882</v>
      </c>
      <c r="CH96" s="246">
        <f t="shared" si="3772"/>
        <v>0.17150059911541804</v>
      </c>
      <c r="CI96" s="213">
        <f t="shared" si="3772"/>
        <v>0.17124157531571543</v>
      </c>
      <c r="CJ96" s="213">
        <f t="shared" si="3772"/>
        <v>0.17099143630190039</v>
      </c>
      <c r="CK96" s="213">
        <f t="shared" si="3772"/>
        <v>0.17074980680190613</v>
      </c>
      <c r="CL96" s="213">
        <f t="shared" si="3772"/>
        <v>0.17051638866076946</v>
      </c>
      <c r="CM96" s="213">
        <f t="shared" si="3772"/>
        <v>0.17029081439214322</v>
      </c>
      <c r="CN96" s="213">
        <f t="shared" si="3772"/>
        <v>0.17007266698677326</v>
      </c>
      <c r="CO96" s="246">
        <f t="shared" si="3772"/>
        <v>0.16986150247139803</v>
      </c>
      <c r="CP96" s="213">
        <f t="shared" si="3772"/>
        <v>0.16965687554032116</v>
      </c>
      <c r="CQ96" s="213">
        <f t="shared" si="3772"/>
        <v>0.1694583690241753</v>
      </c>
      <c r="CR96" s="213">
        <f t="shared" si="3772"/>
        <v>0.16926576580763505</v>
      </c>
      <c r="CS96" s="213">
        <f t="shared" si="3772"/>
        <v>0.1690789315997413</v>
      </c>
      <c r="CT96" s="213">
        <f t="shared" si="3772"/>
        <v>0.16889771703219769</v>
      </c>
      <c r="CU96" s="213">
        <f t="shared" si="3772"/>
        <v>0.16872195349845928</v>
      </c>
      <c r="CV96" s="246">
        <f t="shared" si="3772"/>
        <v>0.16855145251267048</v>
      </c>
      <c r="CW96" s="213">
        <f t="shared" si="3772"/>
        <v>0.16838600931597464</v>
      </c>
      <c r="CX96" s="213">
        <f t="shared" si="3772"/>
        <v>0.16822541149956538</v>
      </c>
      <c r="CY96" s="213">
        <f t="shared" si="3772"/>
        <v>0.1680694586995683</v>
      </c>
      <c r="CZ96" s="213">
        <f t="shared" si="3772"/>
        <v>0.16791795128237072</v>
      </c>
      <c r="DA96" s="213">
        <f t="shared" si="3772"/>
        <v>0.16777070412764256</v>
      </c>
      <c r="DB96" s="213">
        <f t="shared" si="3772"/>
        <v>0.16762754655259948</v>
      </c>
      <c r="DC96" s="213">
        <f t="shared" si="3772"/>
        <v>0.16748832149761242</v>
      </c>
      <c r="DD96" s="246">
        <f t="shared" si="3772"/>
        <v>0.16735288424094685</v>
      </c>
      <c r="DE96" s="213">
        <f t="shared" si="3772"/>
        <v>0.16722110109508168</v>
      </c>
      <c r="DF96" s="213">
        <f t="shared" si="3772"/>
        <v>0.16709284837946689</v>
      </c>
      <c r="DG96" s="213">
        <f t="shared" si="3772"/>
        <v>0.16696800488416322</v>
      </c>
      <c r="DH96" s="213">
        <f t="shared" si="3772"/>
        <v>0.16684644742332258</v>
      </c>
      <c r="DI96" s="213">
        <f t="shared" si="3772"/>
        <v>0.16672805413297323</v>
      </c>
      <c r="DJ96" s="213">
        <f t="shared" si="3772"/>
        <v>0.166612707479595</v>
      </c>
      <c r="DK96" s="246">
        <f t="shared" si="3772"/>
        <v>0.16650029671633329</v>
      </c>
      <c r="DL96" s="213">
        <f t="shared" si="3772"/>
        <v>0.16639071950428419</v>
      </c>
      <c r="DM96" s="213">
        <f t="shared" si="3772"/>
        <v>0.16628388239428207</v>
      </c>
      <c r="DN96" s="213">
        <f t="shared" si="3772"/>
        <v>0.16617969610647859</v>
      </c>
      <c r="DO96" s="213">
        <f t="shared" si="3772"/>
        <v>0.16607807356572904</v>
      </c>
      <c r="DP96" s="213">
        <f t="shared" si="3772"/>
        <v>0.16597892963980632</v>
      </c>
      <c r="DQ96" s="213">
        <f t="shared" ref="DQ96:DS96" si="3773">DQ71/DQ69</f>
        <v>0.16588218120682979</v>
      </c>
      <c r="DR96" s="213">
        <f t="shared" si="3773"/>
        <v>0.16578774747410974</v>
      </c>
      <c r="DS96" s="213">
        <f t="shared" si="3773"/>
        <v>0.16569555042187109</v>
      </c>
    </row>
    <row r="97" spans="1:123" s="212" customFormat="1" x14ac:dyDescent="0.25">
      <c r="A97" s="212" t="s">
        <v>159</v>
      </c>
      <c r="D97" s="213"/>
      <c r="E97" s="213"/>
      <c r="F97" s="213"/>
      <c r="G97" s="213"/>
      <c r="H97" s="213"/>
      <c r="I97" s="213">
        <f>I72/I69</f>
        <v>0.52631578947368418</v>
      </c>
      <c r="J97" s="213">
        <f t="shared" ref="J97:BK97" si="3774">J72/J69</f>
        <v>0.55329894060181206</v>
      </c>
      <c r="K97" s="213">
        <f t="shared" si="3774"/>
        <v>0.56106353527332697</v>
      </c>
      <c r="L97" s="213">
        <f t="shared" si="3774"/>
        <v>0.56468804405514639</v>
      </c>
      <c r="M97" s="213">
        <f t="shared" si="3774"/>
        <v>0.56674895279094095</v>
      </c>
      <c r="N97" s="213">
        <f t="shared" si="3774"/>
        <v>0.56805361265709831</v>
      </c>
      <c r="O97" s="213">
        <f t="shared" si="3774"/>
        <v>0.56893642323934923</v>
      </c>
      <c r="P97" s="213">
        <f t="shared" si="3774"/>
        <v>0.56956102353438587</v>
      </c>
      <c r="Q97" s="213">
        <f t="shared" si="3774"/>
        <v>0.57942787066660251</v>
      </c>
      <c r="R97" s="213">
        <f t="shared" si="3774"/>
        <v>0.58997552234871675</v>
      </c>
      <c r="S97" s="213">
        <f t="shared" si="3774"/>
        <v>0.60101148090359191</v>
      </c>
      <c r="T97" s="213">
        <f t="shared" si="3774"/>
        <v>0.61230201372051607</v>
      </c>
      <c r="U97" s="213">
        <f t="shared" si="3774"/>
        <v>0.62359078214333064</v>
      </c>
      <c r="V97" s="213">
        <f t="shared" si="3774"/>
        <v>0.63462160680388702</v>
      </c>
      <c r="W97" s="213">
        <f t="shared" si="3774"/>
        <v>0.64516120317011261</v>
      </c>
      <c r="X97" s="213">
        <f t="shared" si="3774"/>
        <v>0.65501773032027588</v>
      </c>
      <c r="Y97" s="213">
        <f t="shared" si="3774"/>
        <v>0.66405226033196219</v>
      </c>
      <c r="Z97" s="213">
        <f t="shared" si="3774"/>
        <v>0.6721822375293921</v>
      </c>
      <c r="AA97" s="213">
        <f t="shared" si="3774"/>
        <v>0.67937787656806248</v>
      </c>
      <c r="AB97" s="213">
        <f t="shared" si="3774"/>
        <v>0.68565365391418409</v>
      </c>
      <c r="AC97" s="213">
        <f t="shared" si="3774"/>
        <v>0.69105739368693042</v>
      </c>
      <c r="AD97" s="213">
        <f t="shared" si="3774"/>
        <v>0.69565911112472234</v>
      </c>
      <c r="AE97" s="213">
        <f t="shared" si="3774"/>
        <v>0.70580940499852429</v>
      </c>
      <c r="AF97" s="213">
        <f t="shared" si="3774"/>
        <v>0.71516136262571617</v>
      </c>
      <c r="AG97" s="213">
        <f t="shared" si="3774"/>
        <v>0.72373704559391083</v>
      </c>
      <c r="AH97" s="213">
        <f t="shared" si="3774"/>
        <v>0.7315512186285702</v>
      </c>
      <c r="AI97" s="213">
        <f t="shared" si="3774"/>
        <v>0.73861769310519776</v>
      </c>
      <c r="AJ97" s="213">
        <f t="shared" si="3774"/>
        <v>0.74495410484793101</v>
      </c>
      <c r="AK97" s="213">
        <f t="shared" si="3774"/>
        <v>0.75058496740988345</v>
      </c>
      <c r="AL97" s="213">
        <f t="shared" si="3774"/>
        <v>0.75376081762335989</v>
      </c>
      <c r="AM97" s="213">
        <f t="shared" si="3774"/>
        <v>0.75468725337653875</v>
      </c>
      <c r="AN97" s="213">
        <f t="shared" si="3774"/>
        <v>0.7557654948022714</v>
      </c>
      <c r="AO97" s="213">
        <f t="shared" si="3774"/>
        <v>0.75699605964991001</v>
      </c>
      <c r="AP97" s="213">
        <f t="shared" si="3774"/>
        <v>0.75837900721536067</v>
      </c>
      <c r="AQ97" s="213">
        <f t="shared" si="3774"/>
        <v>0.75991329280987208</v>
      </c>
      <c r="AR97" s="213">
        <f t="shared" si="3774"/>
        <v>0.76321094818409463</v>
      </c>
      <c r="AS97" s="213">
        <f t="shared" si="3774"/>
        <v>0.76462047698497693</v>
      </c>
      <c r="AT97" s="213">
        <f t="shared" si="3774"/>
        <v>0.76620532530214791</v>
      </c>
      <c r="AU97" s="213">
        <f t="shared" si="3774"/>
        <v>0.76763365572872466</v>
      </c>
      <c r="AV97" s="213">
        <f t="shared" si="3774"/>
        <v>0.76891262426316298</v>
      </c>
      <c r="AW97" s="213">
        <f t="shared" si="3774"/>
        <v>0.77004602449049797</v>
      </c>
      <c r="AX97" s="213">
        <f t="shared" si="3774"/>
        <v>0.77103420902758102</v>
      </c>
      <c r="AY97" s="246">
        <f t="shared" si="3774"/>
        <v>0.77251399033335533</v>
      </c>
      <c r="AZ97" s="213">
        <f t="shared" si="3774"/>
        <v>0.773713732260915</v>
      </c>
      <c r="BA97" s="213">
        <f t="shared" si="3774"/>
        <v>0.7745920602334837</v>
      </c>
      <c r="BB97" s="213">
        <f t="shared" si="3774"/>
        <v>0.77548664573382686</v>
      </c>
      <c r="BC97" s="213">
        <f t="shared" si="3774"/>
        <v>0.7763867814639217</v>
      </c>
      <c r="BD97" s="213">
        <f t="shared" si="3774"/>
        <v>0.77728116395907465</v>
      </c>
      <c r="BE97" s="20">
        <f t="shared" si="3774"/>
        <v>0.77815769089691944</v>
      </c>
      <c r="BF97" s="246">
        <f t="shared" si="3774"/>
        <v>0.77900317330990698</v>
      </c>
      <c r="BG97" s="213">
        <f t="shared" si="3774"/>
        <v>0.77975046854357954</v>
      </c>
      <c r="BH97" s="213">
        <f t="shared" si="3774"/>
        <v>0.78052188073492412</v>
      </c>
      <c r="BI97" s="213">
        <f t="shared" si="3774"/>
        <v>0.78126042026691422</v>
      </c>
      <c r="BJ97" s="213">
        <f t="shared" si="3774"/>
        <v>0.78196942299894057</v>
      </c>
      <c r="BK97" s="213">
        <f t="shared" si="3774"/>
        <v>0.78265154646866064</v>
      </c>
      <c r="BL97" s="20">
        <f>BL72/BL69</f>
        <v>0.78330878588810238</v>
      </c>
      <c r="BM97" s="246">
        <f>BM72/BM69</f>
        <v>0.78394247021320584</v>
      </c>
      <c r="BN97" s="213">
        <f t="shared" ref="BN97:CC97" si="3775">BN72/BN69</f>
        <v>0.78455323757342355</v>
      </c>
      <c r="BO97" s="213">
        <f t="shared" si="3775"/>
        <v>0.78513142382686252</v>
      </c>
      <c r="BP97" s="213">
        <f t="shared" si="3775"/>
        <v>0.78567954333882206</v>
      </c>
      <c r="BQ97" s="213">
        <f t="shared" si="3775"/>
        <v>0.78619736839087084</v>
      </c>
      <c r="BR97" s="213">
        <f t="shared" si="3775"/>
        <v>0.7866853415784113</v>
      </c>
      <c r="BS97" s="213">
        <f t="shared" si="3775"/>
        <v>0.78714462012665321</v>
      </c>
      <c r="BT97" s="246">
        <f t="shared" si="3775"/>
        <v>0.78757719823470096</v>
      </c>
      <c r="BU97" s="213">
        <f t="shared" si="3775"/>
        <v>0.78798598102695017</v>
      </c>
      <c r="BV97" s="213">
        <f t="shared" si="3775"/>
        <v>0.78838019410120175</v>
      </c>
      <c r="BW97" s="213">
        <f t="shared" si="3775"/>
        <v>0.78876477132720269</v>
      </c>
      <c r="BX97" s="213">
        <f t="shared" si="3775"/>
        <v>0.78913900626858957</v>
      </c>
      <c r="BY97" s="213">
        <f t="shared" si="3775"/>
        <v>0.78950224053250029</v>
      </c>
      <c r="BZ97" s="213">
        <f t="shared" si="3775"/>
        <v>0.7898539458046373</v>
      </c>
      <c r="CA97" s="246">
        <f t="shared" si="3775"/>
        <v>0.79019381609409833</v>
      </c>
      <c r="CB97" s="213">
        <f t="shared" si="3775"/>
        <v>0.7905218668783468</v>
      </c>
      <c r="CC97" s="213">
        <f t="shared" si="3775"/>
        <v>0.79083769211169719</v>
      </c>
      <c r="CD97" s="213">
        <f t="shared" ref="CD97:DP97" si="3776">CD72/CD69</f>
        <v>0.79114078573743163</v>
      </c>
      <c r="CE97" s="213">
        <f t="shared" si="3776"/>
        <v>0.7914321205045165</v>
      </c>
      <c r="CF97" s="213">
        <f t="shared" si="3776"/>
        <v>0.7917125710366536</v>
      </c>
      <c r="CG97" s="213">
        <f t="shared" si="3776"/>
        <v>0.79198290440536656</v>
      </c>
      <c r="CH97" s="246">
        <f t="shared" si="3776"/>
        <v>0.79224377381506161</v>
      </c>
      <c r="CI97" s="213">
        <f t="shared" si="3776"/>
        <v>0.7924957230539611</v>
      </c>
      <c r="CJ97" s="213">
        <f t="shared" si="3776"/>
        <v>0.79273918841557667</v>
      </c>
      <c r="CK97" s="213">
        <f t="shared" si="3776"/>
        <v>0.79297460312013524</v>
      </c>
      <c r="CL97" s="213">
        <f t="shared" si="3776"/>
        <v>0.79320215914659131</v>
      </c>
      <c r="CM97" s="213">
        <f t="shared" si="3776"/>
        <v>0.79342215039523667</v>
      </c>
      <c r="CN97" s="213">
        <f t="shared" si="3776"/>
        <v>0.79363495071771928</v>
      </c>
      <c r="CO97" s="246">
        <f t="shared" si="3776"/>
        <v>0.79384098658268853</v>
      </c>
      <c r="CP97" s="213">
        <f t="shared" si="3776"/>
        <v>0.79404070260995963</v>
      </c>
      <c r="CQ97" s="213">
        <f t="shared" si="3776"/>
        <v>0.79423452070949452</v>
      </c>
      <c r="CR97" s="213">
        <f t="shared" si="3776"/>
        <v>0.79442265859372063</v>
      </c>
      <c r="CS97" s="213">
        <f t="shared" si="3776"/>
        <v>0.7946052666678648</v>
      </c>
      <c r="CT97" s="213">
        <f t="shared" si="3776"/>
        <v>0.79478248756453329</v>
      </c>
      <c r="CU97" s="213">
        <f t="shared" si="3776"/>
        <v>0.79495446586005436</v>
      </c>
      <c r="CV97" s="246">
        <f t="shared" si="3776"/>
        <v>0.79512135488330615</v>
      </c>
      <c r="CW97" s="213">
        <f t="shared" si="3776"/>
        <v>0.79528331982498934</v>
      </c>
      <c r="CX97" s="213">
        <f t="shared" si="3776"/>
        <v>0.79544053622012645</v>
      </c>
      <c r="CY97" s="213">
        <f t="shared" si="3776"/>
        <v>0.79559320585265014</v>
      </c>
      <c r="CZ97" s="213">
        <f t="shared" si="3776"/>
        <v>0.79574154575622424</v>
      </c>
      <c r="DA97" s="213">
        <f t="shared" si="3776"/>
        <v>0.79588575630240843</v>
      </c>
      <c r="DB97" s="213">
        <f t="shared" si="3776"/>
        <v>0.79602601862990419</v>
      </c>
      <c r="DC97" s="213">
        <f t="shared" si="3776"/>
        <v>0.79616249385129034</v>
      </c>
      <c r="DD97" s="246">
        <f t="shared" si="3776"/>
        <v>0.79629532399273273</v>
      </c>
      <c r="DE97" s="213">
        <f t="shared" si="3776"/>
        <v>0.79642463444082734</v>
      </c>
      <c r="DF97" s="213">
        <f t="shared" si="3776"/>
        <v>0.79655053790946162</v>
      </c>
      <c r="DG97" s="213">
        <f t="shared" si="3776"/>
        <v>0.79667314291283686</v>
      </c>
      <c r="DH97" s="213">
        <f t="shared" si="3776"/>
        <v>0.79679256295268786</v>
      </c>
      <c r="DI97" s="213">
        <f t="shared" si="3776"/>
        <v>0.79690891320337442</v>
      </c>
      <c r="DJ97" s="213">
        <f t="shared" si="3776"/>
        <v>0.79702230711932376</v>
      </c>
      <c r="DK97" s="246">
        <f t="shared" si="3776"/>
        <v>0.7971328533456441</v>
      </c>
      <c r="DL97" s="213">
        <f t="shared" si="3776"/>
        <v>0.79724065339098793</v>
      </c>
      <c r="DM97" s="213">
        <f t="shared" si="3776"/>
        <v>0.79734580052744641</v>
      </c>
      <c r="DN97" s="213">
        <f t="shared" si="3776"/>
        <v>0.79744838297173548</v>
      </c>
      <c r="DO97" s="213">
        <f t="shared" si="3776"/>
        <v>0.79754848471633932</v>
      </c>
      <c r="DP97" s="213">
        <f t="shared" si="3776"/>
        <v>0.79764618668482434</v>
      </c>
      <c r="DQ97" s="213">
        <f t="shared" ref="DQ97:DS97" si="3777">DQ72/DQ69</f>
        <v>0.79774156752835834</v>
      </c>
      <c r="DR97" s="213">
        <f t="shared" si="3777"/>
        <v>0.79783470405359314</v>
      </c>
      <c r="DS97" s="213">
        <f t="shared" si="3777"/>
        <v>0.79792567132125614</v>
      </c>
    </row>
    <row r="98" spans="1:123" ht="15.75" thickBot="1" x14ac:dyDescent="0.3">
      <c r="I98" s="115"/>
    </row>
    <row r="99" spans="1:123" ht="15.75" thickBot="1" x14ac:dyDescent="0.3">
      <c r="A99" s="181" t="s">
        <v>152</v>
      </c>
      <c r="B99" s="182"/>
      <c r="C99" s="182"/>
      <c r="D99" s="183"/>
    </row>
    <row r="102" spans="1:123" s="59" customFormat="1" ht="12" x14ac:dyDescent="0.2">
      <c r="A102" s="5"/>
      <c r="B102" s="6">
        <v>43898</v>
      </c>
      <c r="C102" s="6">
        <f>P81</f>
        <v>43905</v>
      </c>
      <c r="D102" s="6">
        <f>W81</f>
        <v>43912</v>
      </c>
      <c r="E102" s="6">
        <f>D102+7</f>
        <v>43919</v>
      </c>
      <c r="F102" s="6">
        <f>E102+7</f>
        <v>43926</v>
      </c>
      <c r="G102" s="6">
        <f>F102+7</f>
        <v>43933</v>
      </c>
      <c r="H102" s="280">
        <f>G102+7</f>
        <v>43940</v>
      </c>
      <c r="I102" s="280">
        <f>H102+7</f>
        <v>43947</v>
      </c>
      <c r="J102" s="280">
        <f>I102+7</f>
        <v>43954</v>
      </c>
      <c r="N102" s="296" t="s">
        <v>201</v>
      </c>
      <c r="O102" s="296"/>
      <c r="P102" s="296"/>
      <c r="Q102" s="296"/>
      <c r="R102" s="296"/>
      <c r="S102" s="296"/>
      <c r="T102" s="296"/>
      <c r="U102" s="296"/>
      <c r="V102" s="296"/>
      <c r="W102" s="296"/>
      <c r="X102" s="296"/>
      <c r="Y102" s="296"/>
      <c r="AD102" s="184"/>
      <c r="AJ102" s="206"/>
      <c r="AK102" s="184"/>
      <c r="AQ102" s="206"/>
      <c r="AR102" s="184"/>
      <c r="AX102" s="206"/>
      <c r="AY102" s="184"/>
      <c r="BE102" s="206"/>
      <c r="BF102" s="184"/>
      <c r="BL102" s="206"/>
      <c r="BM102" s="184"/>
      <c r="BT102" s="184"/>
      <c r="CA102" s="184"/>
      <c r="CH102" s="184"/>
      <c r="CO102" s="184"/>
      <c r="CV102" s="184"/>
      <c r="DD102" s="184"/>
      <c r="DK102" s="184"/>
    </row>
    <row r="103" spans="1:123" x14ac:dyDescent="0.25">
      <c r="A103" s="4" t="s">
        <v>167</v>
      </c>
      <c r="B103" s="4">
        <v>1.1000000000000001</v>
      </c>
      <c r="C103" s="4">
        <v>5.4</v>
      </c>
      <c r="D103" s="4">
        <v>16</v>
      </c>
      <c r="E103" s="4">
        <v>44.5</v>
      </c>
      <c r="F103" s="4">
        <v>70.400000000000006</v>
      </c>
      <c r="G103" s="4">
        <v>96</v>
      </c>
      <c r="H103" s="281">
        <v>120</v>
      </c>
      <c r="I103" s="281">
        <v>140</v>
      </c>
      <c r="J103" s="281"/>
      <c r="N103" s="296"/>
      <c r="O103" s="296"/>
      <c r="P103" s="296"/>
      <c r="Q103" s="296"/>
      <c r="R103" s="296"/>
      <c r="S103" s="296"/>
      <c r="T103" s="296"/>
      <c r="U103" s="296"/>
      <c r="V103" s="296"/>
      <c r="W103" s="296"/>
      <c r="X103" s="296"/>
      <c r="Y103" s="296"/>
    </row>
    <row r="104" spans="1:123" x14ac:dyDescent="0.25">
      <c r="A104" s="4" t="s">
        <v>153</v>
      </c>
      <c r="B104" s="4"/>
      <c r="C104" s="4">
        <v>0.4</v>
      </c>
      <c r="D104" s="4">
        <v>7.2</v>
      </c>
      <c r="E104" s="4">
        <v>17.600000000000001</v>
      </c>
      <c r="F104" s="4">
        <v>28.1</v>
      </c>
      <c r="G104" s="4">
        <v>31.6</v>
      </c>
      <c r="H104" s="281">
        <v>32</v>
      </c>
      <c r="I104" s="281"/>
      <c r="J104" s="281"/>
      <c r="N104" s="296"/>
      <c r="O104" s="296"/>
      <c r="P104" s="296"/>
      <c r="Q104" s="296"/>
      <c r="R104" s="296"/>
      <c r="S104" s="296"/>
      <c r="T104" s="296"/>
      <c r="U104" s="296"/>
      <c r="V104" s="296"/>
      <c r="W104" s="296"/>
      <c r="X104" s="296"/>
      <c r="Y104" s="296"/>
    </row>
    <row r="105" spans="1:123" x14ac:dyDescent="0.25">
      <c r="A105" s="4" t="s">
        <v>154</v>
      </c>
      <c r="B105" s="4"/>
      <c r="C105" s="4">
        <v>0.1</v>
      </c>
      <c r="D105" s="4">
        <v>0.6</v>
      </c>
      <c r="E105" s="4">
        <v>3</v>
      </c>
      <c r="F105" s="4">
        <v>8</v>
      </c>
      <c r="G105" s="4">
        <v>14</v>
      </c>
      <c r="H105" s="281">
        <v>18.2</v>
      </c>
      <c r="I105" s="281"/>
      <c r="J105" s="281"/>
      <c r="N105" s="296"/>
      <c r="O105" s="296"/>
      <c r="P105" s="296"/>
      <c r="Q105" s="296"/>
      <c r="R105" s="296"/>
      <c r="S105" s="296"/>
      <c r="T105" s="296"/>
      <c r="U105" s="296"/>
      <c r="V105" s="296"/>
      <c r="W105" s="296"/>
      <c r="X105" s="296"/>
      <c r="Y105" s="296"/>
    </row>
    <row r="106" spans="1:123" x14ac:dyDescent="0.25">
      <c r="A106" s="4" t="s">
        <v>155</v>
      </c>
      <c r="B106" s="4"/>
      <c r="C106" s="127">
        <f>P82</f>
        <v>3.9882843629694982</v>
      </c>
      <c r="D106" s="127">
        <f>W82</f>
        <v>16.907117555331055</v>
      </c>
      <c r="E106" s="127">
        <f>AD82</f>
        <v>43.855348742885617</v>
      </c>
      <c r="F106" s="127">
        <f>AK82</f>
        <v>71.77569129265612</v>
      </c>
      <c r="G106" s="127">
        <f>AR82</f>
        <v>95.562062049265577</v>
      </c>
      <c r="H106" s="282">
        <f>AY82</f>
        <v>116.73740764893299</v>
      </c>
      <c r="I106" s="283">
        <f>BF82</f>
        <v>134.56290402979502</v>
      </c>
      <c r="J106" s="283">
        <f>BM82</f>
        <v>150.52742063211565</v>
      </c>
      <c r="N106" s="296"/>
      <c r="O106" s="296"/>
      <c r="P106" s="296"/>
      <c r="Q106" s="296"/>
      <c r="R106" s="296"/>
      <c r="S106" s="296"/>
      <c r="T106" s="296"/>
      <c r="U106" s="296"/>
      <c r="V106" s="296"/>
      <c r="W106" s="296"/>
      <c r="X106" s="296"/>
      <c r="Y106" s="296"/>
    </row>
    <row r="107" spans="1:123" x14ac:dyDescent="0.25">
      <c r="A107" s="4" t="s">
        <v>156</v>
      </c>
      <c r="B107" s="4"/>
      <c r="C107" s="127">
        <f>P88</f>
        <v>1.5642304966982381</v>
      </c>
      <c r="D107" s="127">
        <f>W88</f>
        <v>6.8121935330698324</v>
      </c>
      <c r="E107" s="127">
        <f>AD88</f>
        <v>16.510968719840598</v>
      </c>
      <c r="F107" s="127">
        <f>AK88</f>
        <v>26.328705237958985</v>
      </c>
      <c r="G107" s="127">
        <f>AR88</f>
        <v>34.632176756988855</v>
      </c>
      <c r="H107" s="283">
        <f>AY88</f>
        <v>41.674691194582316</v>
      </c>
      <c r="I107" s="283">
        <f>BF88</f>
        <v>47.641445521605377</v>
      </c>
      <c r="J107" s="283">
        <f>BM88</f>
        <v>52.923863154394844</v>
      </c>
    </row>
    <row r="108" spans="1:123" x14ac:dyDescent="0.25">
      <c r="A108" s="4" t="s">
        <v>157</v>
      </c>
      <c r="B108" s="4"/>
      <c r="C108" s="262">
        <f>P85</f>
        <v>0.42923646079920863</v>
      </c>
      <c r="D108" s="262">
        <f>W85</f>
        <v>0.87723482594035229</v>
      </c>
      <c r="E108" s="262">
        <f>AD85</f>
        <v>2.8966621363254474</v>
      </c>
      <c r="F108" s="262">
        <f>AK85</f>
        <v>7.8088330172960188</v>
      </c>
      <c r="G108" s="262">
        <f>AR85</f>
        <v>13.208061197795303</v>
      </c>
      <c r="H108" s="282">
        <f>AY85</f>
        <v>17.316458897194252</v>
      </c>
      <c r="I108" s="282">
        <f>BF85</f>
        <v>19.828015003956672</v>
      </c>
      <c r="J108" s="282">
        <f>BL85</f>
        <v>21.74650870585393</v>
      </c>
    </row>
    <row r="110" spans="1:123" x14ac:dyDescent="0.25">
      <c r="C110">
        <f>C103/C104</f>
        <v>13.5</v>
      </c>
      <c r="D110">
        <f>D103/D104</f>
        <v>2.2222222222222223</v>
      </c>
      <c r="E110">
        <f>E103/E104</f>
        <v>2.5284090909090908</v>
      </c>
      <c r="F110">
        <f>F103/F104</f>
        <v>2.5053380782918149</v>
      </c>
      <c r="G110">
        <f>G103/G104</f>
        <v>3.0379746835443036</v>
      </c>
    </row>
    <row r="112" spans="1:123" x14ac:dyDescent="0.25">
      <c r="A112" s="180" t="s">
        <v>171</v>
      </c>
      <c r="B112" s="180"/>
      <c r="C112" s="180"/>
      <c r="D112" s="180"/>
    </row>
    <row r="113" spans="1:115" s="234" customFormat="1" x14ac:dyDescent="0.25">
      <c r="A113" s="233" t="s">
        <v>168</v>
      </c>
      <c r="B113" s="238">
        <f>B103*5</f>
        <v>5.5</v>
      </c>
      <c r="C113" s="238">
        <f>C103*5</f>
        <v>27</v>
      </c>
      <c r="D113" s="238">
        <f>D103*5</f>
        <v>80</v>
      </c>
      <c r="E113" s="238">
        <f>E103*5</f>
        <v>222.5</v>
      </c>
      <c r="F113" s="238">
        <f>F103*5</f>
        <v>352</v>
      </c>
      <c r="G113" s="238">
        <f>G103*5</f>
        <v>480</v>
      </c>
      <c r="I113" s="235"/>
      <c r="P113" s="235"/>
      <c r="W113" s="235"/>
      <c r="AD113" s="235"/>
      <c r="AJ113" s="236"/>
      <c r="AK113" s="235"/>
      <c r="AQ113" s="236"/>
      <c r="AR113" s="235"/>
      <c r="AX113" s="236"/>
      <c r="AY113" s="235"/>
      <c r="BE113" s="236"/>
      <c r="BF113" s="235"/>
      <c r="BL113" s="236"/>
      <c r="BM113" s="235"/>
      <c r="BT113" s="235"/>
      <c r="CA113" s="235"/>
      <c r="CH113" s="235"/>
      <c r="CO113" s="235"/>
      <c r="CV113" s="235"/>
      <c r="DD113" s="235"/>
      <c r="DK113" s="235"/>
    </row>
    <row r="114" spans="1:115" s="234" customFormat="1" x14ac:dyDescent="0.25">
      <c r="A114" s="237" t="s">
        <v>169</v>
      </c>
      <c r="B114" s="239">
        <f>I44</f>
        <v>31.058196943865113</v>
      </c>
      <c r="C114" s="239">
        <f>P44</f>
        <v>115.83188589473426</v>
      </c>
      <c r="D114" s="239">
        <f>W44</f>
        <v>245.37358915366519</v>
      </c>
      <c r="E114" s="239">
        <f>AD44</f>
        <v>248.91843061991494</v>
      </c>
      <c r="F114" s="239">
        <f>AK44</f>
        <v>215.11736725061209</v>
      </c>
      <c r="G114" s="239">
        <f>AR44</f>
        <v>196.00377865593603</v>
      </c>
      <c r="I114" s="235"/>
      <c r="P114" s="235"/>
      <c r="W114" s="235"/>
      <c r="AD114" s="235"/>
      <c r="AJ114" s="236"/>
      <c r="AK114" s="235"/>
      <c r="AQ114" s="236"/>
      <c r="AR114" s="235"/>
      <c r="AX114" s="236"/>
      <c r="AY114" s="235"/>
      <c r="BE114" s="236"/>
      <c r="BF114" s="235"/>
      <c r="BL114" s="236"/>
      <c r="BM114" s="235"/>
      <c r="BT114" s="235"/>
      <c r="CA114" s="235"/>
      <c r="CH114" s="235"/>
      <c r="CO114" s="235"/>
      <c r="CV114" s="235"/>
      <c r="DD114" s="235"/>
      <c r="DK114" s="235"/>
    </row>
    <row r="115" spans="1:115" s="234" customFormat="1" x14ac:dyDescent="0.25">
      <c r="A115" s="237" t="s">
        <v>170</v>
      </c>
      <c r="B115" s="240">
        <f>I67</f>
        <v>3.4450414192996877</v>
      </c>
      <c r="C115" s="240">
        <f>P67</f>
        <v>12.848319730349886</v>
      </c>
      <c r="D115" s="240">
        <f>W67</f>
        <v>55.235164205784457</v>
      </c>
      <c r="E115" s="240">
        <f>AD67</f>
        <v>120.00601583524998</v>
      </c>
      <c r="F115" s="240">
        <f>AK67</f>
        <v>121.77843656837483</v>
      </c>
      <c r="G115" s="240">
        <f>AR67</f>
        <v>104.87790488372339</v>
      </c>
      <c r="I115" s="235"/>
      <c r="P115" s="235"/>
      <c r="W115" s="235"/>
      <c r="AD115" s="235"/>
      <c r="AJ115" s="236"/>
      <c r="AK115" s="235"/>
      <c r="AQ115" s="236"/>
      <c r="AR115" s="235"/>
      <c r="AX115" s="236"/>
      <c r="AY115" s="235"/>
      <c r="BE115" s="236"/>
      <c r="BF115" s="235"/>
      <c r="BL115" s="236"/>
      <c r="BM115" s="235"/>
      <c r="BT115" s="235"/>
      <c r="CA115" s="235"/>
      <c r="CH115" s="235"/>
      <c r="CO115" s="235"/>
      <c r="CV115" s="235"/>
      <c r="DD115" s="235"/>
      <c r="DK115" s="235"/>
    </row>
    <row r="118" spans="1:115" ht="15.75" x14ac:dyDescent="0.25">
      <c r="A118" t="s">
        <v>141</v>
      </c>
      <c r="B118" s="151" t="s">
        <v>142</v>
      </c>
      <c r="C118" s="151"/>
      <c r="D118" s="151"/>
      <c r="E118" s="151"/>
      <c r="F118" s="151"/>
      <c r="G118" s="151"/>
      <c r="H118" s="151"/>
      <c r="I118" s="152"/>
      <c r="K118" s="211" t="s">
        <v>162</v>
      </c>
      <c r="L118" s="211"/>
      <c r="M118" s="211"/>
      <c r="N118" s="210" t="s">
        <v>163</v>
      </c>
      <c r="O118" s="210"/>
      <c r="P118" s="210"/>
      <c r="Q118" s="210"/>
      <c r="R118" s="210"/>
      <c r="S118" s="210"/>
      <c r="T118" s="210"/>
      <c r="U118" s="210"/>
      <c r="V118" s="210"/>
      <c r="W118" s="210"/>
      <c r="X118" s="210"/>
      <c r="Y118" s="210"/>
      <c r="Z118" s="210"/>
    </row>
    <row r="119" spans="1:115" x14ac:dyDescent="0.25">
      <c r="B119" s="151"/>
      <c r="C119" s="151"/>
      <c r="D119" s="151"/>
      <c r="E119" s="151"/>
      <c r="F119" s="151"/>
      <c r="G119" s="151"/>
      <c r="H119" s="151"/>
      <c r="I119" s="152"/>
    </row>
    <row r="120" spans="1:115" x14ac:dyDescent="0.25">
      <c r="B120" s="151"/>
      <c r="C120" s="151"/>
      <c r="D120" s="151"/>
      <c r="E120" s="151"/>
      <c r="F120" s="151"/>
      <c r="G120" s="151"/>
      <c r="H120" s="151"/>
      <c r="I120" s="152"/>
    </row>
    <row r="121" spans="1:115" x14ac:dyDescent="0.25">
      <c r="B121" s="151"/>
      <c r="C121" s="151"/>
      <c r="D121" s="151"/>
      <c r="E121" s="151"/>
      <c r="F121" s="151"/>
      <c r="G121" s="151"/>
      <c r="H121" s="151"/>
      <c r="I121" s="152"/>
    </row>
    <row r="122" spans="1:115" x14ac:dyDescent="0.25">
      <c r="B122" s="151"/>
      <c r="C122" s="151"/>
      <c r="D122" s="151"/>
      <c r="E122" s="151"/>
      <c r="F122" s="151"/>
      <c r="G122" s="151"/>
      <c r="H122" s="151"/>
      <c r="I122" s="152"/>
    </row>
    <row r="123" spans="1:115" x14ac:dyDescent="0.25">
      <c r="B123" s="151"/>
      <c r="C123" s="151"/>
      <c r="D123" s="151"/>
      <c r="E123" s="151"/>
      <c r="F123" s="151"/>
      <c r="G123" s="151"/>
      <c r="H123" s="151"/>
      <c r="I123" s="152"/>
    </row>
    <row r="124" spans="1:115" x14ac:dyDescent="0.25">
      <c r="B124" s="151"/>
      <c r="C124" s="151"/>
      <c r="D124" s="151"/>
      <c r="E124" s="151"/>
      <c r="F124" s="151"/>
      <c r="G124" s="151"/>
      <c r="H124" s="151"/>
      <c r="I124" s="152"/>
    </row>
    <row r="125" spans="1:115" x14ac:dyDescent="0.25">
      <c r="B125" s="151"/>
      <c r="C125" s="151"/>
      <c r="D125" s="151"/>
      <c r="E125" s="151"/>
      <c r="F125" s="151"/>
      <c r="G125" s="151"/>
      <c r="H125" s="151"/>
      <c r="I125" s="152"/>
    </row>
    <row r="126" spans="1:115" x14ac:dyDescent="0.25">
      <c r="B126" s="151"/>
      <c r="C126" s="151"/>
      <c r="D126" s="151"/>
      <c r="E126" s="151"/>
      <c r="F126" s="151"/>
      <c r="G126" s="151"/>
      <c r="H126" s="151"/>
      <c r="I126" s="152"/>
    </row>
    <row r="127" spans="1:115" x14ac:dyDescent="0.25">
      <c r="B127" s="151"/>
      <c r="C127" s="151"/>
      <c r="D127" s="151"/>
      <c r="E127" s="151"/>
      <c r="F127" s="151"/>
      <c r="G127" s="151"/>
      <c r="H127" s="151"/>
      <c r="I127" s="152"/>
    </row>
    <row r="130" spans="1:13" x14ac:dyDescent="0.25">
      <c r="A130" s="180" t="s">
        <v>196</v>
      </c>
      <c r="B130" s="180"/>
      <c r="C130" s="180"/>
      <c r="D130" s="180"/>
      <c r="E130" s="180"/>
    </row>
    <row r="133" spans="1:13" x14ac:dyDescent="0.25">
      <c r="A133" s="4"/>
      <c r="B133" s="6">
        <v>43905</v>
      </c>
      <c r="C133" s="6">
        <f>B133+7</f>
        <v>43912</v>
      </c>
      <c r="D133" s="6">
        <f>C133+7</f>
        <v>43919</v>
      </c>
      <c r="E133" s="6">
        <f>D133+7</f>
        <v>43926</v>
      </c>
      <c r="F133" s="6">
        <f>E133+7</f>
        <v>43933</v>
      </c>
      <c r="G133" s="6">
        <f>F133+7</f>
        <v>43940</v>
      </c>
      <c r="H133" s="6">
        <f>G133+7</f>
        <v>43947</v>
      </c>
      <c r="I133" s="6">
        <f>H133+7</f>
        <v>43954</v>
      </c>
      <c r="J133" s="51">
        <f>I133+7</f>
        <v>43961</v>
      </c>
      <c r="K133" s="51">
        <f>J133+7</f>
        <v>43968</v>
      </c>
      <c r="L133" s="51">
        <f>K133+7</f>
        <v>43975</v>
      </c>
      <c r="M133" s="51">
        <f>L133+7</f>
        <v>43982</v>
      </c>
    </row>
    <row r="134" spans="1:13" x14ac:dyDescent="0.25">
      <c r="A134" s="4" t="s">
        <v>151</v>
      </c>
      <c r="B134" s="127">
        <f>I19</f>
        <v>139.99999999999997</v>
      </c>
      <c r="C134" s="127">
        <f>P19</f>
        <v>269.54170325893102</v>
      </c>
      <c r="D134" s="127">
        <f>W19</f>
        <v>273.08654472518072</v>
      </c>
      <c r="E134" s="127">
        <f>AD19</f>
        <v>239.28548135587783</v>
      </c>
      <c r="F134" s="127">
        <f>AR19</f>
        <v>187.93948193156123</v>
      </c>
      <c r="G134" s="127">
        <f>AY19</f>
        <v>170.69401085703498</v>
      </c>
      <c r="H134" s="127">
        <f>BF19</f>
        <v>151.22955640830602</v>
      </c>
      <c r="I134" s="127">
        <f>BM19</f>
        <v>135.37178637145959</v>
      </c>
    </row>
    <row r="135" spans="1:13" x14ac:dyDescent="0.25">
      <c r="A135" s="4" t="s">
        <v>189</v>
      </c>
      <c r="B135" s="127">
        <f>I82</f>
        <v>1.1180563539473563</v>
      </c>
      <c r="C135" s="127">
        <f>C106</f>
        <v>3.9882843629694982</v>
      </c>
      <c r="D135" s="127">
        <f>D106</f>
        <v>16.907117555331055</v>
      </c>
      <c r="E135" s="127">
        <f>E106</f>
        <v>43.855348742885617</v>
      </c>
      <c r="F135" s="127">
        <f>F106</f>
        <v>71.77569129265612</v>
      </c>
      <c r="G135" s="127">
        <f>G106</f>
        <v>95.562062049265577</v>
      </c>
      <c r="H135" s="127">
        <f>H106</f>
        <v>116.73740764893299</v>
      </c>
      <c r="I135" s="127">
        <f>I106</f>
        <v>134.56290402979502</v>
      </c>
    </row>
    <row r="136" spans="1:13" x14ac:dyDescent="0.25">
      <c r="A136" s="4" t="s">
        <v>191</v>
      </c>
      <c r="B136" s="262">
        <f>I88</f>
        <v>0.4</v>
      </c>
      <c r="C136" s="127">
        <f>D107</f>
        <v>6.8121935330698324</v>
      </c>
      <c r="D136" s="127">
        <f>E107</f>
        <v>16.510968719840598</v>
      </c>
      <c r="E136" s="127">
        <f>F107</f>
        <v>26.328705237958985</v>
      </c>
      <c r="F136" s="127">
        <f>G107</f>
        <v>34.632176756988855</v>
      </c>
      <c r="G136" s="127">
        <f>H107</f>
        <v>41.674691194582316</v>
      </c>
      <c r="H136" s="127">
        <f>I107</f>
        <v>47.641445521605377</v>
      </c>
      <c r="I136" s="127">
        <f>J107</f>
        <v>52.923863154394844</v>
      </c>
    </row>
    <row r="137" spans="1:13" x14ac:dyDescent="0.25">
      <c r="A137" s="4" t="s">
        <v>144</v>
      </c>
      <c r="B137" s="262">
        <f>C108</f>
        <v>0.42923646079920863</v>
      </c>
      <c r="C137" s="262">
        <f t="shared" ref="C137:I137" si="3778">D108</f>
        <v>0.87723482594035229</v>
      </c>
      <c r="D137" s="262">
        <f t="shared" si="3778"/>
        <v>2.8966621363254474</v>
      </c>
      <c r="E137" s="262">
        <f t="shared" si="3778"/>
        <v>7.8088330172960188</v>
      </c>
      <c r="F137" s="262">
        <f t="shared" si="3778"/>
        <v>13.208061197795303</v>
      </c>
      <c r="G137" s="262">
        <f t="shared" si="3778"/>
        <v>17.316458897194252</v>
      </c>
      <c r="H137" s="262">
        <f t="shared" si="3778"/>
        <v>19.828015003956672</v>
      </c>
      <c r="I137" s="262">
        <f t="shared" si="3778"/>
        <v>21.74650870585393</v>
      </c>
    </row>
    <row r="138" spans="1:13" x14ac:dyDescent="0.25">
      <c r="A138" s="4" t="s">
        <v>78</v>
      </c>
      <c r="B138" s="42">
        <f>I74</f>
        <v>0</v>
      </c>
      <c r="C138" s="46">
        <f>W74</f>
        <v>66.284801055201697</v>
      </c>
      <c r="D138" s="46">
        <f>AD74</f>
        <v>238.77967566045271</v>
      </c>
      <c r="E138" s="46">
        <f>AK74</f>
        <v>475.86253939270068</v>
      </c>
      <c r="F138" s="46">
        <f>AR74</f>
        <v>697.38699138477966</v>
      </c>
      <c r="G138" s="46">
        <f>AY74</f>
        <v>893.47770699562329</v>
      </c>
      <c r="H138" s="261">
        <f>BF74</f>
        <v>1065.1081280154726</v>
      </c>
      <c r="I138" s="46">
        <f>BM74</f>
        <v>1212.1612339447818</v>
      </c>
    </row>
  </sheetData>
  <mergeCells count="34">
    <mergeCell ref="A130:E130"/>
    <mergeCell ref="C17:I17"/>
    <mergeCell ref="AF2:AN2"/>
    <mergeCell ref="T2:V3"/>
    <mergeCell ref="N102:Y106"/>
    <mergeCell ref="CP14:DS14"/>
    <mergeCell ref="BK14:CO14"/>
    <mergeCell ref="F10:G10"/>
    <mergeCell ref="AG14:BJ14"/>
    <mergeCell ref="C14:AF14"/>
    <mergeCell ref="A99:D99"/>
    <mergeCell ref="K118:M118"/>
    <mergeCell ref="N118:Z118"/>
    <mergeCell ref="A112:D112"/>
    <mergeCell ref="B118:I127"/>
    <mergeCell ref="Y2:AB2"/>
    <mergeCell ref="Y5:Z5"/>
    <mergeCell ref="Y6:Z6"/>
    <mergeCell ref="Y7:Z7"/>
    <mergeCell ref="T9:U9"/>
    <mergeCell ref="T10:U10"/>
    <mergeCell ref="J9:K9"/>
    <mergeCell ref="J10:K10"/>
    <mergeCell ref="T5:U5"/>
    <mergeCell ref="T6:U6"/>
    <mergeCell ref="T7:U7"/>
    <mergeCell ref="T8:U8"/>
    <mergeCell ref="G2:M2"/>
    <mergeCell ref="F4:I4"/>
    <mergeCell ref="J5:K5"/>
    <mergeCell ref="J6:K6"/>
    <mergeCell ref="J7:K7"/>
    <mergeCell ref="J8:K8"/>
    <mergeCell ref="T11:U11"/>
  </mergeCells>
  <hyperlinks>
    <hyperlink ref="N118" r:id="rId1" xr:uid="{4C61BB68-7BE9-48E5-880C-D877824A795A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8C06F-101F-4089-8D18-79F828869CE2}">
  <dimension ref="A2:DS118"/>
  <sheetViews>
    <sheetView zoomScaleNormal="100" workbookViewId="0">
      <selection activeCell="O9" sqref="O9"/>
    </sheetView>
  </sheetViews>
  <sheetFormatPr baseColWidth="10" defaultRowHeight="15" x14ac:dyDescent="0.25"/>
  <cols>
    <col min="1" max="1" width="18.85546875" customWidth="1"/>
    <col min="3" max="3" width="10.140625" customWidth="1"/>
    <col min="4" max="6" width="9.5703125" customWidth="1"/>
    <col min="7" max="7" width="10" customWidth="1"/>
    <col min="8" max="8" width="9.42578125" customWidth="1"/>
    <col min="9" max="9" width="9.28515625" style="66" customWidth="1"/>
    <col min="10" max="10" width="9.42578125" customWidth="1"/>
    <col min="11" max="11" width="9.28515625" customWidth="1"/>
    <col min="12" max="12" width="9.42578125" customWidth="1"/>
    <col min="13" max="13" width="9.140625" customWidth="1"/>
    <col min="14" max="14" width="9.28515625" customWidth="1"/>
    <col min="15" max="15" width="9.140625" customWidth="1"/>
    <col min="16" max="16" width="9.28515625" style="66" customWidth="1"/>
    <col min="17" max="17" width="9.140625" customWidth="1"/>
    <col min="18" max="18" width="9.5703125" customWidth="1"/>
    <col min="19" max="22" width="9.28515625" customWidth="1"/>
    <col min="23" max="23" width="9.7109375" style="66" customWidth="1"/>
    <col min="24" max="24" width="9.28515625" customWidth="1"/>
    <col min="25" max="26" width="9.42578125" customWidth="1"/>
    <col min="27" max="27" width="9.28515625" customWidth="1"/>
    <col min="28" max="28" width="9.140625" customWidth="1"/>
    <col min="29" max="29" width="9.42578125" customWidth="1"/>
    <col min="30" max="30" width="9.28515625" style="66" customWidth="1"/>
    <col min="31" max="31" width="9" customWidth="1"/>
    <col min="32" max="33" width="9.140625" customWidth="1"/>
    <col min="34" max="34" width="9.7109375" customWidth="1"/>
    <col min="35" max="35" width="9.140625" customWidth="1"/>
    <col min="36" max="36" width="9.28515625" style="18" customWidth="1"/>
    <col min="37" max="37" width="9.42578125" style="66" customWidth="1"/>
    <col min="38" max="38" width="9.28515625" customWidth="1"/>
    <col min="39" max="39" width="9.42578125" customWidth="1"/>
    <col min="40" max="40" width="9.85546875" customWidth="1"/>
    <col min="41" max="41" width="9.140625" customWidth="1"/>
    <col min="42" max="42" width="9" customWidth="1"/>
    <col min="43" max="43" width="9.140625" style="18" customWidth="1"/>
    <col min="44" max="44" width="9.140625" style="66" customWidth="1"/>
    <col min="45" max="45" width="10.28515625" customWidth="1"/>
    <col min="46" max="47" width="9.42578125" customWidth="1"/>
    <col min="48" max="48" width="9.5703125" customWidth="1"/>
    <col min="49" max="49" width="9.42578125" customWidth="1"/>
    <col min="50" max="50" width="10.140625" style="18" customWidth="1"/>
    <col min="51" max="51" width="9.42578125" style="66" customWidth="1"/>
    <col min="52" max="52" width="9.140625" customWidth="1"/>
    <col min="53" max="53" width="9.28515625" customWidth="1"/>
    <col min="54" max="55" width="9.140625" customWidth="1"/>
    <col min="56" max="56" width="9.85546875" customWidth="1"/>
    <col min="57" max="57" width="9.7109375" style="18" customWidth="1"/>
    <col min="58" max="58" width="9.7109375" style="66" customWidth="1"/>
    <col min="59" max="59" width="9.42578125" customWidth="1"/>
    <col min="60" max="60" width="9.85546875" customWidth="1"/>
    <col min="61" max="63" width="9.7109375" customWidth="1"/>
    <col min="64" max="64" width="9.7109375" style="18" customWidth="1"/>
    <col min="65" max="65" width="9.7109375" style="66" customWidth="1"/>
    <col min="66" max="71" width="9.7109375" customWidth="1"/>
    <col min="72" max="72" width="9.7109375" style="66" customWidth="1"/>
    <col min="73" max="78" width="9.7109375" customWidth="1"/>
    <col min="79" max="79" width="9.7109375" style="66" customWidth="1"/>
    <col min="80" max="85" width="9.7109375" customWidth="1"/>
    <col min="86" max="86" width="9.7109375" style="66" customWidth="1"/>
    <col min="87" max="92" width="9.7109375" customWidth="1"/>
    <col min="93" max="93" width="9.7109375" style="66" customWidth="1"/>
    <col min="94" max="99" width="9.7109375" customWidth="1"/>
    <col min="100" max="100" width="9.7109375" style="66" customWidth="1"/>
    <col min="101" max="107" width="9.7109375" customWidth="1"/>
    <col min="108" max="108" width="9.7109375" style="66" customWidth="1"/>
    <col min="109" max="114" width="9.7109375" customWidth="1"/>
    <col min="115" max="115" width="9.7109375" style="66" customWidth="1"/>
    <col min="116" max="123" width="9.7109375" customWidth="1"/>
  </cols>
  <sheetData>
    <row r="2" spans="1:123" ht="23.25" x14ac:dyDescent="0.35">
      <c r="F2" s="49"/>
      <c r="G2" s="153" t="s">
        <v>135</v>
      </c>
      <c r="H2" s="153"/>
      <c r="I2" s="153"/>
      <c r="J2" s="153"/>
      <c r="K2" s="153"/>
      <c r="L2" s="153"/>
      <c r="M2" s="153"/>
      <c r="T2" s="135" t="s">
        <v>124</v>
      </c>
      <c r="U2" s="136"/>
      <c r="V2" s="137"/>
      <c r="Y2" s="135" t="s">
        <v>127</v>
      </c>
      <c r="Z2" s="136"/>
      <c r="AA2" s="136"/>
      <c r="AB2" s="137"/>
      <c r="AF2" s="135" t="s">
        <v>183</v>
      </c>
      <c r="AG2" s="136"/>
      <c r="AH2" s="136"/>
      <c r="AI2" s="136"/>
      <c r="AJ2" s="136"/>
      <c r="AK2" s="136"/>
      <c r="AL2" s="136"/>
      <c r="AM2" s="137"/>
    </row>
    <row r="3" spans="1:123" x14ac:dyDescent="0.25">
      <c r="F3" s="214" t="s">
        <v>164</v>
      </c>
      <c r="G3" s="214"/>
      <c r="H3" s="214"/>
      <c r="I3" s="215"/>
    </row>
    <row r="4" spans="1:123" x14ac:dyDescent="0.25">
      <c r="A4" s="216" t="s">
        <v>56</v>
      </c>
      <c r="B4" s="216" t="s">
        <v>197</v>
      </c>
      <c r="D4" s="4"/>
      <c r="E4" s="4"/>
      <c r="F4" s="4" t="s">
        <v>187</v>
      </c>
      <c r="G4" s="4" t="s">
        <v>182</v>
      </c>
      <c r="H4" s="4" t="s">
        <v>104</v>
      </c>
      <c r="I4" s="220" t="s">
        <v>188</v>
      </c>
      <c r="J4" s="259" t="s">
        <v>65</v>
      </c>
      <c r="K4" s="259"/>
      <c r="L4" s="4" t="s">
        <v>69</v>
      </c>
      <c r="O4" s="219" t="s">
        <v>93</v>
      </c>
      <c r="P4" s="219"/>
      <c r="Q4" s="4"/>
      <c r="R4" s="4" t="s">
        <v>165</v>
      </c>
      <c r="T4" s="263" t="s">
        <v>125</v>
      </c>
      <c r="U4" s="263"/>
      <c r="V4" s="264">
        <v>450</v>
      </c>
      <c r="W4" s="66">
        <v>15</v>
      </c>
      <c r="Y4" s="134" t="s">
        <v>128</v>
      </c>
      <c r="Z4" s="134"/>
      <c r="AA4" s="47">
        <v>0.15</v>
      </c>
      <c r="AF4" s="4"/>
      <c r="AG4" s="4" t="s">
        <v>184</v>
      </c>
      <c r="AH4" s="156" t="s">
        <v>176</v>
      </c>
      <c r="AI4" s="4" t="s">
        <v>185</v>
      </c>
      <c r="AJ4" s="156" t="s">
        <v>176</v>
      </c>
      <c r="AK4" s="4" t="s">
        <v>186</v>
      </c>
      <c r="AL4" s="156" t="s">
        <v>176</v>
      </c>
      <c r="AM4" s="26" t="s">
        <v>177</v>
      </c>
      <c r="AN4" s="156" t="s">
        <v>176</v>
      </c>
      <c r="AO4" s="251"/>
    </row>
    <row r="5" spans="1:123" x14ac:dyDescent="0.25">
      <c r="A5" s="216" t="s">
        <v>57</v>
      </c>
      <c r="B5" s="216">
        <v>60000</v>
      </c>
      <c r="D5" s="4" t="s">
        <v>59</v>
      </c>
      <c r="E5" s="218">
        <v>5.0000000000000001E-3</v>
      </c>
      <c r="F5" s="42">
        <f>F6/4</f>
        <v>0.05</v>
      </c>
      <c r="G5" s="42">
        <f>F5*(1-H5)</f>
        <v>4.883333333333334E-2</v>
      </c>
      <c r="H5" s="42">
        <f>L9*(E5/E7)</f>
        <v>2.3333333333333331E-2</v>
      </c>
      <c r="I5" s="42">
        <f>F5-G5</f>
        <v>1.1666666666666631E-3</v>
      </c>
      <c r="J5" s="259" t="s">
        <v>66</v>
      </c>
      <c r="K5" s="259"/>
      <c r="L5" s="7">
        <v>0.5</v>
      </c>
      <c r="O5" s="4" t="s">
        <v>94</v>
      </c>
      <c r="P5" s="221">
        <v>1</v>
      </c>
      <c r="Q5" s="222">
        <f>F5*B8</f>
        <v>3.0500000000000006E-2</v>
      </c>
      <c r="R5" s="42">
        <f>Q5/(Q5+Q6+Q7)</f>
        <v>0.21708185053380785</v>
      </c>
      <c r="T5" s="263" t="s">
        <v>126</v>
      </c>
      <c r="U5" s="263"/>
      <c r="V5" s="265">
        <v>0.18</v>
      </c>
      <c r="W5" s="67">
        <v>0.2</v>
      </c>
      <c r="X5">
        <f>(1/(1+V5))^7</f>
        <v>0.31392503320199577</v>
      </c>
      <c r="Y5" s="134" t="s">
        <v>129</v>
      </c>
      <c r="Z5" s="134"/>
      <c r="AA5" s="47">
        <v>0</v>
      </c>
      <c r="AF5" s="4" t="s">
        <v>94</v>
      </c>
      <c r="AG5" s="42">
        <f>B8*P5</f>
        <v>0.6100000000000001</v>
      </c>
      <c r="AH5" s="268">
        <f>AG5/(AG5+AG6+AG7)</f>
        <v>0.67328918322295805</v>
      </c>
      <c r="AI5" s="42">
        <f>AG5*(1-F5)</f>
        <v>0.57950000000000002</v>
      </c>
      <c r="AJ5" s="268">
        <f>AI5/(AI5+AI6+AI7)</f>
        <v>0.72701041274620504</v>
      </c>
      <c r="AK5" s="42">
        <f>AG5*G5</f>
        <v>2.978833333333334E-2</v>
      </c>
      <c r="AL5" s="268">
        <f>AK5/(AK5+AK6+AK7)</f>
        <v>0.38961916595818902</v>
      </c>
      <c r="AM5" s="42">
        <f>AG5*I5</f>
        <v>7.1166666666666459E-4</v>
      </c>
      <c r="AN5" s="268">
        <f>AM5/(AM5+AM6+AM7)</f>
        <v>2.1934555915138373E-2</v>
      </c>
    </row>
    <row r="6" spans="1:123" x14ac:dyDescent="0.25">
      <c r="A6" s="216" t="s">
        <v>58</v>
      </c>
      <c r="B6" s="217">
        <v>0.08</v>
      </c>
      <c r="D6" s="4" t="s">
        <v>61</v>
      </c>
      <c r="E6" s="217">
        <v>0.05</v>
      </c>
      <c r="F6" s="7">
        <f>MIN(1,L8)</f>
        <v>0.2</v>
      </c>
      <c r="G6" s="42">
        <f>F6*(1-H6)</f>
        <v>0.15333333333333332</v>
      </c>
      <c r="H6" s="7">
        <f>L9*(E6/E7)</f>
        <v>0.23333333333333334</v>
      </c>
      <c r="I6" s="42">
        <f>F6-G6</f>
        <v>4.666666666666669E-2</v>
      </c>
      <c r="J6" s="259" t="s">
        <v>67</v>
      </c>
      <c r="K6" s="259"/>
      <c r="L6" s="4" t="s">
        <v>68</v>
      </c>
      <c r="O6" s="4" t="s">
        <v>61</v>
      </c>
      <c r="P6" s="221">
        <v>0.8</v>
      </c>
      <c r="Q6" s="222">
        <f>F6*B7</f>
        <v>6.2E-2</v>
      </c>
      <c r="R6" s="7">
        <f>Q6/(Q5+Q6+Q7)</f>
        <v>0.44128113879003555</v>
      </c>
      <c r="T6" s="263" t="s">
        <v>64</v>
      </c>
      <c r="U6" s="263"/>
      <c r="V6" s="266">
        <f>V4*L5*(1/(1+V5))^7</f>
        <v>70.633132470449056</v>
      </c>
      <c r="Y6" s="134" t="s">
        <v>130</v>
      </c>
      <c r="Z6" s="134"/>
      <c r="AA6" s="47">
        <v>1</v>
      </c>
      <c r="AF6" s="4" t="s">
        <v>61</v>
      </c>
      <c r="AG6" s="7">
        <f>B7*P6</f>
        <v>0.248</v>
      </c>
      <c r="AH6" s="269">
        <f>AG6/(AG5+AG6+AG7)</f>
        <v>0.27373068432671077</v>
      </c>
      <c r="AI6" s="7">
        <f>AG6*(1-F6)</f>
        <v>0.19840000000000002</v>
      </c>
      <c r="AJ6" s="269">
        <f>AI6/(AI5+AI6+AI7)</f>
        <v>0.24890227073140134</v>
      </c>
      <c r="AK6" s="42">
        <f>AG6*G6</f>
        <v>3.802666666666666E-2</v>
      </c>
      <c r="AL6" s="269">
        <f>AK6/(AK5+AK6+AK7)</f>
        <v>0.49737318248207002</v>
      </c>
      <c r="AM6" s="42">
        <f>AG6*I6</f>
        <v>1.1573333333333338E-2</v>
      </c>
      <c r="AN6" s="269">
        <f>AM6/(AM5+AM6+AM7)</f>
        <v>0.3567062207838908</v>
      </c>
    </row>
    <row r="7" spans="1:123" x14ac:dyDescent="0.25">
      <c r="A7" s="216" t="s">
        <v>61</v>
      </c>
      <c r="B7" s="217">
        <v>0.31</v>
      </c>
      <c r="D7" s="4" t="s">
        <v>103</v>
      </c>
      <c r="E7" s="217">
        <v>0.15</v>
      </c>
      <c r="F7" s="7">
        <f>MIN(1,3*F6)</f>
        <v>0.60000000000000009</v>
      </c>
      <c r="G7" s="42">
        <f>F7*(1-H7)</f>
        <v>0.18000000000000005</v>
      </c>
      <c r="H7" s="7">
        <f>L9</f>
        <v>0.7</v>
      </c>
      <c r="I7" s="42">
        <f>F7-G7</f>
        <v>0.42000000000000004</v>
      </c>
      <c r="J7" s="259" t="s">
        <v>70</v>
      </c>
      <c r="K7" s="259"/>
      <c r="L7" s="4" t="s">
        <v>69</v>
      </c>
      <c r="O7" s="4" t="s">
        <v>58</v>
      </c>
      <c r="P7" s="221">
        <v>0.6</v>
      </c>
      <c r="Q7" s="222">
        <f>F7*B6</f>
        <v>4.8000000000000008E-2</v>
      </c>
      <c r="R7" s="7">
        <f>Q7/(Q5+Q6+Q7)</f>
        <v>0.34163701067615659</v>
      </c>
      <c r="T7" s="263" t="s">
        <v>63</v>
      </c>
      <c r="U7" s="263"/>
      <c r="V7" s="266">
        <f>V4*(1-L5)*(1/(1+V5))^7</f>
        <v>70.633132470449056</v>
      </c>
      <c r="AF7" s="4" t="s">
        <v>58</v>
      </c>
      <c r="AG7" s="15">
        <f>B6*P7</f>
        <v>4.8000000000000001E-2</v>
      </c>
      <c r="AH7" s="269">
        <f>AG7/(AG5+AG6+AG7)</f>
        <v>5.2980132450331119E-2</v>
      </c>
      <c r="AI7" s="15">
        <f>AG7*(1-F7)</f>
        <v>1.9199999999999995E-2</v>
      </c>
      <c r="AJ7" s="269">
        <f>AI7/(AI5+AI6+AI7)</f>
        <v>2.4087316522393671E-2</v>
      </c>
      <c r="AK7" s="42">
        <f>AG7*G7</f>
        <v>8.6400000000000018E-3</v>
      </c>
      <c r="AL7" s="269">
        <f>AK7/(AK5+AK6+AK7)</f>
        <v>0.11300765155974106</v>
      </c>
      <c r="AM7" s="42">
        <f>AG7*I7</f>
        <v>2.0160000000000001E-2</v>
      </c>
      <c r="AN7" s="269">
        <f>AM7/(AM5+AM6+AM7)</f>
        <v>0.62135922330097082</v>
      </c>
    </row>
    <row r="8" spans="1:123" x14ac:dyDescent="0.25">
      <c r="A8" s="216" t="s">
        <v>80</v>
      </c>
      <c r="B8" s="218">
        <f>100%-B6-B7</f>
        <v>0.6100000000000001</v>
      </c>
      <c r="D8" s="4" t="s">
        <v>181</v>
      </c>
      <c r="E8" s="4"/>
      <c r="F8" s="4"/>
      <c r="G8" s="42">
        <f>(1-F5)+G5+I5</f>
        <v>0.99999999999999989</v>
      </c>
      <c r="H8" s="42">
        <f>(1-F6)+G6+I6</f>
        <v>1</v>
      </c>
      <c r="I8" s="42">
        <f>(1-F7)+G7+I7</f>
        <v>1</v>
      </c>
      <c r="J8" s="260" t="s">
        <v>101</v>
      </c>
      <c r="K8" s="260"/>
      <c r="L8" s="217">
        <v>0.2</v>
      </c>
      <c r="M8" s="77">
        <v>0.25</v>
      </c>
      <c r="T8" s="263" t="s">
        <v>71</v>
      </c>
      <c r="U8" s="263"/>
      <c r="V8" s="267">
        <f>V7*(1-L8)*(1/(1+V5))^7</f>
        <v>17.738806764757349</v>
      </c>
      <c r="AH8" s="48">
        <f>AH5+AH6+AH7</f>
        <v>1</v>
      </c>
      <c r="AJ8" s="48">
        <f>AJ5+AJ6+AJ7</f>
        <v>1</v>
      </c>
      <c r="AL8" s="48">
        <f>AL5+AL6+AL7</f>
        <v>1.0000000000000002</v>
      </c>
      <c r="AN8" s="48">
        <f>AN5+AN6+AN7</f>
        <v>1</v>
      </c>
    </row>
    <row r="9" spans="1:123" ht="26.25" customHeight="1" x14ac:dyDescent="0.25">
      <c r="D9" s="17" t="s">
        <v>193</v>
      </c>
      <c r="E9" s="271">
        <v>0.2</v>
      </c>
      <c r="F9" s="273" t="s">
        <v>195</v>
      </c>
      <c r="G9" s="273"/>
      <c r="J9" s="259" t="s">
        <v>105</v>
      </c>
      <c r="K9" s="259"/>
      <c r="L9" s="217">
        <v>0.7</v>
      </c>
      <c r="M9" s="47"/>
      <c r="O9" s="299" t="s">
        <v>203</v>
      </c>
      <c r="P9" s="73">
        <v>1.1E-5</v>
      </c>
      <c r="Q9" s="84">
        <v>1.2E-5</v>
      </c>
      <c r="T9" s="263" t="s">
        <v>131</v>
      </c>
      <c r="U9" s="263"/>
      <c r="V9" s="267">
        <f>V7*L8*(1-L9)*(1/(1+V5))^7</f>
        <v>1.3304105073568016</v>
      </c>
    </row>
    <row r="10" spans="1:123" x14ac:dyDescent="0.25">
      <c r="A10" t="s">
        <v>62</v>
      </c>
      <c r="B10" s="50">
        <v>43907</v>
      </c>
      <c r="T10" s="263" t="s">
        <v>132</v>
      </c>
      <c r="U10" s="263"/>
      <c r="V10" s="267">
        <f>V7*L8*L9*(1/(1+V5))^7</f>
        <v>3.1042911838325362</v>
      </c>
    </row>
    <row r="11" spans="1:123" s="52" customFormat="1" x14ac:dyDescent="0.25">
      <c r="A11" s="52" t="s">
        <v>92</v>
      </c>
      <c r="C11" s="121">
        <v>1</v>
      </c>
      <c r="D11" s="121">
        <v>1</v>
      </c>
      <c r="E11" s="121">
        <v>1</v>
      </c>
      <c r="F11" s="121">
        <v>1</v>
      </c>
      <c r="G11" s="121">
        <v>1</v>
      </c>
      <c r="H11" s="121">
        <v>1</v>
      </c>
      <c r="I11" s="122">
        <v>1</v>
      </c>
      <c r="J11" s="121">
        <v>0.5</v>
      </c>
      <c r="K11" s="124">
        <v>0.3</v>
      </c>
      <c r="L11" s="121">
        <f>K11</f>
        <v>0.3</v>
      </c>
      <c r="M11" s="121">
        <f>L11</f>
        <v>0.3</v>
      </c>
      <c r="N11" s="121">
        <f>M11</f>
        <v>0.3</v>
      </c>
      <c r="O11" s="121">
        <f>N11</f>
        <v>0.3</v>
      </c>
      <c r="P11" s="121">
        <f>O11</f>
        <v>0.3</v>
      </c>
      <c r="Q11" s="121">
        <f>P11</f>
        <v>0.3</v>
      </c>
      <c r="R11" s="274">
        <v>0.15</v>
      </c>
      <c r="S11" s="121">
        <f>R11</f>
        <v>0.15</v>
      </c>
      <c r="T11" s="121">
        <f t="shared" ref="T11:CE12" si="0">S11</f>
        <v>0.15</v>
      </c>
      <c r="U11" s="121">
        <f t="shared" si="0"/>
        <v>0.15</v>
      </c>
      <c r="V11" s="121">
        <f t="shared" si="0"/>
        <v>0.15</v>
      </c>
      <c r="W11" s="122">
        <f t="shared" si="0"/>
        <v>0.15</v>
      </c>
      <c r="X11" s="125">
        <v>0.15</v>
      </c>
      <c r="Y11" s="121">
        <f t="shared" si="0"/>
        <v>0.15</v>
      </c>
      <c r="Z11" s="121">
        <f t="shared" si="0"/>
        <v>0.15</v>
      </c>
      <c r="AA11" s="121">
        <f t="shared" si="0"/>
        <v>0.15</v>
      </c>
      <c r="AB11" s="121">
        <f t="shared" si="0"/>
        <v>0.15</v>
      </c>
      <c r="AC11" s="121">
        <f t="shared" si="0"/>
        <v>0.15</v>
      </c>
      <c r="AD11" s="122">
        <f t="shared" si="0"/>
        <v>0.15</v>
      </c>
      <c r="AE11" s="125">
        <v>0.15</v>
      </c>
      <c r="AF11" s="121">
        <f t="shared" si="0"/>
        <v>0.15</v>
      </c>
      <c r="AG11" s="121">
        <f t="shared" si="0"/>
        <v>0.15</v>
      </c>
      <c r="AH11" s="121">
        <f t="shared" si="0"/>
        <v>0.15</v>
      </c>
      <c r="AI11" s="121">
        <f t="shared" si="0"/>
        <v>0.15</v>
      </c>
      <c r="AJ11" s="186">
        <f t="shared" si="0"/>
        <v>0.15</v>
      </c>
      <c r="AK11" s="122">
        <f>AJ11</f>
        <v>0.15</v>
      </c>
      <c r="AL11" s="244">
        <v>0.14000000000000001</v>
      </c>
      <c r="AM11" s="122">
        <f t="shared" ref="AM11:AX11" si="1">AL11</f>
        <v>0.14000000000000001</v>
      </c>
      <c r="AN11" s="122">
        <f t="shared" si="1"/>
        <v>0.14000000000000001</v>
      </c>
      <c r="AO11" s="122">
        <f t="shared" si="1"/>
        <v>0.14000000000000001</v>
      </c>
      <c r="AP11" s="122">
        <f t="shared" si="1"/>
        <v>0.14000000000000001</v>
      </c>
      <c r="AQ11" s="122">
        <f t="shared" si="1"/>
        <v>0.14000000000000001</v>
      </c>
      <c r="AR11" s="122">
        <f t="shared" si="1"/>
        <v>0.14000000000000001</v>
      </c>
      <c r="AS11" s="122">
        <f t="shared" si="1"/>
        <v>0.14000000000000001</v>
      </c>
      <c r="AT11" s="122">
        <f t="shared" si="1"/>
        <v>0.14000000000000001</v>
      </c>
      <c r="AU11" s="122">
        <f t="shared" si="1"/>
        <v>0.14000000000000001</v>
      </c>
      <c r="AV11" s="122">
        <f t="shared" si="1"/>
        <v>0.14000000000000001</v>
      </c>
      <c r="AW11" s="122">
        <f t="shared" si="1"/>
        <v>0.14000000000000001</v>
      </c>
      <c r="AX11" s="186">
        <f t="shared" si="1"/>
        <v>0.14000000000000001</v>
      </c>
      <c r="AY11" s="122">
        <f t="shared" si="0"/>
        <v>0.14000000000000001</v>
      </c>
      <c r="AZ11" s="121">
        <f t="shared" si="0"/>
        <v>0.14000000000000001</v>
      </c>
      <c r="BA11" s="121">
        <f t="shared" si="0"/>
        <v>0.14000000000000001</v>
      </c>
      <c r="BB11" s="121">
        <f t="shared" si="0"/>
        <v>0.14000000000000001</v>
      </c>
      <c r="BC11" s="121">
        <f t="shared" si="0"/>
        <v>0.14000000000000001</v>
      </c>
      <c r="BD11" s="121">
        <f t="shared" si="0"/>
        <v>0.14000000000000001</v>
      </c>
      <c r="BE11" s="186">
        <f t="shared" si="0"/>
        <v>0.14000000000000001</v>
      </c>
      <c r="BF11" s="122">
        <f t="shared" si="0"/>
        <v>0.14000000000000001</v>
      </c>
      <c r="BG11" s="121">
        <f t="shared" si="0"/>
        <v>0.14000000000000001</v>
      </c>
      <c r="BH11" s="121">
        <f t="shared" si="0"/>
        <v>0.14000000000000001</v>
      </c>
      <c r="BI11" s="121">
        <f t="shared" si="0"/>
        <v>0.14000000000000001</v>
      </c>
      <c r="BJ11" s="121">
        <f t="shared" si="0"/>
        <v>0.14000000000000001</v>
      </c>
      <c r="BK11" s="121">
        <f t="shared" si="0"/>
        <v>0.14000000000000001</v>
      </c>
      <c r="BL11" s="186">
        <f t="shared" si="0"/>
        <v>0.14000000000000001</v>
      </c>
      <c r="BM11" s="122">
        <f t="shared" si="0"/>
        <v>0.14000000000000001</v>
      </c>
      <c r="BN11" s="121">
        <f t="shared" si="0"/>
        <v>0.14000000000000001</v>
      </c>
      <c r="BO11" s="121">
        <f t="shared" si="0"/>
        <v>0.14000000000000001</v>
      </c>
      <c r="BP11" s="121">
        <f t="shared" si="0"/>
        <v>0.14000000000000001</v>
      </c>
      <c r="BQ11" s="121">
        <f t="shared" si="0"/>
        <v>0.14000000000000001</v>
      </c>
      <c r="BR11" s="121">
        <f t="shared" si="0"/>
        <v>0.14000000000000001</v>
      </c>
      <c r="BS11" s="121">
        <f t="shared" si="0"/>
        <v>0.14000000000000001</v>
      </c>
      <c r="BT11" s="122">
        <f t="shared" si="0"/>
        <v>0.14000000000000001</v>
      </c>
      <c r="BU11" s="121">
        <f t="shared" si="0"/>
        <v>0.14000000000000001</v>
      </c>
      <c r="BV11" s="121">
        <f t="shared" si="0"/>
        <v>0.14000000000000001</v>
      </c>
      <c r="BW11" s="121">
        <f t="shared" si="0"/>
        <v>0.14000000000000001</v>
      </c>
      <c r="BX11" s="121">
        <f t="shared" si="0"/>
        <v>0.14000000000000001</v>
      </c>
      <c r="BY11" s="121">
        <f t="shared" si="0"/>
        <v>0.14000000000000001</v>
      </c>
      <c r="BZ11" s="121">
        <f t="shared" si="0"/>
        <v>0.14000000000000001</v>
      </c>
      <c r="CA11" s="122">
        <f t="shared" si="0"/>
        <v>0.14000000000000001</v>
      </c>
      <c r="CB11" s="121">
        <f t="shared" si="0"/>
        <v>0.14000000000000001</v>
      </c>
      <c r="CC11" s="121">
        <f t="shared" si="0"/>
        <v>0.14000000000000001</v>
      </c>
      <c r="CD11" s="121">
        <f t="shared" si="0"/>
        <v>0.14000000000000001</v>
      </c>
      <c r="CE11" s="121">
        <f t="shared" si="0"/>
        <v>0.14000000000000001</v>
      </c>
      <c r="CF11" s="121">
        <f t="shared" ref="CF11:CU12" si="2">CE11</f>
        <v>0.14000000000000001</v>
      </c>
      <c r="CG11" s="121">
        <f t="shared" si="2"/>
        <v>0.14000000000000001</v>
      </c>
      <c r="CH11" s="122">
        <f t="shared" si="2"/>
        <v>0.14000000000000001</v>
      </c>
      <c r="CI11" s="121">
        <f t="shared" si="2"/>
        <v>0.14000000000000001</v>
      </c>
      <c r="CJ11" s="121">
        <f t="shared" si="2"/>
        <v>0.14000000000000001</v>
      </c>
      <c r="CK11" s="121">
        <f t="shared" si="2"/>
        <v>0.14000000000000001</v>
      </c>
      <c r="CL11" s="121">
        <f t="shared" si="2"/>
        <v>0.14000000000000001</v>
      </c>
      <c r="CM11" s="121">
        <f t="shared" si="2"/>
        <v>0.14000000000000001</v>
      </c>
      <c r="CN11" s="121">
        <f t="shared" si="2"/>
        <v>0.14000000000000001</v>
      </c>
      <c r="CO11" s="122">
        <f t="shared" si="2"/>
        <v>0.14000000000000001</v>
      </c>
      <c r="CP11" s="121">
        <f t="shared" si="2"/>
        <v>0.14000000000000001</v>
      </c>
      <c r="CQ11" s="121">
        <f t="shared" si="2"/>
        <v>0.14000000000000001</v>
      </c>
      <c r="CR11" s="121">
        <f t="shared" si="2"/>
        <v>0.14000000000000001</v>
      </c>
      <c r="CS11" s="121">
        <f t="shared" si="2"/>
        <v>0.14000000000000001</v>
      </c>
      <c r="CT11" s="121">
        <f t="shared" si="2"/>
        <v>0.14000000000000001</v>
      </c>
      <c r="CU11" s="121">
        <f t="shared" si="2"/>
        <v>0.14000000000000001</v>
      </c>
      <c r="CV11" s="122">
        <f t="shared" ref="CV11:DK12" si="3">CU11</f>
        <v>0.14000000000000001</v>
      </c>
      <c r="CW11" s="121">
        <f t="shared" si="3"/>
        <v>0.14000000000000001</v>
      </c>
      <c r="CX11" s="121">
        <f t="shared" si="3"/>
        <v>0.14000000000000001</v>
      </c>
      <c r="CY11" s="121">
        <f t="shared" si="3"/>
        <v>0.14000000000000001</v>
      </c>
      <c r="CZ11" s="121">
        <f t="shared" si="3"/>
        <v>0.14000000000000001</v>
      </c>
      <c r="DA11" s="121">
        <f t="shared" si="3"/>
        <v>0.14000000000000001</v>
      </c>
      <c r="DB11" s="121">
        <f t="shared" si="3"/>
        <v>0.14000000000000001</v>
      </c>
      <c r="DC11" s="121">
        <f t="shared" si="3"/>
        <v>0.14000000000000001</v>
      </c>
      <c r="DD11" s="122">
        <f t="shared" si="3"/>
        <v>0.14000000000000001</v>
      </c>
      <c r="DE11" s="121">
        <f t="shared" si="3"/>
        <v>0.14000000000000001</v>
      </c>
      <c r="DF11" s="121">
        <f t="shared" si="3"/>
        <v>0.14000000000000001</v>
      </c>
      <c r="DG11" s="121">
        <f t="shared" si="3"/>
        <v>0.14000000000000001</v>
      </c>
      <c r="DH11" s="121">
        <f t="shared" si="3"/>
        <v>0.14000000000000001</v>
      </c>
      <c r="DI11" s="121">
        <f t="shared" si="3"/>
        <v>0.14000000000000001</v>
      </c>
      <c r="DJ11" s="121">
        <f t="shared" si="3"/>
        <v>0.14000000000000001</v>
      </c>
      <c r="DK11" s="122">
        <f t="shared" si="3"/>
        <v>0.14000000000000001</v>
      </c>
      <c r="DL11" s="121">
        <f t="shared" ref="DL11:DS12" si="4">DK11</f>
        <v>0.14000000000000001</v>
      </c>
      <c r="DM11" s="121">
        <f t="shared" si="4"/>
        <v>0.14000000000000001</v>
      </c>
      <c r="DN11" s="121">
        <f t="shared" si="4"/>
        <v>0.14000000000000001</v>
      </c>
      <c r="DO11" s="121">
        <f t="shared" si="4"/>
        <v>0.14000000000000001</v>
      </c>
      <c r="DP11" s="121">
        <f t="shared" si="4"/>
        <v>0.14000000000000001</v>
      </c>
      <c r="DQ11" s="121">
        <f t="shared" si="4"/>
        <v>0.14000000000000001</v>
      </c>
      <c r="DR11" s="121">
        <f t="shared" si="4"/>
        <v>0.14000000000000001</v>
      </c>
      <c r="DS11" s="121">
        <f t="shared" si="4"/>
        <v>0.14000000000000001</v>
      </c>
    </row>
    <row r="12" spans="1:123" s="52" customFormat="1" x14ac:dyDescent="0.25">
      <c r="A12" s="52" t="s">
        <v>133</v>
      </c>
      <c r="C12" s="125">
        <v>1</v>
      </c>
      <c r="D12" s="121">
        <f>C12</f>
        <v>1</v>
      </c>
      <c r="E12" s="121">
        <f t="shared" ref="E12:BM12" si="5">D12</f>
        <v>1</v>
      </c>
      <c r="F12" s="121">
        <f t="shared" si="5"/>
        <v>1</v>
      </c>
      <c r="G12" s="121">
        <f t="shared" si="5"/>
        <v>1</v>
      </c>
      <c r="H12" s="121">
        <f t="shared" si="5"/>
        <v>1</v>
      </c>
      <c r="I12" s="121">
        <f t="shared" si="5"/>
        <v>1</v>
      </c>
      <c r="J12" s="121">
        <f t="shared" si="5"/>
        <v>1</v>
      </c>
      <c r="K12" s="121">
        <v>1</v>
      </c>
      <c r="L12" s="121">
        <f t="shared" si="5"/>
        <v>1</v>
      </c>
      <c r="M12" s="121">
        <f t="shared" si="5"/>
        <v>1</v>
      </c>
      <c r="N12" s="121">
        <f t="shared" si="5"/>
        <v>1</v>
      </c>
      <c r="O12" s="121">
        <f t="shared" si="5"/>
        <v>1</v>
      </c>
      <c r="P12" s="179">
        <v>1</v>
      </c>
      <c r="Q12" s="121">
        <f>P12</f>
        <v>1</v>
      </c>
      <c r="R12" s="121">
        <f>P12</f>
        <v>1</v>
      </c>
      <c r="S12" s="121">
        <f t="shared" si="5"/>
        <v>1</v>
      </c>
      <c r="T12" s="121">
        <f t="shared" si="5"/>
        <v>1</v>
      </c>
      <c r="U12" s="121">
        <f t="shared" si="5"/>
        <v>1</v>
      </c>
      <c r="V12" s="121">
        <f t="shared" si="5"/>
        <v>1</v>
      </c>
      <c r="W12" s="121">
        <f t="shared" si="5"/>
        <v>1</v>
      </c>
      <c r="X12" s="125">
        <v>1.5</v>
      </c>
      <c r="Y12" s="121">
        <f t="shared" si="5"/>
        <v>1.5</v>
      </c>
      <c r="Z12" s="121">
        <f t="shared" si="5"/>
        <v>1.5</v>
      </c>
      <c r="AA12" s="121">
        <f t="shared" si="5"/>
        <v>1.5</v>
      </c>
      <c r="AB12" s="121">
        <f t="shared" si="5"/>
        <v>1.5</v>
      </c>
      <c r="AC12" s="121">
        <f t="shared" si="5"/>
        <v>1.5</v>
      </c>
      <c r="AD12" s="121">
        <f t="shared" si="5"/>
        <v>1.5</v>
      </c>
      <c r="AE12" s="125">
        <v>1.8</v>
      </c>
      <c r="AF12" s="121">
        <f t="shared" si="5"/>
        <v>1.8</v>
      </c>
      <c r="AG12" s="121">
        <f t="shared" si="5"/>
        <v>1.8</v>
      </c>
      <c r="AH12" s="121">
        <f t="shared" si="5"/>
        <v>1.8</v>
      </c>
      <c r="AI12" s="121">
        <f t="shared" si="5"/>
        <v>1.8</v>
      </c>
      <c r="AJ12" s="186">
        <f t="shared" si="5"/>
        <v>1.8</v>
      </c>
      <c r="AK12" s="179">
        <v>1</v>
      </c>
      <c r="AL12" s="121">
        <v>1.5</v>
      </c>
      <c r="AM12" s="121">
        <f t="shared" si="5"/>
        <v>1.5</v>
      </c>
      <c r="AN12" s="121">
        <f t="shared" si="5"/>
        <v>1.5</v>
      </c>
      <c r="AO12" s="121">
        <f t="shared" si="5"/>
        <v>1.5</v>
      </c>
      <c r="AP12" s="121">
        <f t="shared" si="5"/>
        <v>1.5</v>
      </c>
      <c r="AQ12" s="186">
        <f t="shared" si="5"/>
        <v>1.5</v>
      </c>
      <c r="AR12" s="244">
        <v>1</v>
      </c>
      <c r="AS12" s="121">
        <f t="shared" si="5"/>
        <v>1</v>
      </c>
      <c r="AT12" s="121">
        <f t="shared" si="5"/>
        <v>1</v>
      </c>
      <c r="AU12" s="121">
        <f t="shared" si="5"/>
        <v>1</v>
      </c>
      <c r="AV12" s="121">
        <f t="shared" si="5"/>
        <v>1</v>
      </c>
      <c r="AW12" s="121">
        <f t="shared" si="5"/>
        <v>1</v>
      </c>
      <c r="AX12" s="186">
        <f t="shared" si="5"/>
        <v>1</v>
      </c>
      <c r="AY12" s="122">
        <f t="shared" si="5"/>
        <v>1</v>
      </c>
      <c r="AZ12" s="121">
        <f t="shared" si="5"/>
        <v>1</v>
      </c>
      <c r="BA12" s="121">
        <f t="shared" si="5"/>
        <v>1</v>
      </c>
      <c r="BB12" s="121">
        <f t="shared" si="5"/>
        <v>1</v>
      </c>
      <c r="BC12" s="121">
        <f t="shared" si="5"/>
        <v>1</v>
      </c>
      <c r="BD12" s="121">
        <f t="shared" si="5"/>
        <v>1</v>
      </c>
      <c r="BE12" s="186">
        <f t="shared" si="5"/>
        <v>1</v>
      </c>
      <c r="BF12" s="122">
        <f t="shared" si="5"/>
        <v>1</v>
      </c>
      <c r="BG12" s="121">
        <f t="shared" si="5"/>
        <v>1</v>
      </c>
      <c r="BH12" s="121">
        <f t="shared" si="5"/>
        <v>1</v>
      </c>
      <c r="BI12" s="121">
        <f t="shared" si="5"/>
        <v>1</v>
      </c>
      <c r="BJ12" s="121">
        <f t="shared" si="5"/>
        <v>1</v>
      </c>
      <c r="BK12" s="121">
        <f t="shared" si="5"/>
        <v>1</v>
      </c>
      <c r="BL12" s="186">
        <f t="shared" si="5"/>
        <v>1</v>
      </c>
      <c r="BM12" s="122">
        <f t="shared" si="5"/>
        <v>1</v>
      </c>
      <c r="BN12" s="121">
        <f t="shared" si="0"/>
        <v>1</v>
      </c>
      <c r="BO12" s="121">
        <f t="shared" si="0"/>
        <v>1</v>
      </c>
      <c r="BP12" s="121">
        <f t="shared" si="0"/>
        <v>1</v>
      </c>
      <c r="BQ12" s="121">
        <f t="shared" si="0"/>
        <v>1</v>
      </c>
      <c r="BR12" s="121">
        <f t="shared" si="0"/>
        <v>1</v>
      </c>
      <c r="BS12" s="121">
        <f t="shared" si="0"/>
        <v>1</v>
      </c>
      <c r="BT12" s="122">
        <f t="shared" si="0"/>
        <v>1</v>
      </c>
      <c r="BU12" s="121">
        <f t="shared" si="0"/>
        <v>1</v>
      </c>
      <c r="BV12" s="121">
        <f t="shared" si="0"/>
        <v>1</v>
      </c>
      <c r="BW12" s="121">
        <f t="shared" si="0"/>
        <v>1</v>
      </c>
      <c r="BX12" s="121">
        <f t="shared" si="0"/>
        <v>1</v>
      </c>
      <c r="BY12" s="121">
        <f t="shared" si="0"/>
        <v>1</v>
      </c>
      <c r="BZ12" s="121">
        <f t="shared" si="0"/>
        <v>1</v>
      </c>
      <c r="CA12" s="122">
        <f t="shared" si="0"/>
        <v>1</v>
      </c>
      <c r="CB12" s="121">
        <f t="shared" si="0"/>
        <v>1</v>
      </c>
      <c r="CC12" s="121">
        <f t="shared" si="0"/>
        <v>1</v>
      </c>
      <c r="CD12" s="121">
        <f t="shared" si="0"/>
        <v>1</v>
      </c>
      <c r="CE12" s="121">
        <f t="shared" si="0"/>
        <v>1</v>
      </c>
      <c r="CF12" s="121">
        <f t="shared" si="2"/>
        <v>1</v>
      </c>
      <c r="CG12" s="121">
        <f t="shared" si="2"/>
        <v>1</v>
      </c>
      <c r="CH12" s="122">
        <f t="shared" si="2"/>
        <v>1</v>
      </c>
      <c r="CI12" s="121">
        <f t="shared" si="2"/>
        <v>1</v>
      </c>
      <c r="CJ12" s="121">
        <f t="shared" si="2"/>
        <v>1</v>
      </c>
      <c r="CK12" s="121">
        <f t="shared" si="2"/>
        <v>1</v>
      </c>
      <c r="CL12" s="121">
        <f t="shared" si="2"/>
        <v>1</v>
      </c>
      <c r="CM12" s="121">
        <f t="shared" si="2"/>
        <v>1</v>
      </c>
      <c r="CN12" s="121">
        <f t="shared" si="2"/>
        <v>1</v>
      </c>
      <c r="CO12" s="122">
        <f t="shared" si="2"/>
        <v>1</v>
      </c>
      <c r="CP12" s="121">
        <f t="shared" si="2"/>
        <v>1</v>
      </c>
      <c r="CQ12" s="121">
        <f t="shared" si="2"/>
        <v>1</v>
      </c>
      <c r="CR12" s="121">
        <f t="shared" si="2"/>
        <v>1</v>
      </c>
      <c r="CS12" s="121">
        <f t="shared" si="2"/>
        <v>1</v>
      </c>
      <c r="CT12" s="121">
        <f t="shared" si="2"/>
        <v>1</v>
      </c>
      <c r="CU12" s="121">
        <f t="shared" si="2"/>
        <v>1</v>
      </c>
      <c r="CV12" s="122">
        <f t="shared" si="3"/>
        <v>1</v>
      </c>
      <c r="CW12" s="121">
        <f t="shared" si="3"/>
        <v>1</v>
      </c>
      <c r="CX12" s="121">
        <f t="shared" si="3"/>
        <v>1</v>
      </c>
      <c r="CY12" s="121">
        <f t="shared" si="3"/>
        <v>1</v>
      </c>
      <c r="CZ12" s="121">
        <f t="shared" si="3"/>
        <v>1</v>
      </c>
      <c r="DA12" s="121">
        <f t="shared" si="3"/>
        <v>1</v>
      </c>
      <c r="DB12" s="121">
        <f t="shared" si="3"/>
        <v>1</v>
      </c>
      <c r="DC12" s="121">
        <f t="shared" si="3"/>
        <v>1</v>
      </c>
      <c r="DD12" s="122">
        <f t="shared" si="3"/>
        <v>1</v>
      </c>
      <c r="DE12" s="121">
        <f t="shared" si="3"/>
        <v>1</v>
      </c>
      <c r="DF12" s="121">
        <f t="shared" si="3"/>
        <v>1</v>
      </c>
      <c r="DG12" s="121">
        <f t="shared" si="3"/>
        <v>1</v>
      </c>
      <c r="DH12" s="121">
        <f t="shared" si="3"/>
        <v>1</v>
      </c>
      <c r="DI12" s="121">
        <f t="shared" si="3"/>
        <v>1</v>
      </c>
      <c r="DJ12" s="121">
        <f t="shared" si="3"/>
        <v>1</v>
      </c>
      <c r="DK12" s="122">
        <f t="shared" si="3"/>
        <v>1</v>
      </c>
      <c r="DL12" s="121">
        <f t="shared" si="4"/>
        <v>1</v>
      </c>
      <c r="DM12" s="121">
        <f t="shared" si="4"/>
        <v>1</v>
      </c>
      <c r="DN12" s="121">
        <f t="shared" si="4"/>
        <v>1</v>
      </c>
      <c r="DO12" s="121">
        <f t="shared" si="4"/>
        <v>1</v>
      </c>
      <c r="DP12" s="121">
        <f t="shared" si="4"/>
        <v>1</v>
      </c>
      <c r="DQ12" s="121">
        <f t="shared" si="4"/>
        <v>1</v>
      </c>
      <c r="DR12" s="121">
        <f t="shared" si="4"/>
        <v>1</v>
      </c>
      <c r="DS12" s="121">
        <f t="shared" si="4"/>
        <v>1</v>
      </c>
    </row>
    <row r="13" spans="1:123" x14ac:dyDescent="0.25">
      <c r="C13" s="174">
        <v>0.01</v>
      </c>
      <c r="D13" s="174"/>
      <c r="E13" s="174"/>
      <c r="F13" s="174"/>
      <c r="G13" s="174"/>
      <c r="H13" s="174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3" t="s">
        <v>148</v>
      </c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  <c r="BJ13" s="173"/>
      <c r="BK13" s="242" t="s">
        <v>173</v>
      </c>
      <c r="BL13" s="242"/>
      <c r="BM13" s="242"/>
      <c r="BN13" s="242"/>
      <c r="BO13" s="242"/>
      <c r="BP13" s="242"/>
      <c r="BQ13" s="242"/>
      <c r="BR13" s="242"/>
      <c r="BS13" s="242"/>
      <c r="BT13" s="242"/>
      <c r="BU13" s="242"/>
      <c r="BV13" s="242"/>
      <c r="BW13" s="242"/>
      <c r="BX13" s="242"/>
      <c r="BY13" s="242"/>
      <c r="BZ13" s="242"/>
      <c r="CA13" s="242"/>
      <c r="CB13" s="242"/>
      <c r="CC13" s="242"/>
      <c r="CD13" s="242"/>
      <c r="CE13" s="242"/>
      <c r="CF13" s="242"/>
      <c r="CG13" s="242"/>
      <c r="CH13" s="242"/>
      <c r="CI13" s="242"/>
      <c r="CJ13" s="242"/>
      <c r="CK13" s="242"/>
      <c r="CL13" s="242"/>
      <c r="CM13" s="242"/>
      <c r="CN13" s="242"/>
      <c r="CO13" s="242"/>
      <c r="CP13" s="241" t="s">
        <v>172</v>
      </c>
      <c r="CQ13" s="241"/>
      <c r="CR13" s="241"/>
      <c r="CS13" s="241"/>
      <c r="CT13" s="241"/>
      <c r="CU13" s="241"/>
      <c r="CV13" s="241"/>
      <c r="CW13" s="241"/>
      <c r="CX13" s="241"/>
      <c r="CY13" s="241"/>
      <c r="CZ13" s="241"/>
      <c r="DA13" s="241"/>
      <c r="DB13" s="241"/>
      <c r="DC13" s="241"/>
      <c r="DD13" s="241"/>
      <c r="DE13" s="241"/>
      <c r="DF13" s="241"/>
      <c r="DG13" s="241"/>
      <c r="DH13" s="241"/>
      <c r="DI13" s="241"/>
      <c r="DJ13" s="241"/>
      <c r="DK13" s="241"/>
      <c r="DL13" s="241"/>
      <c r="DM13" s="241"/>
      <c r="DN13" s="241"/>
      <c r="DO13" s="241"/>
      <c r="DP13" s="241"/>
      <c r="DQ13" s="241"/>
      <c r="DR13" s="241"/>
      <c r="DS13" s="241"/>
    </row>
    <row r="14" spans="1:123" s="258" customFormat="1" x14ac:dyDescent="0.25">
      <c r="A14" s="258" t="s">
        <v>134</v>
      </c>
      <c r="B14" s="258" t="s">
        <v>180</v>
      </c>
      <c r="C14" s="270">
        <f>C58+C51+C43*AA4</f>
        <v>2.6284053972225916</v>
      </c>
      <c r="D14" s="225">
        <f>C14+D66+D50*$AA$4</f>
        <v>3.1252600810046833</v>
      </c>
      <c r="E14" s="225">
        <f>D14+E66+E50*$AA$4</f>
        <v>3.7115486078675515</v>
      </c>
      <c r="F14" s="225">
        <f>E14+F66+F50*$AA$4</f>
        <v>4.4033690695657359</v>
      </c>
      <c r="G14" s="225">
        <f>F14+G66+G50*$AA$4</f>
        <v>5.2197172143695942</v>
      </c>
      <c r="H14" s="225">
        <f>G14+H66+H50*$AA$4</f>
        <v>6.1830080252381467</v>
      </c>
      <c r="I14" s="225">
        <f>H14+I66+I50*$AA$4</f>
        <v>7.3196911820630381</v>
      </c>
      <c r="J14" s="225">
        <f>I14+J66+J50*$AA$4</f>
        <v>8.3866259624071446</v>
      </c>
      <c r="K14" s="225">
        <f>J14+K66+K50*$AA$4</f>
        <v>9.6431381777278258</v>
      </c>
      <c r="L14" s="225">
        <f>K14+L66+L50*$AA$4</f>
        <v>11.123351766320864</v>
      </c>
      <c r="M14" s="225">
        <f>L14+M66+M50*$AA$4</f>
        <v>12.867532975375287</v>
      </c>
      <c r="N14" s="225">
        <f>M14+N66+N50*$AA$4</f>
        <v>14.92319597657414</v>
      </c>
      <c r="O14" s="225">
        <f>N14+O66+O50*$AA$4</f>
        <v>17.34640749250342</v>
      </c>
      <c r="P14" s="225">
        <f>O14+P66+P50*$AA$4</f>
        <v>20.203326255814609</v>
      </c>
      <c r="Q14" s="225">
        <f t="shared" ref="Q14:CB14" si="6">P14+Q66+Q50*$AA$4</f>
        <v>23.57086877939404</v>
      </c>
      <c r="R14" s="225">
        <f t="shared" si="6"/>
        <v>27.54094734009</v>
      </c>
      <c r="S14" s="225">
        <f t="shared" si="6"/>
        <v>32.222018424583467</v>
      </c>
      <c r="T14" s="225">
        <f t="shared" si="6"/>
        <v>37.742060687157995</v>
      </c>
      <c r="U14" s="225">
        <f t="shared" si="6"/>
        <v>44.252088939868166</v>
      </c>
      <c r="V14" s="225">
        <f t="shared" si="6"/>
        <v>51.9303006609384</v>
      </c>
      <c r="W14" s="225">
        <f t="shared" si="6"/>
        <v>60.986968874673522</v>
      </c>
      <c r="X14" s="225">
        <f t="shared" si="6"/>
        <v>69.794051575424703</v>
      </c>
      <c r="Y14" s="225">
        <f t="shared" si="6"/>
        <v>73.202549634571056</v>
      </c>
      <c r="Z14" s="225">
        <f t="shared" si="6"/>
        <v>76.965004318190807</v>
      </c>
      <c r="AA14" s="225">
        <f t="shared" si="6"/>
        <v>81.143576665711763</v>
      </c>
      <c r="AB14" s="225">
        <f t="shared" si="6"/>
        <v>85.811511569741526</v>
      </c>
      <c r="AC14" s="225">
        <f t="shared" si="6"/>
        <v>91.055094030821763</v>
      </c>
      <c r="AD14" s="225">
        <f t="shared" si="6"/>
        <v>96.975942808563175</v>
      </c>
      <c r="AE14" s="225">
        <f t="shared" si="6"/>
        <v>103.78503906342331</v>
      </c>
      <c r="AF14" s="225">
        <f t="shared" si="6"/>
        <v>107.82430817161801</v>
      </c>
      <c r="AG14" s="225">
        <f t="shared" si="6"/>
        <v>111.88902884132708</v>
      </c>
      <c r="AH14" s="225">
        <f t="shared" si="6"/>
        <v>115.96836228269446</v>
      </c>
      <c r="AI14" s="225">
        <f t="shared" si="6"/>
        <v>120.04939542466829</v>
      </c>
      <c r="AJ14" s="225">
        <f t="shared" si="6"/>
        <v>124.11675927714373</v>
      </c>
      <c r="AK14" s="225">
        <f t="shared" si="6"/>
        <v>128.15217523492882</v>
      </c>
      <c r="AL14" s="225">
        <f t="shared" si="6"/>
        <v>132.13391504255955</v>
      </c>
      <c r="AM14" s="225">
        <f t="shared" si="6"/>
        <v>136.09012907213329</v>
      </c>
      <c r="AN14" s="225">
        <f t="shared" si="6"/>
        <v>140.09576232032123</v>
      </c>
      <c r="AO14" s="225">
        <f t="shared" si="6"/>
        <v>144.11934535211071</v>
      </c>
      <c r="AP14" s="225">
        <f t="shared" si="6"/>
        <v>148.12277068601011</v>
      </c>
      <c r="AQ14" s="225">
        <f t="shared" si="6"/>
        <v>152.06010417663916</v>
      </c>
      <c r="AR14" s="225">
        <f t="shared" si="6"/>
        <v>155.87618239805531</v>
      </c>
      <c r="AS14" s="225">
        <f t="shared" si="6"/>
        <v>159.50495673865896</v>
      </c>
      <c r="AT14" s="225">
        <f t="shared" si="6"/>
        <v>162.87668655093924</v>
      </c>
      <c r="AU14" s="225">
        <f t="shared" si="6"/>
        <v>166.27080931456942</v>
      </c>
      <c r="AV14" s="225">
        <f t="shared" si="6"/>
        <v>169.68073246362553</v>
      </c>
      <c r="AW14" s="225">
        <f t="shared" si="6"/>
        <v>173.09617412995979</v>
      </c>
      <c r="AX14" s="225">
        <f t="shared" si="6"/>
        <v>176.50246195910478</v>
      </c>
      <c r="AY14" s="225">
        <f t="shared" si="6"/>
        <v>179.87970846512829</v>
      </c>
      <c r="AZ14" s="225">
        <f t="shared" si="6"/>
        <v>182.99602715622359</v>
      </c>
      <c r="BA14" s="225">
        <f t="shared" si="6"/>
        <v>186.02983296253683</v>
      </c>
      <c r="BB14" s="225">
        <f t="shared" si="6"/>
        <v>189.02175082777637</v>
      </c>
      <c r="BC14" s="225">
        <f t="shared" si="6"/>
        <v>191.97059337560771</v>
      </c>
      <c r="BD14" s="225">
        <f t="shared" si="6"/>
        <v>194.87629074776564</v>
      </c>
      <c r="BE14" s="225">
        <f t="shared" si="6"/>
        <v>197.73994644623625</v>
      </c>
      <c r="BF14" s="225">
        <f t="shared" si="6"/>
        <v>200.5639007401426</v>
      </c>
      <c r="BG14" s="225">
        <f t="shared" si="6"/>
        <v>203.35180330629757</v>
      </c>
      <c r="BH14" s="225">
        <f t="shared" si="6"/>
        <v>206.09389960797685</v>
      </c>
      <c r="BI14" s="225">
        <f t="shared" si="6"/>
        <v>208.79639996089998</v>
      </c>
      <c r="BJ14" s="225">
        <f t="shared" si="6"/>
        <v>211.45432107713933</v>
      </c>
      <c r="BK14" s="225">
        <f t="shared" si="6"/>
        <v>214.06367319311519</v>
      </c>
      <c r="BL14" s="225">
        <f t="shared" si="6"/>
        <v>216.62185218364471</v>
      </c>
      <c r="BM14" s="225">
        <f t="shared" si="6"/>
        <v>219.1280931737993</v>
      </c>
      <c r="BN14" s="225">
        <f t="shared" si="6"/>
        <v>221.58399651005055</v>
      </c>
      <c r="BO14" s="225">
        <f t="shared" si="6"/>
        <v>224.00453186550473</v>
      </c>
      <c r="BP14" s="225">
        <f t="shared" si="6"/>
        <v>226.39651047951597</v>
      </c>
      <c r="BQ14" s="225">
        <f t="shared" si="6"/>
        <v>228.75855468974063</v>
      </c>
      <c r="BR14" s="225">
        <f t="shared" si="6"/>
        <v>231.0891735002734</v>
      </c>
      <c r="BS14" s="225">
        <f t="shared" si="6"/>
        <v>233.38687134187231</v>
      </c>
      <c r="BT14" s="225">
        <f t="shared" si="6"/>
        <v>235.65029784269655</v>
      </c>
      <c r="BU14" s="225">
        <f t="shared" si="6"/>
        <v>237.87844536984645</v>
      </c>
      <c r="BV14" s="225">
        <f t="shared" si="6"/>
        <v>240.07525267509425</v>
      </c>
      <c r="BW14" s="225">
        <f t="shared" si="6"/>
        <v>242.24241567481852</v>
      </c>
      <c r="BX14" s="225">
        <f t="shared" si="6"/>
        <v>244.38074167864346</v>
      </c>
      <c r="BY14" s="225">
        <f t="shared" si="6"/>
        <v>246.49118906043998</v>
      </c>
      <c r="BZ14" s="225">
        <f t="shared" si="6"/>
        <v>248.57479048592108</v>
      </c>
      <c r="CA14" s="225">
        <f t="shared" si="6"/>
        <v>250.6325654091265</v>
      </c>
      <c r="CB14" s="225">
        <f t="shared" si="6"/>
        <v>252.66542180142869</v>
      </c>
      <c r="CC14" s="225">
        <f t="shared" ref="CC14:DS14" si="7">CB14+CC66+CC50*$AA$4</f>
        <v>254.67404702572043</v>
      </c>
      <c r="CD14" s="225">
        <f t="shared" si="7"/>
        <v>256.65899102429552</v>
      </c>
      <c r="CE14" s="225">
        <f t="shared" si="7"/>
        <v>258.62048385573485</v>
      </c>
      <c r="CF14" s="225">
        <f t="shared" si="7"/>
        <v>260.55898813282715</v>
      </c>
      <c r="CG14" s="225">
        <f t="shared" si="7"/>
        <v>262.47518947773517</v>
      </c>
      <c r="CH14" s="225">
        <f t="shared" si="7"/>
        <v>264.36996772096194</v>
      </c>
      <c r="CI14" s="225">
        <f t="shared" si="7"/>
        <v>266.24434490044996</v>
      </c>
      <c r="CJ14" s="225">
        <f t="shared" si="7"/>
        <v>268.09940556780498</v>
      </c>
      <c r="CK14" s="225">
        <f t="shared" si="7"/>
        <v>269.93575282358569</v>
      </c>
      <c r="CL14" s="225">
        <f t="shared" si="7"/>
        <v>271.7537846119227</v>
      </c>
      <c r="CM14" s="225">
        <f t="shared" si="7"/>
        <v>273.55391342452617</v>
      </c>
      <c r="CN14" s="225">
        <f t="shared" si="7"/>
        <v>275.33657775846234</v>
      </c>
      <c r="CO14" s="225">
        <f t="shared" si="7"/>
        <v>277.10225351328558</v>
      </c>
      <c r="CP14" s="225">
        <f t="shared" si="7"/>
        <v>278.85146350392887</v>
      </c>
      <c r="CQ14" s="225">
        <f t="shared" si="7"/>
        <v>280.58478284137232</v>
      </c>
      <c r="CR14" s="225">
        <f t="shared" si="7"/>
        <v>282.30272700990383</v>
      </c>
      <c r="CS14" s="225">
        <f t="shared" si="7"/>
        <v>284.00578580506249</v>
      </c>
      <c r="CT14" s="225">
        <f t="shared" si="7"/>
        <v>285.69444636891382</v>
      </c>
      <c r="CU14" s="225">
        <f t="shared" si="7"/>
        <v>287.36918065753002</v>
      </c>
      <c r="CV14" s="225">
        <f t="shared" si="7"/>
        <v>289.03043590816452</v>
      </c>
      <c r="CW14" s="225">
        <f t="shared" si="7"/>
        <v>290.67862917173841</v>
      </c>
      <c r="CX14" s="225">
        <f t="shared" si="7"/>
        <v>292.31414702180774</v>
      </c>
      <c r="CY14" s="225">
        <f t="shared" si="7"/>
        <v>293.93735159284705</v>
      </c>
      <c r="CZ14" s="225">
        <f t="shared" si="7"/>
        <v>295.54859973744533</v>
      </c>
      <c r="DA14" s="225">
        <f t="shared" si="7"/>
        <v>297.14825760347082</v>
      </c>
      <c r="DB14" s="225">
        <f t="shared" si="7"/>
        <v>298.73669425156862</v>
      </c>
      <c r="DC14" s="225">
        <f t="shared" si="7"/>
        <v>300.31427421011813</v>
      </c>
      <c r="DD14" s="245">
        <f t="shared" si="7"/>
        <v>301.88134963385573</v>
      </c>
      <c r="DE14" s="225">
        <f t="shared" si="7"/>
        <v>303.43825297480294</v>
      </c>
      <c r="DF14" s="225">
        <f t="shared" si="7"/>
        <v>304.98529135058044</v>
      </c>
      <c r="DG14" s="225">
        <f t="shared" si="7"/>
        <v>306.5227591464722</v>
      </c>
      <c r="DH14" s="225">
        <f t="shared" si="7"/>
        <v>308.0509438144872</v>
      </c>
      <c r="DI14" s="225">
        <f t="shared" si="7"/>
        <v>309.57012619087834</v>
      </c>
      <c r="DJ14" s="225">
        <f t="shared" si="7"/>
        <v>311.08058065426485</v>
      </c>
      <c r="DK14" s="245">
        <f t="shared" si="7"/>
        <v>312.58257493252256</v>
      </c>
      <c r="DL14" s="225">
        <f t="shared" si="7"/>
        <v>314.07636940994172</v>
      </c>
      <c r="DM14" s="225">
        <f t="shared" si="7"/>
        <v>315.56221585383298</v>
      </c>
      <c r="DN14" s="225">
        <f t="shared" si="7"/>
        <v>317.04035836128025</v>
      </c>
      <c r="DO14" s="225">
        <f t="shared" si="7"/>
        <v>318.51103339731884</v>
      </c>
      <c r="DP14" s="225">
        <f t="shared" si="7"/>
        <v>319.97446901898405</v>
      </c>
      <c r="DQ14" s="225">
        <f t="shared" si="7"/>
        <v>321.43088468558739</v>
      </c>
      <c r="DR14" s="225">
        <f t="shared" si="7"/>
        <v>322.88049161761154</v>
      </c>
      <c r="DS14" s="225">
        <f t="shared" si="7"/>
        <v>324.32349360062113</v>
      </c>
    </row>
    <row r="15" spans="1:123" s="258" customFormat="1" x14ac:dyDescent="0.25">
      <c r="A15" s="258" t="s">
        <v>190</v>
      </c>
      <c r="D15" s="225"/>
      <c r="E15" s="225"/>
      <c r="F15" s="225"/>
      <c r="G15" s="225"/>
      <c r="H15" s="225"/>
      <c r="I15" s="225">
        <v>0.4</v>
      </c>
      <c r="J15" s="225">
        <f>I15+J66</f>
        <v>0.87974074255349521</v>
      </c>
      <c r="K15" s="225">
        <f t="shared" ref="K15:BV15" si="8">J15+K66</f>
        <v>1.4458348187666195</v>
      </c>
      <c r="L15" s="225">
        <f t="shared" si="8"/>
        <v>2.113825828698106</v>
      </c>
      <c r="M15" s="225">
        <f t="shared" si="8"/>
        <v>2.9020552204172598</v>
      </c>
      <c r="N15" s="225">
        <f t="shared" si="8"/>
        <v>3.8321659026458619</v>
      </c>
      <c r="O15" s="225">
        <f t="shared" si="8"/>
        <v>4.9296965076756116</v>
      </c>
      <c r="P15" s="225">
        <f t="shared" si="8"/>
        <v>6.224782621610716</v>
      </c>
      <c r="Q15" s="225">
        <f t="shared" si="8"/>
        <v>7.7529842360541386</v>
      </c>
      <c r="R15" s="225">
        <f t="shared" si="8"/>
        <v>9.5562621410973776</v>
      </c>
      <c r="S15" s="225">
        <f t="shared" si="8"/>
        <v>11.6841300690484</v>
      </c>
      <c r="T15" s="225">
        <f t="shared" si="8"/>
        <v>14.195014224030606</v>
      </c>
      <c r="U15" s="225">
        <f t="shared" si="8"/>
        <v>17.157857526909609</v>
      </c>
      <c r="V15" s="225">
        <f t="shared" si="8"/>
        <v>20.65401262430683</v>
      </c>
      <c r="W15" s="225">
        <f t="shared" si="8"/>
        <v>24.779475639235553</v>
      </c>
      <c r="X15" s="225">
        <f t="shared" si="8"/>
        <v>27.881535293642852</v>
      </c>
      <c r="Y15" s="225">
        <f t="shared" si="8"/>
        <v>29.052934639056438</v>
      </c>
      <c r="Z15" s="225">
        <f t="shared" si="8"/>
        <v>30.376892312981145</v>
      </c>
      <c r="AA15" s="225">
        <f t="shared" si="8"/>
        <v>31.880785020633194</v>
      </c>
      <c r="AB15" s="225">
        <f t="shared" si="8"/>
        <v>33.596886101996105</v>
      </c>
      <c r="AC15" s="225">
        <f t="shared" si="8"/>
        <v>35.563235448908401</v>
      </c>
      <c r="AD15" s="225">
        <f t="shared" si="8"/>
        <v>37.82466165896922</v>
      </c>
      <c r="AE15" s="225">
        <f t="shared" si="8"/>
        <v>40.433982162781774</v>
      </c>
      <c r="AF15" s="225">
        <f t="shared" si="8"/>
        <v>41.93967343354538</v>
      </c>
      <c r="AG15" s="225">
        <f t="shared" si="8"/>
        <v>43.448690733807652</v>
      </c>
      <c r="AH15" s="225">
        <f t="shared" si="8"/>
        <v>44.957065851936747</v>
      </c>
      <c r="AI15" s="225">
        <f t="shared" si="8"/>
        <v>46.460113353472501</v>
      </c>
      <c r="AJ15" s="225">
        <f t="shared" si="8"/>
        <v>47.952297782456625</v>
      </c>
      <c r="AK15" s="225">
        <f t="shared" si="8"/>
        <v>49.42707547689615</v>
      </c>
      <c r="AL15" s="225">
        <f t="shared" si="8"/>
        <v>50.876705850224234</v>
      </c>
      <c r="AM15" s="225">
        <f t="shared" si="8"/>
        <v>52.294078206951646</v>
      </c>
      <c r="AN15" s="225">
        <f t="shared" si="8"/>
        <v>53.735082550776525</v>
      </c>
      <c r="AO15" s="225">
        <f t="shared" si="8"/>
        <v>55.187010737043472</v>
      </c>
      <c r="AP15" s="225">
        <f t="shared" si="8"/>
        <v>56.634574668825756</v>
      </c>
      <c r="AQ15" s="225">
        <f t="shared" si="8"/>
        <v>58.059447601504452</v>
      </c>
      <c r="AR15" s="225">
        <f t="shared" si="8"/>
        <v>59.439723185860977</v>
      </c>
      <c r="AS15" s="225">
        <f t="shared" si="8"/>
        <v>60.749277325594335</v>
      </c>
      <c r="AT15" s="225">
        <f t="shared" si="8"/>
        <v>61.958098882096571</v>
      </c>
      <c r="AU15" s="225">
        <f t="shared" si="8"/>
        <v>63.174384515041936</v>
      </c>
      <c r="AV15" s="225">
        <f t="shared" si="8"/>
        <v>64.396596895406617</v>
      </c>
      <c r="AW15" s="225">
        <f t="shared" si="8"/>
        <v>65.621888868630109</v>
      </c>
      <c r="AX15" s="225">
        <f t="shared" si="8"/>
        <v>66.8458505707451</v>
      </c>
      <c r="AY15" s="225">
        <f t="shared" si="8"/>
        <v>68.062212037298195</v>
      </c>
      <c r="AZ15" s="225">
        <f t="shared" si="8"/>
        <v>69.182474590652077</v>
      </c>
      <c r="BA15" s="225">
        <f t="shared" si="8"/>
        <v>70.277398183965914</v>
      </c>
      <c r="BB15" s="225">
        <f t="shared" si="8"/>
        <v>71.354150915931967</v>
      </c>
      <c r="BC15" s="225">
        <f t="shared" si="8"/>
        <v>72.412190046076688</v>
      </c>
      <c r="BD15" s="225">
        <f t="shared" si="8"/>
        <v>73.45153621501693</v>
      </c>
      <c r="BE15" s="225">
        <f t="shared" si="8"/>
        <v>74.472815189285882</v>
      </c>
      <c r="BF15" s="225">
        <f t="shared" si="8"/>
        <v>75.477305960624278</v>
      </c>
      <c r="BG15" s="225">
        <f t="shared" si="8"/>
        <v>76.466996471452774</v>
      </c>
      <c r="BH15" s="225">
        <f t="shared" si="8"/>
        <v>77.438305069117604</v>
      </c>
      <c r="BI15" s="225">
        <f t="shared" si="8"/>
        <v>78.394780939316277</v>
      </c>
      <c r="BJ15" s="225">
        <f t="shared" si="8"/>
        <v>79.334358677943499</v>
      </c>
      <c r="BK15" s="225">
        <f t="shared" si="8"/>
        <v>80.255324642126453</v>
      </c>
      <c r="BL15" s="225">
        <f t="shared" si="8"/>
        <v>81.156477007298861</v>
      </c>
      <c r="BM15" s="225">
        <f t="shared" si="8"/>
        <v>82.037310934916974</v>
      </c>
      <c r="BN15" s="225">
        <f t="shared" si="8"/>
        <v>82.898233262245938</v>
      </c>
      <c r="BO15" s="225">
        <f t="shared" si="8"/>
        <v>83.746008323946342</v>
      </c>
      <c r="BP15" s="225">
        <f t="shared" si="8"/>
        <v>84.583026834787901</v>
      </c>
      <c r="BQ15" s="225">
        <f t="shared" si="8"/>
        <v>85.408901296592092</v>
      </c>
      <c r="BR15" s="225">
        <f t="shared" si="8"/>
        <v>86.22316947946085</v>
      </c>
      <c r="BS15" s="225">
        <f t="shared" si="8"/>
        <v>87.025325275334396</v>
      </c>
      <c r="BT15" s="225">
        <f t="shared" si="8"/>
        <v>87.814864594410651</v>
      </c>
      <c r="BU15" s="225">
        <f t="shared" si="8"/>
        <v>88.591348766151356</v>
      </c>
      <c r="BV15" s="225">
        <f t="shared" si="8"/>
        <v>89.355618694631289</v>
      </c>
      <c r="BW15" s="225">
        <f t="shared" ref="BW15:DS15" si="9">BV15+BW66</f>
        <v>90.108215555147439</v>
      </c>
      <c r="BX15" s="225">
        <f t="shared" si="9"/>
        <v>90.84949119998879</v>
      </c>
      <c r="BY15" s="225">
        <f t="shared" si="9"/>
        <v>91.579873610423832</v>
      </c>
      <c r="BZ15" s="225">
        <f t="shared" si="9"/>
        <v>92.299833344534363</v>
      </c>
      <c r="CA15" s="225">
        <f t="shared" si="9"/>
        <v>93.009844237958291</v>
      </c>
      <c r="CB15" s="225">
        <f t="shared" si="9"/>
        <v>93.710338152531477</v>
      </c>
      <c r="CC15" s="225">
        <f t="shared" si="9"/>
        <v>94.401653513625561</v>
      </c>
      <c r="CD15" s="225">
        <f t="shared" si="9"/>
        <v>95.083997889996269</v>
      </c>
      <c r="CE15" s="225">
        <f t="shared" si="9"/>
        <v>95.757429854912587</v>
      </c>
      <c r="CF15" s="225">
        <f t="shared" si="9"/>
        <v>96.422097668800092</v>
      </c>
      <c r="CG15" s="225">
        <f t="shared" si="9"/>
        <v>97.078238820725801</v>
      </c>
      <c r="CH15" s="225">
        <f t="shared" si="9"/>
        <v>97.726172122890802</v>
      </c>
      <c r="CI15" s="225">
        <f t="shared" si="9"/>
        <v>98.366280725168878</v>
      </c>
      <c r="CJ15" s="225">
        <f t="shared" si="9"/>
        <v>98.998984192636541</v>
      </c>
      <c r="CK15" s="225">
        <f t="shared" si="9"/>
        <v>99.62451935903313</v>
      </c>
      <c r="CL15" s="225">
        <f t="shared" si="9"/>
        <v>100.24305328269033</v>
      </c>
      <c r="CM15" s="225">
        <f t="shared" si="9"/>
        <v>100.85475142400169</v>
      </c>
      <c r="CN15" s="225">
        <f t="shared" si="9"/>
        <v>101.45978207002186</v>
      </c>
      <c r="CO15" s="225">
        <f t="shared" si="9"/>
        <v>102.05832138799229</v>
      </c>
      <c r="CP15" s="225">
        <f t="shared" si="9"/>
        <v>102.65055849019693</v>
      </c>
      <c r="CQ15" s="225">
        <f t="shared" si="9"/>
        <v>103.23669973288008</v>
      </c>
      <c r="CR15" s="225">
        <f t="shared" si="9"/>
        <v>103.81694260469959</v>
      </c>
      <c r="CS15" s="225">
        <f t="shared" si="9"/>
        <v>104.39147827387154</v>
      </c>
      <c r="CT15" s="225">
        <f t="shared" si="9"/>
        <v>104.96049813989876</v>
      </c>
      <c r="CU15" s="225">
        <f t="shared" si="9"/>
        <v>105.52418809210101</v>
      </c>
      <c r="CV15" s="225">
        <f t="shared" si="9"/>
        <v>106.08272388546679</v>
      </c>
      <c r="CW15" s="225">
        <f t="shared" si="9"/>
        <v>106.63626812811393</v>
      </c>
      <c r="CX15" s="225">
        <f t="shared" si="9"/>
        <v>107.184969407276</v>
      </c>
      <c r="CY15" s="225">
        <f t="shared" si="9"/>
        <v>107.72896411346738</v>
      </c>
      <c r="CZ15" s="225">
        <f t="shared" si="9"/>
        <v>108.26838634006938</v>
      </c>
      <c r="DA15" s="225">
        <f t="shared" si="9"/>
        <v>108.80337399758831</v>
      </c>
      <c r="DB15" s="225">
        <f t="shared" si="9"/>
        <v>109.33406673722975</v>
      </c>
      <c r="DC15" s="225">
        <f t="shared" si="9"/>
        <v>109.86060332769942</v>
      </c>
      <c r="DD15" s="225">
        <f t="shared" si="9"/>
        <v>110.38311871282106</v>
      </c>
      <c r="DE15" s="225">
        <f t="shared" si="9"/>
        <v>110.90174107577015</v>
      </c>
      <c r="DF15" s="225">
        <f t="shared" si="9"/>
        <v>111.41658934818456</v>
      </c>
      <c r="DG15" s="225">
        <f t="shared" si="9"/>
        <v>111.92777731127924</v>
      </c>
      <c r="DH15" s="225">
        <f t="shared" si="9"/>
        <v>112.43541544425136</v>
      </c>
      <c r="DI15" s="225">
        <f t="shared" si="9"/>
        <v>112.93961118109837</v>
      </c>
      <c r="DJ15" s="225">
        <f t="shared" si="9"/>
        <v>113.44046916897668</v>
      </c>
      <c r="DK15" s="225">
        <f t="shared" si="9"/>
        <v>113.93809143099513</v>
      </c>
      <c r="DL15" s="225">
        <f t="shared" si="9"/>
        <v>114.43257734553472</v>
      </c>
      <c r="DM15" s="225">
        <f t="shared" si="9"/>
        <v>114.92402337236109</v>
      </c>
      <c r="DN15" s="225">
        <f t="shared" si="9"/>
        <v>115.4125232079622</v>
      </c>
      <c r="DO15" s="225">
        <f t="shared" si="9"/>
        <v>115.89816770445925</v>
      </c>
      <c r="DP15" s="225">
        <f t="shared" si="9"/>
        <v>116.38104449116575</v>
      </c>
      <c r="DQ15" s="225">
        <f t="shared" si="9"/>
        <v>116.86123783654168</v>
      </c>
      <c r="DR15" s="225">
        <f t="shared" si="9"/>
        <v>117.33882874680965</v>
      </c>
      <c r="DS15" s="225">
        <f t="shared" si="9"/>
        <v>117.81389526973817</v>
      </c>
    </row>
    <row r="16" spans="1:123" x14ac:dyDescent="0.25">
      <c r="B16" t="s">
        <v>60</v>
      </c>
      <c r="C16" s="243">
        <v>43892</v>
      </c>
      <c r="D16" s="51">
        <f>C16+1</f>
        <v>43893</v>
      </c>
      <c r="E16" s="51">
        <f>D16+1</f>
        <v>43894</v>
      </c>
      <c r="F16" s="51">
        <f t="shared" ref="F16:BQ16" si="10">E16+1</f>
        <v>43895</v>
      </c>
      <c r="G16" s="51">
        <f t="shared" si="10"/>
        <v>43896</v>
      </c>
      <c r="H16" s="51">
        <f t="shared" si="10"/>
        <v>43897</v>
      </c>
      <c r="I16" s="68">
        <f t="shared" si="10"/>
        <v>43898</v>
      </c>
      <c r="J16" s="51">
        <f t="shared" si="10"/>
        <v>43899</v>
      </c>
      <c r="K16" s="51">
        <f t="shared" si="10"/>
        <v>43900</v>
      </c>
      <c r="L16" s="51">
        <f t="shared" si="10"/>
        <v>43901</v>
      </c>
      <c r="M16" s="51">
        <f t="shared" si="10"/>
        <v>43902</v>
      </c>
      <c r="N16" s="51">
        <f t="shared" si="10"/>
        <v>43903</v>
      </c>
      <c r="O16" s="51">
        <f t="shared" si="10"/>
        <v>43904</v>
      </c>
      <c r="P16" s="68">
        <f t="shared" si="10"/>
        <v>43905</v>
      </c>
      <c r="Q16" s="51">
        <f t="shared" si="10"/>
        <v>43906</v>
      </c>
      <c r="R16" s="51">
        <f t="shared" si="10"/>
        <v>43907</v>
      </c>
      <c r="S16" s="51">
        <f t="shared" si="10"/>
        <v>43908</v>
      </c>
      <c r="T16" s="51">
        <f t="shared" si="10"/>
        <v>43909</v>
      </c>
      <c r="U16" s="51">
        <f t="shared" si="10"/>
        <v>43910</v>
      </c>
      <c r="V16" s="51">
        <f t="shared" si="10"/>
        <v>43911</v>
      </c>
      <c r="W16" s="68">
        <f t="shared" si="10"/>
        <v>43912</v>
      </c>
      <c r="X16" s="51">
        <f t="shared" si="10"/>
        <v>43913</v>
      </c>
      <c r="Y16" s="51">
        <f t="shared" si="10"/>
        <v>43914</v>
      </c>
      <c r="Z16" s="51">
        <f t="shared" si="10"/>
        <v>43915</v>
      </c>
      <c r="AA16" s="51">
        <f t="shared" si="10"/>
        <v>43916</v>
      </c>
      <c r="AB16" s="51">
        <f t="shared" si="10"/>
        <v>43917</v>
      </c>
      <c r="AC16" s="51">
        <f t="shared" si="10"/>
        <v>43918</v>
      </c>
      <c r="AD16" s="68">
        <f t="shared" si="10"/>
        <v>43919</v>
      </c>
      <c r="AE16" s="51">
        <f t="shared" si="10"/>
        <v>43920</v>
      </c>
      <c r="AF16" s="51">
        <f t="shared" si="10"/>
        <v>43921</v>
      </c>
      <c r="AG16" s="51">
        <f t="shared" si="10"/>
        <v>43922</v>
      </c>
      <c r="AH16" s="51">
        <f t="shared" si="10"/>
        <v>43923</v>
      </c>
      <c r="AI16" s="51">
        <f t="shared" si="10"/>
        <v>43924</v>
      </c>
      <c r="AJ16" s="188">
        <f t="shared" si="10"/>
        <v>43925</v>
      </c>
      <c r="AK16" s="68">
        <f t="shared" si="10"/>
        <v>43926</v>
      </c>
      <c r="AL16" s="51">
        <f t="shared" si="10"/>
        <v>43927</v>
      </c>
      <c r="AM16" s="51">
        <f t="shared" si="10"/>
        <v>43928</v>
      </c>
      <c r="AN16" s="51">
        <f t="shared" si="10"/>
        <v>43929</v>
      </c>
      <c r="AO16" s="51">
        <f t="shared" si="10"/>
        <v>43930</v>
      </c>
      <c r="AP16" s="51">
        <f t="shared" si="10"/>
        <v>43931</v>
      </c>
      <c r="AQ16" s="188">
        <f t="shared" si="10"/>
        <v>43932</v>
      </c>
      <c r="AR16" s="68">
        <f t="shared" si="10"/>
        <v>43933</v>
      </c>
      <c r="AS16" s="51">
        <f t="shared" si="10"/>
        <v>43934</v>
      </c>
      <c r="AT16" s="51">
        <f t="shared" si="10"/>
        <v>43935</v>
      </c>
      <c r="AU16" s="51">
        <f t="shared" si="10"/>
        <v>43936</v>
      </c>
      <c r="AV16" s="51">
        <f t="shared" si="10"/>
        <v>43937</v>
      </c>
      <c r="AW16" s="51">
        <f t="shared" si="10"/>
        <v>43938</v>
      </c>
      <c r="AX16" s="188">
        <f t="shared" si="10"/>
        <v>43939</v>
      </c>
      <c r="AY16" s="68">
        <f t="shared" si="10"/>
        <v>43940</v>
      </c>
      <c r="AZ16" s="51">
        <f t="shared" si="10"/>
        <v>43941</v>
      </c>
      <c r="BA16" s="51">
        <f t="shared" si="10"/>
        <v>43942</v>
      </c>
      <c r="BB16" s="51">
        <f t="shared" si="10"/>
        <v>43943</v>
      </c>
      <c r="BC16" s="51">
        <f t="shared" si="10"/>
        <v>43944</v>
      </c>
      <c r="BD16" s="51">
        <f t="shared" si="10"/>
        <v>43945</v>
      </c>
      <c r="BE16" s="188">
        <f t="shared" si="10"/>
        <v>43946</v>
      </c>
      <c r="BF16" s="68">
        <f t="shared" si="10"/>
        <v>43947</v>
      </c>
      <c r="BG16" s="51">
        <f t="shared" si="10"/>
        <v>43948</v>
      </c>
      <c r="BH16" s="51">
        <f t="shared" si="10"/>
        <v>43949</v>
      </c>
      <c r="BI16" s="51">
        <f t="shared" si="10"/>
        <v>43950</v>
      </c>
      <c r="BJ16" s="51">
        <f t="shared" si="10"/>
        <v>43951</v>
      </c>
      <c r="BK16" s="51">
        <f t="shared" si="10"/>
        <v>43952</v>
      </c>
      <c r="BL16" s="188">
        <f t="shared" si="10"/>
        <v>43953</v>
      </c>
      <c r="BM16" s="68">
        <f t="shared" si="10"/>
        <v>43954</v>
      </c>
      <c r="BN16" s="51">
        <f t="shared" si="10"/>
        <v>43955</v>
      </c>
      <c r="BO16" s="51">
        <f t="shared" si="10"/>
        <v>43956</v>
      </c>
      <c r="BP16" s="51">
        <f t="shared" si="10"/>
        <v>43957</v>
      </c>
      <c r="BQ16" s="51">
        <f t="shared" si="10"/>
        <v>43958</v>
      </c>
      <c r="BR16" s="51">
        <f t="shared" ref="BR16:DS16" si="11">BQ16+1</f>
        <v>43959</v>
      </c>
      <c r="BS16" s="51">
        <f t="shared" si="11"/>
        <v>43960</v>
      </c>
      <c r="BT16" s="68">
        <f t="shared" si="11"/>
        <v>43961</v>
      </c>
      <c r="BU16" s="51">
        <f t="shared" si="11"/>
        <v>43962</v>
      </c>
      <c r="BV16" s="51">
        <f t="shared" si="11"/>
        <v>43963</v>
      </c>
      <c r="BW16" s="51">
        <f t="shared" si="11"/>
        <v>43964</v>
      </c>
      <c r="BX16" s="51">
        <f t="shared" si="11"/>
        <v>43965</v>
      </c>
      <c r="BY16" s="51">
        <f t="shared" si="11"/>
        <v>43966</v>
      </c>
      <c r="BZ16" s="51">
        <f t="shared" si="11"/>
        <v>43967</v>
      </c>
      <c r="CA16" s="68">
        <f t="shared" si="11"/>
        <v>43968</v>
      </c>
      <c r="CB16" s="51">
        <f t="shared" si="11"/>
        <v>43969</v>
      </c>
      <c r="CC16" s="51">
        <f t="shared" si="11"/>
        <v>43970</v>
      </c>
      <c r="CD16" s="51">
        <f t="shared" si="11"/>
        <v>43971</v>
      </c>
      <c r="CE16" s="51">
        <f t="shared" si="11"/>
        <v>43972</v>
      </c>
      <c r="CF16" s="51">
        <f t="shared" si="11"/>
        <v>43973</v>
      </c>
      <c r="CG16" s="51">
        <f t="shared" si="11"/>
        <v>43974</v>
      </c>
      <c r="CH16" s="68">
        <f t="shared" si="11"/>
        <v>43975</v>
      </c>
      <c r="CI16" s="51">
        <f t="shared" si="11"/>
        <v>43976</v>
      </c>
      <c r="CJ16" s="51">
        <f t="shared" si="11"/>
        <v>43977</v>
      </c>
      <c r="CK16" s="51">
        <f t="shared" si="11"/>
        <v>43978</v>
      </c>
      <c r="CL16" s="51">
        <f t="shared" si="11"/>
        <v>43979</v>
      </c>
      <c r="CM16" s="51">
        <f t="shared" si="11"/>
        <v>43980</v>
      </c>
      <c r="CN16" s="51">
        <f t="shared" si="11"/>
        <v>43981</v>
      </c>
      <c r="CO16" s="68">
        <f t="shared" si="11"/>
        <v>43982</v>
      </c>
      <c r="CP16" s="51">
        <f t="shared" si="11"/>
        <v>43983</v>
      </c>
      <c r="CQ16" s="51">
        <f t="shared" si="11"/>
        <v>43984</v>
      </c>
      <c r="CR16" s="51">
        <f t="shared" si="11"/>
        <v>43985</v>
      </c>
      <c r="CS16" s="51">
        <f t="shared" si="11"/>
        <v>43986</v>
      </c>
      <c r="CT16" s="51">
        <f t="shared" si="11"/>
        <v>43987</v>
      </c>
      <c r="CU16" s="51">
        <f t="shared" si="11"/>
        <v>43988</v>
      </c>
      <c r="CV16" s="68">
        <f t="shared" si="11"/>
        <v>43989</v>
      </c>
      <c r="CW16" s="51">
        <f t="shared" si="11"/>
        <v>43990</v>
      </c>
      <c r="CX16" s="51">
        <f t="shared" si="11"/>
        <v>43991</v>
      </c>
      <c r="CY16" s="51">
        <f t="shared" si="11"/>
        <v>43992</v>
      </c>
      <c r="CZ16" s="51">
        <f t="shared" si="11"/>
        <v>43993</v>
      </c>
      <c r="DA16" s="51">
        <f t="shared" si="11"/>
        <v>43994</v>
      </c>
      <c r="DB16" s="51">
        <f t="shared" si="11"/>
        <v>43995</v>
      </c>
      <c r="DC16" s="51">
        <f t="shared" si="11"/>
        <v>43996</v>
      </c>
      <c r="DD16" s="68">
        <f t="shared" si="11"/>
        <v>43997</v>
      </c>
      <c r="DE16" s="51">
        <f t="shared" si="11"/>
        <v>43998</v>
      </c>
      <c r="DF16" s="51">
        <f t="shared" si="11"/>
        <v>43999</v>
      </c>
      <c r="DG16" s="51">
        <f t="shared" si="11"/>
        <v>44000</v>
      </c>
      <c r="DH16" s="51">
        <f t="shared" si="11"/>
        <v>44001</v>
      </c>
      <c r="DI16" s="51">
        <f t="shared" si="11"/>
        <v>44002</v>
      </c>
      <c r="DJ16" s="51">
        <f t="shared" si="11"/>
        <v>44003</v>
      </c>
      <c r="DK16" s="68">
        <f t="shared" si="11"/>
        <v>44004</v>
      </c>
      <c r="DL16" s="51">
        <f t="shared" si="11"/>
        <v>44005</v>
      </c>
      <c r="DM16" s="51">
        <f t="shared" si="11"/>
        <v>44006</v>
      </c>
      <c r="DN16" s="51">
        <f t="shared" si="11"/>
        <v>44007</v>
      </c>
      <c r="DO16" s="51">
        <f t="shared" si="11"/>
        <v>44008</v>
      </c>
      <c r="DP16" s="51">
        <f t="shared" si="11"/>
        <v>44009</v>
      </c>
      <c r="DQ16" s="51">
        <f t="shared" si="11"/>
        <v>44010</v>
      </c>
      <c r="DR16" s="51">
        <f t="shared" si="11"/>
        <v>44011</v>
      </c>
      <c r="DS16" s="51">
        <f t="shared" si="11"/>
        <v>44012</v>
      </c>
    </row>
    <row r="17" spans="1:123" s="76" customFormat="1" x14ac:dyDescent="0.25">
      <c r="A17" s="101" t="s">
        <v>81</v>
      </c>
      <c r="C17" s="93">
        <f t="shared" ref="C17:BN17" si="12">C18+C20+C22</f>
        <v>166.69419263025966</v>
      </c>
      <c r="D17" s="93">
        <f t="shared" si="12"/>
        <v>196.69914730370635</v>
      </c>
      <c r="E17" s="93">
        <f t="shared" si="12"/>
        <v>232.10499381837352</v>
      </c>
      <c r="F17" s="93">
        <f t="shared" si="12"/>
        <v>273.88389270568075</v>
      </c>
      <c r="G17" s="93">
        <f t="shared" si="12"/>
        <v>323.18299339270322</v>
      </c>
      <c r="H17" s="93">
        <f t="shared" si="12"/>
        <v>381.35593220338978</v>
      </c>
      <c r="I17" s="93">
        <f t="shared" si="12"/>
        <v>449.99999999999994</v>
      </c>
      <c r="J17" s="76">
        <f t="shared" si="12"/>
        <v>500.57106595595593</v>
      </c>
      <c r="K17" s="76">
        <f t="shared" si="12"/>
        <v>496.60200358723051</v>
      </c>
      <c r="L17" s="76">
        <f t="shared" si="12"/>
        <v>490.63672806442372</v>
      </c>
      <c r="M17" s="76">
        <f t="shared" si="12"/>
        <v>482.31313590910753</v>
      </c>
      <c r="N17" s="76">
        <f t="shared" si="12"/>
        <v>471.20290580964382</v>
      </c>
      <c r="O17" s="76">
        <f t="shared" si="12"/>
        <v>456.79919506738293</v>
      </c>
      <c r="P17" s="103">
        <f t="shared" si="12"/>
        <v>438.50197553866968</v>
      </c>
      <c r="Q17" s="76">
        <f t="shared" si="12"/>
        <v>420.60153464814516</v>
      </c>
      <c r="R17" s="76">
        <f t="shared" si="12"/>
        <v>427.83008836890866</v>
      </c>
      <c r="S17" s="76">
        <f t="shared" si="12"/>
        <v>431.88939954902031</v>
      </c>
      <c r="T17" s="76">
        <f t="shared" si="12"/>
        <v>432.11956681172757</v>
      </c>
      <c r="U17" s="76">
        <f t="shared" si="12"/>
        <v>427.74294486846406</v>
      </c>
      <c r="V17" s="76">
        <f t="shared" si="12"/>
        <v>417.84326459598367</v>
      </c>
      <c r="W17" s="103">
        <f t="shared" si="12"/>
        <v>401.34111230050837</v>
      </c>
      <c r="X17" s="76">
        <f t="shared" si="12"/>
        <v>376.96515771727792</v>
      </c>
      <c r="Y17" s="76">
        <f t="shared" si="12"/>
        <v>377.46385783614795</v>
      </c>
      <c r="Z17" s="76">
        <f t="shared" si="12"/>
        <v>378.15981665097206</v>
      </c>
      <c r="AA17" s="76">
        <f t="shared" si="12"/>
        <v>378.81848985274883</v>
      </c>
      <c r="AB17" s="76">
        <f t="shared" si="12"/>
        <v>379.15742515623435</v>
      </c>
      <c r="AC17" s="76">
        <f t="shared" si="12"/>
        <v>378.83782884298444</v>
      </c>
      <c r="AD17" s="103">
        <f t="shared" si="12"/>
        <v>377.45463431996092</v>
      </c>
      <c r="AE17" s="76">
        <f t="shared" si="12"/>
        <v>374.52480388673121</v>
      </c>
      <c r="AF17" s="76">
        <f t="shared" si="12"/>
        <v>369.23874918399292</v>
      </c>
      <c r="AG17" s="76">
        <f t="shared" si="12"/>
        <v>363.73637806283745</v>
      </c>
      <c r="AH17" s="76">
        <f t="shared" si="12"/>
        <v>358.23166574082978</v>
      </c>
      <c r="AI17" s="76">
        <f t="shared" si="12"/>
        <v>352.96078782690233</v>
      </c>
      <c r="AJ17" s="189">
        <f t="shared" si="12"/>
        <v>348.18568940889577</v>
      </c>
      <c r="AK17" s="103">
        <f t="shared" si="12"/>
        <v>344.19833032822658</v>
      </c>
      <c r="AL17" s="76">
        <f t="shared" si="12"/>
        <v>339.46439425151988</v>
      </c>
      <c r="AM17" s="76">
        <f t="shared" si="12"/>
        <v>336.22963682725111</v>
      </c>
      <c r="AN17" s="76">
        <f t="shared" si="12"/>
        <v>332.41913148948726</v>
      </c>
      <c r="AO17" s="76">
        <f t="shared" si="12"/>
        <v>328.09344254108731</v>
      </c>
      <c r="AP17" s="76">
        <f t="shared" si="12"/>
        <v>323.35656784730423</v>
      </c>
      <c r="AQ17" s="189">
        <f t="shared" si="12"/>
        <v>318.36278306806992</v>
      </c>
      <c r="AR17" s="103">
        <f t="shared" si="12"/>
        <v>313.32467189389132</v>
      </c>
      <c r="AS17" s="76">
        <f t="shared" si="12"/>
        <v>310.38390272958316</v>
      </c>
      <c r="AT17" s="76">
        <f t="shared" si="12"/>
        <v>307.85118976883683</v>
      </c>
      <c r="AU17" s="76">
        <f t="shared" si="12"/>
        <v>305.31369181457802</v>
      </c>
      <c r="AV17" s="76">
        <f t="shared" si="12"/>
        <v>302.73751424351769</v>
      </c>
      <c r="AW17" s="76">
        <f t="shared" si="12"/>
        <v>300.08936626911299</v>
      </c>
      <c r="AX17" s="189">
        <f t="shared" si="12"/>
        <v>297.33973418795915</v>
      </c>
      <c r="AY17" s="207">
        <f t="shared" si="12"/>
        <v>294.46656586799224</v>
      </c>
      <c r="AZ17" s="76">
        <f t="shared" si="12"/>
        <v>291.45955421291217</v>
      </c>
      <c r="BA17" s="76">
        <f t="shared" si="12"/>
        <v>288.5347979476046</v>
      </c>
      <c r="BB17" s="76">
        <f t="shared" si="12"/>
        <v>285.71236658066357</v>
      </c>
      <c r="BC17" s="76">
        <f t="shared" si="12"/>
        <v>283.02197772251759</v>
      </c>
      <c r="BD17" s="76">
        <f t="shared" si="12"/>
        <v>280.48328643872469</v>
      </c>
      <c r="BE17" s="189">
        <f t="shared" si="12"/>
        <v>278.10352202893006</v>
      </c>
      <c r="BF17" s="103">
        <f t="shared" si="12"/>
        <v>275.8749615082163</v>
      </c>
      <c r="BG17" s="76">
        <f t="shared" si="12"/>
        <v>273.77220641179679</v>
      </c>
      <c r="BH17" s="76">
        <f t="shared" si="12"/>
        <v>271.7124463216245</v>
      </c>
      <c r="BI17" s="76">
        <f t="shared" si="12"/>
        <v>269.64788635056669</v>
      </c>
      <c r="BJ17" s="76">
        <f t="shared" si="12"/>
        <v>267.59946280551122</v>
      </c>
      <c r="BK17" s="76">
        <f t="shared" si="12"/>
        <v>265.59000032234275</v>
      </c>
      <c r="BL17" s="189">
        <f t="shared" si="12"/>
        <v>263.64245148774177</v>
      </c>
      <c r="BM17" s="103">
        <f t="shared" si="12"/>
        <v>261.77767549584343</v>
      </c>
      <c r="BN17" s="76">
        <f t="shared" si="12"/>
        <v>260.01169461065098</v>
      </c>
      <c r="BO17" s="76">
        <f t="shared" ref="BO17:DS17" si="13">BO18+BO20+BO22</f>
        <v>258.30716091440155</v>
      </c>
      <c r="BP17" s="76">
        <f t="shared" si="13"/>
        <v>256.65255785746058</v>
      </c>
      <c r="BQ17" s="76">
        <f t="shared" si="13"/>
        <v>255.04338163018571</v>
      </c>
      <c r="BR17" s="76">
        <f t="shared" si="13"/>
        <v>253.47605793617225</v>
      </c>
      <c r="BS17" s="76">
        <f t="shared" si="13"/>
        <v>251.94847730959407</v>
      </c>
      <c r="BT17" s="103">
        <f t="shared" si="13"/>
        <v>250.46043625167405</v>
      </c>
      <c r="BU17" s="76">
        <f t="shared" si="13"/>
        <v>249.01394788031359</v>
      </c>
      <c r="BV17" s="76">
        <f t="shared" si="13"/>
        <v>247.61338102733563</v>
      </c>
      <c r="BW17" s="76">
        <f t="shared" si="13"/>
        <v>246.25911905506257</v>
      </c>
      <c r="BX17" s="76">
        <f t="shared" si="13"/>
        <v>244.95222330045235</v>
      </c>
      <c r="BY17" s="76">
        <f t="shared" si="13"/>
        <v>243.6918505835331</v>
      </c>
      <c r="BZ17" s="76">
        <f t="shared" si="13"/>
        <v>242.47547798800784</v>
      </c>
      <c r="CA17" s="103">
        <f t="shared" si="13"/>
        <v>241.29929490735546</v>
      </c>
      <c r="CB17" s="76">
        <f t="shared" si="13"/>
        <v>240.15877952181376</v>
      </c>
      <c r="CC17" s="76">
        <f t="shared" si="13"/>
        <v>239.04947783595722</v>
      </c>
      <c r="CD17" s="76">
        <f t="shared" si="13"/>
        <v>237.97065620333251</v>
      </c>
      <c r="CE17" s="76">
        <f t="shared" si="13"/>
        <v>236.92327098132233</v>
      </c>
      <c r="CF17" s="76">
        <f t="shared" si="13"/>
        <v>235.90803321017162</v>
      </c>
      <c r="CG17" s="76">
        <f t="shared" si="13"/>
        <v>234.92520022095184</v>
      </c>
      <c r="CH17" s="103">
        <f t="shared" si="13"/>
        <v>233.97440232594627</v>
      </c>
      <c r="CI17" s="76">
        <f t="shared" si="13"/>
        <v>233.05453085507037</v>
      </c>
      <c r="CJ17" s="76">
        <f t="shared" si="13"/>
        <v>232.16371795190685</v>
      </c>
      <c r="CK17" s="76">
        <f t="shared" si="13"/>
        <v>231.30059061205159</v>
      </c>
      <c r="CL17" s="76">
        <f t="shared" si="13"/>
        <v>230.46400133437933</v>
      </c>
      <c r="CM17" s="76">
        <f t="shared" si="13"/>
        <v>229.65292227906886</v>
      </c>
      <c r="CN17" s="76">
        <f t="shared" si="13"/>
        <v>228.86648749561758</v>
      </c>
      <c r="CO17" s="103">
        <f t="shared" si="13"/>
        <v>228.10399926298174</v>
      </c>
      <c r="CP17" s="76">
        <f t="shared" si="13"/>
        <v>227.36489610111474</v>
      </c>
      <c r="CQ17" s="76">
        <f t="shared" si="13"/>
        <v>226.64868191028563</v>
      </c>
      <c r="CR17" s="76">
        <f t="shared" si="13"/>
        <v>225.95481794049277</v>
      </c>
      <c r="CS17" s="76">
        <f t="shared" si="13"/>
        <v>225.28269753716467</v>
      </c>
      <c r="CT17" s="76">
        <f t="shared" si="13"/>
        <v>224.63157559758358</v>
      </c>
      <c r="CU17" s="76">
        <f t="shared" si="13"/>
        <v>224.00063209754146</v>
      </c>
      <c r="CV17" s="103">
        <f t="shared" si="13"/>
        <v>223.3890417153072</v>
      </c>
      <c r="CW17" s="76">
        <f t="shared" si="13"/>
        <v>222.79604169273222</v>
      </c>
      <c r="CX17" s="76">
        <f t="shared" si="13"/>
        <v>222.22098839405055</v>
      </c>
      <c r="CY17" s="76">
        <f t="shared" si="13"/>
        <v>221.66339127235273</v>
      </c>
      <c r="CZ17" s="76">
        <f t="shared" si="13"/>
        <v>221.12280116476128</v>
      </c>
      <c r="DA17" s="76">
        <f t="shared" si="13"/>
        <v>220.5987549145556</v>
      </c>
      <c r="DB17" s="76">
        <f t="shared" si="13"/>
        <v>220.09076766317727</v>
      </c>
      <c r="DC17" s="76">
        <f t="shared" si="13"/>
        <v>219.59833243302992</v>
      </c>
      <c r="DD17" s="103">
        <f t="shared" si="13"/>
        <v>219.12092804574183</v>
      </c>
      <c r="DE17" s="76">
        <f t="shared" si="13"/>
        <v>218.65803537271367</v>
      </c>
      <c r="DF17" s="76">
        <f t="shared" si="13"/>
        <v>218.20916057663092</v>
      </c>
      <c r="DG17" s="76">
        <f t="shared" si="13"/>
        <v>217.7738334011201</v>
      </c>
      <c r="DH17" s="76">
        <f t="shared" si="13"/>
        <v>217.35160704309607</v>
      </c>
      <c r="DI17" s="76">
        <f t="shared" si="13"/>
        <v>216.9420602475567</v>
      </c>
      <c r="DJ17" s="76">
        <f t="shared" si="13"/>
        <v>216.54479526438263</v>
      </c>
      <c r="DK17" s="103">
        <f t="shared" si="13"/>
        <v>216.15943273838724</v>
      </c>
      <c r="DL17" s="76">
        <f t="shared" si="13"/>
        <v>215.78560505835225</v>
      </c>
      <c r="DM17" s="76">
        <f t="shared" si="13"/>
        <v>215.42295010097894</v>
      </c>
      <c r="DN17" s="76">
        <f t="shared" si="13"/>
        <v>215.07110764703953</v>
      </c>
      <c r="DO17" s="76">
        <f t="shared" si="13"/>
        <v>214.72972076658846</v>
      </c>
      <c r="DP17" s="76">
        <f t="shared" si="13"/>
        <v>214.39844116887195</v>
      </c>
      <c r="DQ17" s="76">
        <f t="shared" si="13"/>
        <v>214.0769334861919</v>
      </c>
      <c r="DR17" s="76">
        <f t="shared" si="13"/>
        <v>213.76487777836164</v>
      </c>
      <c r="DS17" s="76">
        <f t="shared" si="13"/>
        <v>213.4619697589315</v>
      </c>
    </row>
    <row r="18" spans="1:123" s="53" customFormat="1" x14ac:dyDescent="0.25">
      <c r="A18" s="53" t="s">
        <v>82</v>
      </c>
      <c r="C18" s="109">
        <f t="shared" ref="C18:G23" si="14">D18/(1+$V$5)</f>
        <v>112.23339680403795</v>
      </c>
      <c r="D18" s="109">
        <f t="shared" si="14"/>
        <v>132.43540822876477</v>
      </c>
      <c r="E18" s="109">
        <f t="shared" si="14"/>
        <v>156.27378170994243</v>
      </c>
      <c r="F18" s="109">
        <f t="shared" si="14"/>
        <v>184.40306241773206</v>
      </c>
      <c r="G18" s="109">
        <f t="shared" si="14"/>
        <v>217.59561365292382</v>
      </c>
      <c r="H18" s="109">
        <f>I18/(1+$V$5)</f>
        <v>256.76282411045008</v>
      </c>
      <c r="I18" s="82">
        <f>V4*AH5</f>
        <v>302.9801324503311</v>
      </c>
      <c r="J18" s="83">
        <f>I18-C19+J19</f>
        <v>349.15535465518951</v>
      </c>
      <c r="K18" s="83">
        <f t="shared" ref="K18:BV18" si="15">J18-D19+K19</f>
        <v>350.28968275030343</v>
      </c>
      <c r="L18" s="83">
        <f t="shared" si="15"/>
        <v>350.58341295025679</v>
      </c>
      <c r="M18" s="83">
        <f t="shared" si="15"/>
        <v>349.88257944615304</v>
      </c>
      <c r="N18" s="83">
        <f t="shared" si="15"/>
        <v>348.00450971975022</v>
      </c>
      <c r="O18" s="83">
        <f t="shared" si="15"/>
        <v>344.73228958470753</v>
      </c>
      <c r="P18" s="105">
        <f t="shared" si="15"/>
        <v>339.80809228388119</v>
      </c>
      <c r="Q18" s="83">
        <f t="shared" si="15"/>
        <v>324.16596663299902</v>
      </c>
      <c r="R18" s="83">
        <f t="shared" si="15"/>
        <v>330.07860292162218</v>
      </c>
      <c r="S18" s="83">
        <f t="shared" si="15"/>
        <v>333.47620710864049</v>
      </c>
      <c r="T18" s="83">
        <f t="shared" si="15"/>
        <v>333.83584333224928</v>
      </c>
      <c r="U18" s="83">
        <f t="shared" si="15"/>
        <v>330.54146070072443</v>
      </c>
      <c r="V18" s="83">
        <f t="shared" si="15"/>
        <v>322.86744599676535</v>
      </c>
      <c r="W18" s="105">
        <f t="shared" si="15"/>
        <v>309.95933373450248</v>
      </c>
      <c r="X18" s="83">
        <f t="shared" si="15"/>
        <v>290.81120698180553</v>
      </c>
      <c r="Y18" s="83">
        <f t="shared" si="15"/>
        <v>292.38754948719975</v>
      </c>
      <c r="Z18" s="83">
        <f t="shared" si="15"/>
        <v>294.00616263096504</v>
      </c>
      <c r="AA18" s="83">
        <f t="shared" si="15"/>
        <v>295.45333698288442</v>
      </c>
      <c r="AB18" s="83">
        <f t="shared" si="15"/>
        <v>296.47248552031579</v>
      </c>
      <c r="AC18" s="83">
        <f t="shared" si="15"/>
        <v>296.75657768093777</v>
      </c>
      <c r="AD18" s="105">
        <f t="shared" si="15"/>
        <v>295.93922118914537</v>
      </c>
      <c r="AE18" s="83">
        <f t="shared" si="15"/>
        <v>293.58414553257512</v>
      </c>
      <c r="AF18" s="83">
        <f t="shared" si="15"/>
        <v>288.96425699352665</v>
      </c>
      <c r="AG18" s="83">
        <f t="shared" si="15"/>
        <v>284.22634000730426</v>
      </c>
      <c r="AH18" s="83">
        <f t="shared" si="15"/>
        <v>279.53350301484966</v>
      </c>
      <c r="AI18" s="83">
        <f t="shared" si="15"/>
        <v>275.06472990405121</v>
      </c>
      <c r="AJ18" s="190">
        <f t="shared" si="15"/>
        <v>271.01741466777668</v>
      </c>
      <c r="AK18" s="105">
        <f t="shared" si="15"/>
        <v>267.61038675602896</v>
      </c>
      <c r="AL18" s="83">
        <f t="shared" si="15"/>
        <v>263.51236827950709</v>
      </c>
      <c r="AM18" s="83">
        <f t="shared" si="15"/>
        <v>260.58501392847967</v>
      </c>
      <c r="AN18" s="83">
        <f t="shared" si="15"/>
        <v>257.1704705779382</v>
      </c>
      <c r="AO18" s="83">
        <f t="shared" si="15"/>
        <v>253.33467686370079</v>
      </c>
      <c r="AP18" s="83">
        <f t="shared" si="15"/>
        <v>249.18032208481461</v>
      </c>
      <c r="AQ18" s="190">
        <f t="shared" si="15"/>
        <v>244.85264128935478</v>
      </c>
      <c r="AR18" s="105">
        <f t="shared" si="15"/>
        <v>240.54621638186961</v>
      </c>
      <c r="AS18" s="83">
        <f t="shared" si="15"/>
        <v>238.08812486052133</v>
      </c>
      <c r="AT18" s="83">
        <f t="shared" si="15"/>
        <v>236.06455519052093</v>
      </c>
      <c r="AU18" s="83">
        <f t="shared" si="15"/>
        <v>234.00667903016213</v>
      </c>
      <c r="AV18" s="83">
        <f t="shared" si="15"/>
        <v>231.88601024210013</v>
      </c>
      <c r="AW18" s="83">
        <f t="shared" si="15"/>
        <v>229.67674758926071</v>
      </c>
      <c r="AX18" s="190">
        <f t="shared" si="15"/>
        <v>227.35863152434277</v>
      </c>
      <c r="AY18" s="105">
        <f t="shared" si="15"/>
        <v>224.92026391105827</v>
      </c>
      <c r="AZ18" s="83">
        <f t="shared" si="15"/>
        <v>222.36297079966678</v>
      </c>
      <c r="BA18" s="83">
        <f t="shared" si="15"/>
        <v>219.86158477054045</v>
      </c>
      <c r="BB18" s="83">
        <f t="shared" si="15"/>
        <v>217.45116382273523</v>
      </c>
      <c r="BC18" s="83">
        <f t="shared" si="15"/>
        <v>215.15335182321701</v>
      </c>
      <c r="BD18" s="83">
        <f t="shared" si="15"/>
        <v>212.98114231049078</v>
      </c>
      <c r="BE18" s="190">
        <f t="shared" si="15"/>
        <v>210.93712040292422</v>
      </c>
      <c r="BF18" s="105">
        <f t="shared" si="15"/>
        <v>209.01159297953117</v>
      </c>
      <c r="BG18" s="83">
        <f t="shared" si="15"/>
        <v>207.1805833361345</v>
      </c>
      <c r="BH18" s="83">
        <f t="shared" si="15"/>
        <v>205.39356545493814</v>
      </c>
      <c r="BI18" s="83">
        <f t="shared" si="15"/>
        <v>203.60779315840293</v>
      </c>
      <c r="BJ18" s="83">
        <f t="shared" si="15"/>
        <v>201.84254120024849</v>
      </c>
      <c r="BK18" s="83">
        <f t="shared" si="15"/>
        <v>200.11807582669098</v>
      </c>
      <c r="BL18" s="190">
        <f t="shared" si="15"/>
        <v>198.45405607287907</v>
      </c>
      <c r="BM18" s="105">
        <f t="shared" si="15"/>
        <v>196.86755299655462</v>
      </c>
      <c r="BN18" s="83">
        <f t="shared" si="15"/>
        <v>195.37063523327774</v>
      </c>
      <c r="BO18" s="83">
        <f t="shared" si="15"/>
        <v>193.92226644425634</v>
      </c>
      <c r="BP18" s="83">
        <f t="shared" si="15"/>
        <v>192.51142085516003</v>
      </c>
      <c r="BQ18" s="83">
        <f t="shared" si="15"/>
        <v>191.13513072034559</v>
      </c>
      <c r="BR18" s="83">
        <f t="shared" si="15"/>
        <v>189.79146446787553</v>
      </c>
      <c r="BS18" s="83">
        <f t="shared" si="15"/>
        <v>188.47989261469215</v>
      </c>
      <c r="BT18" s="105">
        <f t="shared" si="15"/>
        <v>187.20155224887424</v>
      </c>
      <c r="BU18" s="83">
        <f t="shared" si="15"/>
        <v>185.95937809644258</v>
      </c>
      <c r="BV18" s="83">
        <f t="shared" si="15"/>
        <v>184.75806384134921</v>
      </c>
      <c r="BW18" s="83">
        <f t="shared" ref="BW18:DS18" si="16">BV18-BP19+BW19</f>
        <v>183.59777213539184</v>
      </c>
      <c r="BX18" s="83">
        <f t="shared" si="16"/>
        <v>182.47882069592939</v>
      </c>
      <c r="BY18" s="83">
        <f t="shared" si="16"/>
        <v>181.39998951039934</v>
      </c>
      <c r="BZ18" s="83">
        <f t="shared" si="16"/>
        <v>180.35875602068401</v>
      </c>
      <c r="CA18" s="105">
        <f t="shared" si="16"/>
        <v>179.35166466145625</v>
      </c>
      <c r="CB18" s="83">
        <f t="shared" si="16"/>
        <v>178.37484280319498</v>
      </c>
      <c r="CC18" s="83">
        <f t="shared" si="16"/>
        <v>177.42467576633558</v>
      </c>
      <c r="CD18" s="83">
        <f t="shared" si="16"/>
        <v>176.50063435380164</v>
      </c>
      <c r="CE18" s="83">
        <f t="shared" si="16"/>
        <v>175.60370502560008</v>
      </c>
      <c r="CF18" s="83">
        <f t="shared" si="16"/>
        <v>174.73455450557378</v>
      </c>
      <c r="CG18" s="83">
        <f t="shared" si="16"/>
        <v>173.89336256047437</v>
      </c>
      <c r="CH18" s="105">
        <f t="shared" si="16"/>
        <v>173.07969379735846</v>
      </c>
      <c r="CI18" s="83">
        <f t="shared" si="16"/>
        <v>172.29243095294248</v>
      </c>
      <c r="CJ18" s="83">
        <f t="shared" si="16"/>
        <v>171.52979554180041</v>
      </c>
      <c r="CK18" s="83">
        <f t="shared" si="16"/>
        <v>170.79063296095612</v>
      </c>
      <c r="CL18" s="83">
        <f t="shared" si="16"/>
        <v>170.07402902948428</v>
      </c>
      <c r="CM18" s="83">
        <f t="shared" si="16"/>
        <v>169.37918786433312</v>
      </c>
      <c r="CN18" s="83">
        <f t="shared" si="16"/>
        <v>168.70545108346411</v>
      </c>
      <c r="CO18" s="105">
        <f t="shared" si="16"/>
        <v>168.05228744973002</v>
      </c>
      <c r="CP18" s="83">
        <f t="shared" si="16"/>
        <v>167.41925233865589</v>
      </c>
      <c r="CQ18" s="83">
        <f t="shared" si="16"/>
        <v>166.80591816963013</v>
      </c>
      <c r="CR18" s="83">
        <f t="shared" si="16"/>
        <v>166.21177899954898</v>
      </c>
      <c r="CS18" s="83">
        <f t="shared" si="16"/>
        <v>165.6362703730488</v>
      </c>
      <c r="CT18" s="83">
        <f t="shared" si="16"/>
        <v>165.07871981886811</v>
      </c>
      <c r="CU18" s="83">
        <f t="shared" si="16"/>
        <v>164.53840468524385</v>
      </c>
      <c r="CV18" s="105">
        <f t="shared" si="16"/>
        <v>164.01461259172734</v>
      </c>
      <c r="CW18" s="83">
        <f t="shared" si="16"/>
        <v>163.50669768291993</v>
      </c>
      <c r="CX18" s="83">
        <f t="shared" si="16"/>
        <v>163.01412459492323</v>
      </c>
      <c r="CY18" s="83">
        <f t="shared" si="16"/>
        <v>162.53649073019685</v>
      </c>
      <c r="CZ18" s="83">
        <f t="shared" si="16"/>
        <v>162.0734231315939</v>
      </c>
      <c r="DA18" s="83">
        <f t="shared" si="16"/>
        <v>161.62452748051271</v>
      </c>
      <c r="DB18" s="83">
        <f t="shared" si="16"/>
        <v>161.1893841030537</v>
      </c>
      <c r="DC18" s="83">
        <f t="shared" si="16"/>
        <v>160.76755088689916</v>
      </c>
      <c r="DD18" s="105">
        <f t="shared" si="16"/>
        <v>160.35857356710173</v>
      </c>
      <c r="DE18" s="83">
        <f t="shared" si="16"/>
        <v>159.96200287458825</v>
      </c>
      <c r="DF18" s="83">
        <f t="shared" si="16"/>
        <v>159.57741683745593</v>
      </c>
      <c r="DG18" s="83">
        <f t="shared" si="16"/>
        <v>159.20441611490907</v>
      </c>
      <c r="DH18" s="83">
        <f t="shared" si="16"/>
        <v>158.84262232811452</v>
      </c>
      <c r="DI18" s="83">
        <f t="shared" si="16"/>
        <v>158.49167844951455</v>
      </c>
      <c r="DJ18" s="83">
        <f t="shared" si="16"/>
        <v>158.1512460761972</v>
      </c>
      <c r="DK18" s="105">
        <f t="shared" si="16"/>
        <v>157.82100062911829</v>
      </c>
      <c r="DL18" s="83">
        <f t="shared" si="16"/>
        <v>157.50062584849789</v>
      </c>
      <c r="DM18" s="83">
        <f t="shared" si="16"/>
        <v>157.18980923183497</v>
      </c>
      <c r="DN18" s="83">
        <f t="shared" si="16"/>
        <v>156.88824026333103</v>
      </c>
      <c r="DO18" s="83">
        <f t="shared" si="16"/>
        <v>156.59561202418882</v>
      </c>
      <c r="DP18" s="83">
        <f t="shared" si="16"/>
        <v>156.31162597068868</v>
      </c>
      <c r="DQ18" s="83">
        <f t="shared" si="16"/>
        <v>156.03599552097083</v>
      </c>
      <c r="DR18" s="83">
        <f t="shared" si="16"/>
        <v>155.76844790133956</v>
      </c>
      <c r="DS18" s="83">
        <f t="shared" si="16"/>
        <v>155.50872391494281</v>
      </c>
    </row>
    <row r="19" spans="1:123" s="87" customFormat="1" x14ac:dyDescent="0.25">
      <c r="A19" s="87" t="s">
        <v>121</v>
      </c>
      <c r="C19" s="88">
        <f t="shared" si="14"/>
        <v>17.120348665022728</v>
      </c>
      <c r="D19" s="89">
        <f t="shared" ref="D19:H19" si="17">D18-C18</f>
        <v>20.20201142472682</v>
      </c>
      <c r="E19" s="89">
        <f t="shared" si="17"/>
        <v>23.838373481177655</v>
      </c>
      <c r="F19" s="89">
        <f t="shared" si="17"/>
        <v>28.129280707789633</v>
      </c>
      <c r="G19" s="89">
        <f t="shared" si="17"/>
        <v>33.192551235191758</v>
      </c>
      <c r="H19" s="89">
        <f t="shared" si="17"/>
        <v>39.167210457526267</v>
      </c>
      <c r="I19" s="89">
        <f>I18-H18</f>
        <v>46.217308339881015</v>
      </c>
      <c r="J19" s="90">
        <f>I25*MIN(1,I24*$P$9*$P$5)</f>
        <v>63.295570869881153</v>
      </c>
      <c r="K19" s="90">
        <f t="shared" ref="K19:BV19" si="18">J25*MIN(1,J24*$P$9*$P$5*K11)</f>
        <v>21.336339519840774</v>
      </c>
      <c r="L19" s="90">
        <f t="shared" si="18"/>
        <v>24.132103681131007</v>
      </c>
      <c r="M19" s="90">
        <f t="shared" si="18"/>
        <v>27.428447203685867</v>
      </c>
      <c r="N19" s="90">
        <f t="shared" si="18"/>
        <v>31.314481508788941</v>
      </c>
      <c r="O19" s="90">
        <f t="shared" si="18"/>
        <v>35.894990322483586</v>
      </c>
      <c r="P19" s="106">
        <f t="shared" si="18"/>
        <v>41.293111039054658</v>
      </c>
      <c r="Q19" s="90">
        <f t="shared" si="18"/>
        <v>47.653445218998968</v>
      </c>
      <c r="R19" s="90">
        <f t="shared" si="18"/>
        <v>27.248975808463932</v>
      </c>
      <c r="S19" s="90">
        <f t="shared" si="18"/>
        <v>27.529707868149305</v>
      </c>
      <c r="T19" s="90">
        <f t="shared" si="18"/>
        <v>27.788083427294691</v>
      </c>
      <c r="U19" s="90">
        <f t="shared" si="18"/>
        <v>28.020098877264108</v>
      </c>
      <c r="V19" s="90">
        <f t="shared" si="18"/>
        <v>28.220975618524502</v>
      </c>
      <c r="W19" s="106">
        <f t="shared" si="18"/>
        <v>28.384998776791782</v>
      </c>
      <c r="X19" s="90">
        <f t="shared" si="18"/>
        <v>28.505318466302018</v>
      </c>
      <c r="Y19" s="90">
        <f t="shared" si="18"/>
        <v>28.825318313858137</v>
      </c>
      <c r="Z19" s="90">
        <f t="shared" si="18"/>
        <v>29.148321011914632</v>
      </c>
      <c r="AA19" s="90">
        <f t="shared" si="18"/>
        <v>29.235257779214074</v>
      </c>
      <c r="AB19" s="90">
        <f t="shared" si="18"/>
        <v>29.039247414695456</v>
      </c>
      <c r="AC19" s="90">
        <f t="shared" si="18"/>
        <v>28.505067779146508</v>
      </c>
      <c r="AD19" s="106">
        <f t="shared" si="18"/>
        <v>27.567642284999412</v>
      </c>
      <c r="AE19" s="90">
        <f t="shared" si="18"/>
        <v>26.15024280973179</v>
      </c>
      <c r="AF19" s="90">
        <f t="shared" si="18"/>
        <v>24.205429774809645</v>
      </c>
      <c r="AG19" s="90">
        <f t="shared" si="18"/>
        <v>24.410404025692227</v>
      </c>
      <c r="AH19" s="90">
        <f t="shared" si="18"/>
        <v>24.542420786759436</v>
      </c>
      <c r="AI19" s="90">
        <f t="shared" si="18"/>
        <v>24.570474303897026</v>
      </c>
      <c r="AJ19" s="191">
        <f t="shared" si="18"/>
        <v>24.457752542872008</v>
      </c>
      <c r="AK19" s="106">
        <f t="shared" si="18"/>
        <v>24.160614373251668</v>
      </c>
      <c r="AL19" s="90">
        <f t="shared" si="18"/>
        <v>22.052224333209931</v>
      </c>
      <c r="AM19" s="90">
        <f t="shared" si="18"/>
        <v>21.278075423782248</v>
      </c>
      <c r="AN19" s="90">
        <f t="shared" si="18"/>
        <v>20.995860675150791</v>
      </c>
      <c r="AO19" s="90">
        <f t="shared" si="18"/>
        <v>20.706627072522039</v>
      </c>
      <c r="AP19" s="90">
        <f t="shared" si="18"/>
        <v>20.416119525010835</v>
      </c>
      <c r="AQ19" s="191">
        <f t="shared" si="18"/>
        <v>20.130071747412199</v>
      </c>
      <c r="AR19" s="106">
        <f t="shared" si="18"/>
        <v>19.854189465766495</v>
      </c>
      <c r="AS19" s="90">
        <f t="shared" si="18"/>
        <v>19.594132811861652</v>
      </c>
      <c r="AT19" s="90">
        <f t="shared" si="18"/>
        <v>19.254505753781835</v>
      </c>
      <c r="AU19" s="90">
        <f t="shared" si="18"/>
        <v>18.937984514791989</v>
      </c>
      <c r="AV19" s="90">
        <f t="shared" si="18"/>
        <v>18.585958284460023</v>
      </c>
      <c r="AW19" s="90">
        <f t="shared" si="18"/>
        <v>18.206856872171404</v>
      </c>
      <c r="AX19" s="191">
        <f t="shared" si="18"/>
        <v>17.811955682494247</v>
      </c>
      <c r="AY19" s="106">
        <f t="shared" si="18"/>
        <v>17.415821852482004</v>
      </c>
      <c r="AZ19" s="90">
        <f t="shared" si="18"/>
        <v>17.036839700470146</v>
      </c>
      <c r="BA19" s="90">
        <f t="shared" si="18"/>
        <v>16.753119724655502</v>
      </c>
      <c r="BB19" s="90">
        <f t="shared" si="18"/>
        <v>16.527563566986768</v>
      </c>
      <c r="BC19" s="90">
        <f t="shared" si="18"/>
        <v>16.288146284941796</v>
      </c>
      <c r="BD19" s="90">
        <f t="shared" si="18"/>
        <v>16.034647359445191</v>
      </c>
      <c r="BE19" s="191">
        <f t="shared" si="18"/>
        <v>15.76793377492767</v>
      </c>
      <c r="BF19" s="106">
        <f t="shared" si="18"/>
        <v>15.490294429088951</v>
      </c>
      <c r="BG19" s="90">
        <f t="shared" si="18"/>
        <v>15.205830057073479</v>
      </c>
      <c r="BH19" s="90">
        <f t="shared" si="18"/>
        <v>14.966101843459137</v>
      </c>
      <c r="BI19" s="90">
        <f t="shared" si="18"/>
        <v>14.741791270451566</v>
      </c>
      <c r="BJ19" s="90">
        <f t="shared" si="18"/>
        <v>14.522894326787377</v>
      </c>
      <c r="BK19" s="90">
        <f t="shared" si="18"/>
        <v>14.310181985887692</v>
      </c>
      <c r="BL19" s="191">
        <f t="shared" si="18"/>
        <v>14.103914021115736</v>
      </c>
      <c r="BM19" s="106">
        <f t="shared" si="18"/>
        <v>13.90379135276449</v>
      </c>
      <c r="BN19" s="90">
        <f t="shared" si="18"/>
        <v>13.708912293796612</v>
      </c>
      <c r="BO19" s="90">
        <f t="shared" si="18"/>
        <v>13.517733054437734</v>
      </c>
      <c r="BP19" s="90">
        <f t="shared" si="18"/>
        <v>13.330945681355253</v>
      </c>
      <c r="BQ19" s="90">
        <f t="shared" si="18"/>
        <v>13.146604191972919</v>
      </c>
      <c r="BR19" s="90">
        <f t="shared" si="18"/>
        <v>12.966515733417623</v>
      </c>
      <c r="BS19" s="90">
        <f t="shared" si="18"/>
        <v>12.79234216793235</v>
      </c>
      <c r="BT19" s="106">
        <f t="shared" si="18"/>
        <v>12.625450986946582</v>
      </c>
      <c r="BU19" s="90">
        <f t="shared" si="18"/>
        <v>12.466738141364939</v>
      </c>
      <c r="BV19" s="90">
        <f t="shared" si="18"/>
        <v>12.316418799344362</v>
      </c>
      <c r="BW19" s="90">
        <f t="shared" ref="BW19:DS19" si="19">BV25*MIN(1,BV24*$P$9*$P$5*BW11)</f>
        <v>12.17065397539786</v>
      </c>
      <c r="BX19" s="90">
        <f t="shared" si="19"/>
        <v>12.027652752510487</v>
      </c>
      <c r="BY19" s="90">
        <f t="shared" si="19"/>
        <v>11.887684547887581</v>
      </c>
      <c r="BZ19" s="90">
        <f t="shared" si="19"/>
        <v>11.751108678217044</v>
      </c>
      <c r="CA19" s="106">
        <f t="shared" si="19"/>
        <v>11.618359627718839</v>
      </c>
      <c r="CB19" s="90">
        <f t="shared" si="19"/>
        <v>11.489916283103668</v>
      </c>
      <c r="CC19" s="90">
        <f t="shared" si="19"/>
        <v>11.366251762484959</v>
      </c>
      <c r="CD19" s="90">
        <f t="shared" si="19"/>
        <v>11.246612562863938</v>
      </c>
      <c r="CE19" s="90">
        <f t="shared" si="19"/>
        <v>11.130723424308901</v>
      </c>
      <c r="CF19" s="90">
        <f t="shared" si="19"/>
        <v>11.018534027861275</v>
      </c>
      <c r="CG19" s="90">
        <f t="shared" si="19"/>
        <v>10.909916733117624</v>
      </c>
      <c r="CH19" s="106">
        <f t="shared" si="19"/>
        <v>10.80469086460293</v>
      </c>
      <c r="CI19" s="90">
        <f t="shared" si="19"/>
        <v>10.70265343868768</v>
      </c>
      <c r="CJ19" s="90">
        <f t="shared" si="19"/>
        <v>10.603616351342877</v>
      </c>
      <c r="CK19" s="90">
        <f t="shared" si="19"/>
        <v>10.507449982019628</v>
      </c>
      <c r="CL19" s="90">
        <f t="shared" si="19"/>
        <v>10.414119492837067</v>
      </c>
      <c r="CM19" s="90">
        <f t="shared" si="19"/>
        <v>10.323692862710109</v>
      </c>
      <c r="CN19" s="90">
        <f t="shared" si="19"/>
        <v>10.236179952248628</v>
      </c>
      <c r="CO19" s="106">
        <f t="shared" si="19"/>
        <v>10.151527230868817</v>
      </c>
      <c r="CP19" s="90">
        <f t="shared" si="19"/>
        <v>10.069618327613565</v>
      </c>
      <c r="CQ19" s="90">
        <f t="shared" si="19"/>
        <v>9.990282182317122</v>
      </c>
      <c r="CR19" s="90">
        <f t="shared" si="19"/>
        <v>9.9133108119384872</v>
      </c>
      <c r="CS19" s="90">
        <f t="shared" si="19"/>
        <v>9.8386108663369001</v>
      </c>
      <c r="CT19" s="90">
        <f t="shared" si="19"/>
        <v>9.7661423085294334</v>
      </c>
      <c r="CU19" s="90">
        <f t="shared" si="19"/>
        <v>9.6958648186243597</v>
      </c>
      <c r="CV19" s="106">
        <f t="shared" si="19"/>
        <v>9.6277351373523246</v>
      </c>
      <c r="CW19" s="90">
        <f t="shared" si="19"/>
        <v>9.5617034188061538</v>
      </c>
      <c r="CX19" s="90">
        <f t="shared" si="19"/>
        <v>9.4977090943204114</v>
      </c>
      <c r="CY19" s="90">
        <f t="shared" si="19"/>
        <v>9.4356769472120963</v>
      </c>
      <c r="CZ19" s="90">
        <f t="shared" si="19"/>
        <v>9.3755432677339456</v>
      </c>
      <c r="DA19" s="90">
        <f t="shared" si="19"/>
        <v>9.3172466574482513</v>
      </c>
      <c r="DB19" s="90">
        <f t="shared" si="19"/>
        <v>9.2607214411653338</v>
      </c>
      <c r="DC19" s="90">
        <f t="shared" si="19"/>
        <v>9.2059019211977891</v>
      </c>
      <c r="DD19" s="106">
        <f t="shared" si="19"/>
        <v>9.1527260990087296</v>
      </c>
      <c r="DE19" s="90">
        <f t="shared" si="19"/>
        <v>9.1011384018069332</v>
      </c>
      <c r="DF19" s="90">
        <f t="shared" si="19"/>
        <v>9.0510909100797754</v>
      </c>
      <c r="DG19" s="90">
        <f t="shared" si="19"/>
        <v>9.0025425451870902</v>
      </c>
      <c r="DH19" s="90">
        <f t="shared" si="19"/>
        <v>8.9554528706537244</v>
      </c>
      <c r="DI19" s="90">
        <f t="shared" si="19"/>
        <v>8.9097775625653686</v>
      </c>
      <c r="DJ19" s="90">
        <f t="shared" si="19"/>
        <v>8.8654695478804229</v>
      </c>
      <c r="DK19" s="106">
        <f t="shared" si="19"/>
        <v>8.822480651929828</v>
      </c>
      <c r="DL19" s="90">
        <f t="shared" si="19"/>
        <v>8.7807636211865372</v>
      </c>
      <c r="DM19" s="90">
        <f t="shared" si="19"/>
        <v>8.7402742934168494</v>
      </c>
      <c r="DN19" s="90">
        <f t="shared" si="19"/>
        <v>8.7009735766831362</v>
      </c>
      <c r="DO19" s="90">
        <f t="shared" si="19"/>
        <v>8.6628246315115032</v>
      </c>
      <c r="DP19" s="90">
        <f t="shared" si="19"/>
        <v>8.6257915090652482</v>
      </c>
      <c r="DQ19" s="90">
        <f t="shared" si="19"/>
        <v>8.5898390981625621</v>
      </c>
      <c r="DR19" s="90">
        <f t="shared" si="19"/>
        <v>8.554933032298548</v>
      </c>
      <c r="DS19" s="90">
        <f t="shared" si="19"/>
        <v>8.5210396347897781</v>
      </c>
    </row>
    <row r="20" spans="1:123" s="53" customFormat="1" x14ac:dyDescent="0.25">
      <c r="A20" s="53" t="s">
        <v>83</v>
      </c>
      <c r="C20" s="109">
        <f t="shared" si="14"/>
        <v>45.62931542196953</v>
      </c>
      <c r="D20" s="109">
        <f t="shared" si="14"/>
        <v>53.842592197924041</v>
      </c>
      <c r="E20" s="109">
        <f t="shared" si="14"/>
        <v>63.534258793550364</v>
      </c>
      <c r="F20" s="109">
        <f t="shared" si="14"/>
        <v>74.970425376389429</v>
      </c>
      <c r="G20" s="109">
        <f t="shared" si="14"/>
        <v>88.465101944139519</v>
      </c>
      <c r="H20" s="109">
        <f>I20/(1+$V$5)</f>
        <v>104.38882029408462</v>
      </c>
      <c r="I20" s="82">
        <f>V4*AH6</f>
        <v>123.17880794701985</v>
      </c>
      <c r="J20" s="83">
        <f t="shared" ref="J20:BU20" si="20">I20-C21+J21</f>
        <v>127.67518614945411</v>
      </c>
      <c r="K20" s="83">
        <f t="shared" si="20"/>
        <v>123.32128426373265</v>
      </c>
      <c r="L20" s="83">
        <f t="shared" si="20"/>
        <v>117.98904322471809</v>
      </c>
      <c r="M20" s="83">
        <f t="shared" si="20"/>
        <v>111.50225829653728</v>
      </c>
      <c r="N20" s="83">
        <f t="shared" si="20"/>
        <v>103.65297012872607</v>
      </c>
      <c r="O20" s="83">
        <f t="shared" si="20"/>
        <v>94.195735453442964</v>
      </c>
      <c r="P20" s="105">
        <f t="shared" si="20"/>
        <v>82.840861473348909</v>
      </c>
      <c r="Q20" s="83">
        <f t="shared" si="20"/>
        <v>79.961818660498878</v>
      </c>
      <c r="R20" s="83">
        <f t="shared" si="20"/>
        <v>81.003314718037132</v>
      </c>
      <c r="S20" s="83">
        <f t="shared" si="20"/>
        <v>81.495277599366531</v>
      </c>
      <c r="T20" s="83">
        <f t="shared" si="20"/>
        <v>81.323616633580173</v>
      </c>
      <c r="U20" s="83">
        <f t="shared" si="20"/>
        <v>80.353727736167414</v>
      </c>
      <c r="V20" s="83">
        <f t="shared" si="20"/>
        <v>78.426802135031352</v>
      </c>
      <c r="W20" s="105">
        <f t="shared" si="20"/>
        <v>75.355470630536331</v>
      </c>
      <c r="X20" s="83">
        <f t="shared" si="20"/>
        <v>70.918663693071366</v>
      </c>
      <c r="Y20" s="83">
        <f t="shared" si="20"/>
        <v>69.940837496640299</v>
      </c>
      <c r="Z20" s="83">
        <f t="shared" si="20"/>
        <v>69.099247428386178</v>
      </c>
      <c r="AA20" s="83">
        <f t="shared" si="20"/>
        <v>68.379627156472978</v>
      </c>
      <c r="AB20" s="83">
        <f t="shared" si="20"/>
        <v>67.764118721500452</v>
      </c>
      <c r="AC20" s="83">
        <f t="shared" si="20"/>
        <v>67.230655012297518</v>
      </c>
      <c r="AD20" s="105">
        <f t="shared" si="20"/>
        <v>66.752238954391785</v>
      </c>
      <c r="AE20" s="83">
        <f t="shared" si="20"/>
        <v>66.296103500304852</v>
      </c>
      <c r="AF20" s="83">
        <f t="shared" si="20"/>
        <v>65.762122188514894</v>
      </c>
      <c r="AG20" s="83">
        <f t="shared" si="20"/>
        <v>65.146794917235155</v>
      </c>
      <c r="AH20" s="83">
        <f t="shared" si="20"/>
        <v>64.490956328359985</v>
      </c>
      <c r="AI20" s="83">
        <f t="shared" si="20"/>
        <v>63.840562277610623</v>
      </c>
      <c r="AJ20" s="190">
        <f t="shared" si="20"/>
        <v>63.247529253296769</v>
      </c>
      <c r="AK20" s="105">
        <f t="shared" si="20"/>
        <v>62.770724599963195</v>
      </c>
      <c r="AL20" s="83">
        <f t="shared" si="20"/>
        <v>62.251053822018228</v>
      </c>
      <c r="AM20" s="83">
        <f t="shared" si="20"/>
        <v>61.993519734219632</v>
      </c>
      <c r="AN20" s="83">
        <f t="shared" si="20"/>
        <v>61.670423339465017</v>
      </c>
      <c r="AO20" s="83">
        <f t="shared" si="20"/>
        <v>61.276972525041366</v>
      </c>
      <c r="AP20" s="83">
        <f t="shared" si="20"/>
        <v>60.813627326751472</v>
      </c>
      <c r="AQ20" s="190">
        <f t="shared" si="20"/>
        <v>60.286924890887462</v>
      </c>
      <c r="AR20" s="105">
        <f t="shared" si="20"/>
        <v>59.710445853485076</v>
      </c>
      <c r="AS20" s="83">
        <f t="shared" si="20"/>
        <v>59.332028161503629</v>
      </c>
      <c r="AT20" s="83">
        <f t="shared" si="20"/>
        <v>58.933441994879807</v>
      </c>
      <c r="AU20" s="83">
        <f t="shared" si="20"/>
        <v>58.558159092821768</v>
      </c>
      <c r="AV20" s="83">
        <f t="shared" si="20"/>
        <v>58.20211927740408</v>
      </c>
      <c r="AW20" s="83">
        <f t="shared" si="20"/>
        <v>57.859534487237667</v>
      </c>
      <c r="AX20" s="190">
        <f t="shared" si="20"/>
        <v>57.523129000251807</v>
      </c>
      <c r="AY20" s="105">
        <f t="shared" si="20"/>
        <v>57.184416207169185</v>
      </c>
      <c r="AZ20" s="83">
        <f t="shared" si="20"/>
        <v>56.834017670209917</v>
      </c>
      <c r="BA20" s="83">
        <f t="shared" si="20"/>
        <v>56.50395674211957</v>
      </c>
      <c r="BB20" s="83">
        <f t="shared" si="20"/>
        <v>56.181925291725733</v>
      </c>
      <c r="BC20" s="83">
        <f t="shared" si="20"/>
        <v>55.874349887959468</v>
      </c>
      <c r="BD20" s="83">
        <f t="shared" si="20"/>
        <v>55.586589948839695</v>
      </c>
      <c r="BE20" s="190">
        <f t="shared" si="20"/>
        <v>55.322456303546055</v>
      </c>
      <c r="BF20" s="105">
        <f t="shared" si="20"/>
        <v>55.083688772350165</v>
      </c>
      <c r="BG20" s="83">
        <f t="shared" si="20"/>
        <v>54.869385165332581</v>
      </c>
      <c r="BH20" s="83">
        <f t="shared" si="20"/>
        <v>54.654420282821441</v>
      </c>
      <c r="BI20" s="83">
        <f t="shared" si="20"/>
        <v>54.43512548559768</v>
      </c>
      <c r="BJ20" s="83">
        <f t="shared" si="20"/>
        <v>54.212705695291064</v>
      </c>
      <c r="BK20" s="83">
        <f t="shared" si="20"/>
        <v>53.989080721348458</v>
      </c>
      <c r="BL20" s="190">
        <f t="shared" si="20"/>
        <v>53.766764939753422</v>
      </c>
      <c r="BM20" s="105">
        <f t="shared" si="20"/>
        <v>53.548684810113571</v>
      </c>
      <c r="BN20" s="83">
        <f t="shared" si="20"/>
        <v>53.337926692668233</v>
      </c>
      <c r="BO20" s="83">
        <f t="shared" si="20"/>
        <v>53.137406070127767</v>
      </c>
      <c r="BP20" s="83">
        <f t="shared" si="20"/>
        <v>52.946676590450913</v>
      </c>
      <c r="BQ20" s="83">
        <f t="shared" si="20"/>
        <v>52.764529584533641</v>
      </c>
      <c r="BR20" s="83">
        <f t="shared" si="20"/>
        <v>52.589658123397506</v>
      </c>
      <c r="BS20" s="83">
        <f t="shared" si="20"/>
        <v>52.420791392581506</v>
      </c>
      <c r="BT20" s="105">
        <f t="shared" si="20"/>
        <v>52.25683576499577</v>
      </c>
      <c r="BU20" s="83">
        <f t="shared" si="20"/>
        <v>52.097019229024163</v>
      </c>
      <c r="BV20" s="83">
        <f t="shared" ref="BV20:DS20" si="21">BU20-BO21+BV21</f>
        <v>51.941035518442717</v>
      </c>
      <c r="BW20" s="83">
        <f t="shared" si="21"/>
        <v>51.789089705595096</v>
      </c>
      <c r="BX20" s="83">
        <f t="shared" si="21"/>
        <v>51.64179450923622</v>
      </c>
      <c r="BY20" s="83">
        <f t="shared" si="21"/>
        <v>51.499476676841844</v>
      </c>
      <c r="BZ20" s="83">
        <f t="shared" si="21"/>
        <v>51.362166361440266</v>
      </c>
      <c r="CA20" s="105">
        <f t="shared" si="21"/>
        <v>51.229612280372677</v>
      </c>
      <c r="CB20" s="83">
        <f t="shared" si="21"/>
        <v>51.101326757536555</v>
      </c>
      <c r="CC20" s="83">
        <f t="shared" si="21"/>
        <v>50.976665028355967</v>
      </c>
      <c r="CD20" s="83">
        <f t="shared" si="21"/>
        <v>50.855450994538536</v>
      </c>
      <c r="CE20" s="83">
        <f t="shared" si="21"/>
        <v>50.737642260226657</v>
      </c>
      <c r="CF20" s="83">
        <f t="shared" si="21"/>
        <v>50.623258944957492</v>
      </c>
      <c r="CG20" s="83">
        <f t="shared" si="21"/>
        <v>50.512351854729083</v>
      </c>
      <c r="CH20" s="105">
        <f t="shared" si="21"/>
        <v>50.404967184528338</v>
      </c>
      <c r="CI20" s="83">
        <f t="shared" si="21"/>
        <v>50.301110687073979</v>
      </c>
      <c r="CJ20" s="83">
        <f t="shared" si="21"/>
        <v>50.200714840254399</v>
      </c>
      <c r="CK20" s="83">
        <f t="shared" si="21"/>
        <v>50.103613207273007</v>
      </c>
      <c r="CL20" s="83">
        <f t="shared" si="21"/>
        <v>50.009626909388139</v>
      </c>
      <c r="CM20" s="83">
        <f t="shared" si="21"/>
        <v>49.918575971046785</v>
      </c>
      <c r="CN20" s="83">
        <f t="shared" si="21"/>
        <v>49.830297932368829</v>
      </c>
      <c r="CO20" s="105">
        <f t="shared" si="21"/>
        <v>49.744661594280018</v>
      </c>
      <c r="CP20" s="83">
        <f t="shared" si="21"/>
        <v>49.661574416833901</v>
      </c>
      <c r="CQ20" s="83">
        <f t="shared" si="21"/>
        <v>49.58098219406569</v>
      </c>
      <c r="CR20" s="83">
        <f t="shared" si="21"/>
        <v>49.502859767122779</v>
      </c>
      <c r="CS20" s="83">
        <f t="shared" si="21"/>
        <v>49.427174841104936</v>
      </c>
      <c r="CT20" s="83">
        <f t="shared" si="21"/>
        <v>49.353871566465827</v>
      </c>
      <c r="CU20" s="83">
        <f t="shared" si="21"/>
        <v>49.282874639108101</v>
      </c>
      <c r="CV20" s="105">
        <f t="shared" si="21"/>
        <v>49.214096207298731</v>
      </c>
      <c r="CW20" s="83">
        <f t="shared" si="21"/>
        <v>49.147444788562439</v>
      </c>
      <c r="CX20" s="83">
        <f t="shared" si="21"/>
        <v>49.082835078582789</v>
      </c>
      <c r="CY20" s="83">
        <f t="shared" si="21"/>
        <v>49.020197187975107</v>
      </c>
      <c r="CZ20" s="83">
        <f t="shared" si="21"/>
        <v>48.959470612134915</v>
      </c>
      <c r="DA20" s="83">
        <f t="shared" si="21"/>
        <v>48.900600939438277</v>
      </c>
      <c r="DB20" s="83">
        <f t="shared" si="21"/>
        <v>48.843536957079465</v>
      </c>
      <c r="DC20" s="83">
        <f t="shared" si="21"/>
        <v>48.788227996582904</v>
      </c>
      <c r="DD20" s="105">
        <f t="shared" si="21"/>
        <v>48.734621989124548</v>
      </c>
      <c r="DE20" s="83">
        <f t="shared" si="21"/>
        <v>48.682664639843679</v>
      </c>
      <c r="DF20" s="83">
        <f t="shared" si="21"/>
        <v>48.632300029374008</v>
      </c>
      <c r="DG20" s="83">
        <f t="shared" si="21"/>
        <v>48.58347280519903</v>
      </c>
      <c r="DH20" s="83">
        <f t="shared" si="21"/>
        <v>48.536129404563724</v>
      </c>
      <c r="DI20" s="83">
        <f t="shared" si="21"/>
        <v>48.490219446994686</v>
      </c>
      <c r="DJ20" s="83">
        <f t="shared" si="21"/>
        <v>48.445696328637759</v>
      </c>
      <c r="DK20" s="105">
        <f t="shared" si="21"/>
        <v>48.402517032177201</v>
      </c>
      <c r="DL20" s="83">
        <f t="shared" si="21"/>
        <v>48.360641265767939</v>
      </c>
      <c r="DM20" s="83">
        <f t="shared" si="21"/>
        <v>48.320030151086691</v>
      </c>
      <c r="DN20" s="83">
        <f t="shared" si="21"/>
        <v>48.280644791833495</v>
      </c>
      <c r="DO20" s="83">
        <f t="shared" si="21"/>
        <v>48.24244607403547</v>
      </c>
      <c r="DP20" s="83">
        <f t="shared" si="21"/>
        <v>48.205395084797125</v>
      </c>
      <c r="DQ20" s="83">
        <f t="shared" si="21"/>
        <v>48.169453640561962</v>
      </c>
      <c r="DR20" s="83">
        <f t="shared" si="21"/>
        <v>48.134584796966898</v>
      </c>
      <c r="DS20" s="83">
        <f t="shared" si="21"/>
        <v>48.100753212739413</v>
      </c>
    </row>
    <row r="21" spans="1:123" s="87" customFormat="1" x14ac:dyDescent="0.25">
      <c r="A21" s="87" t="s">
        <v>122</v>
      </c>
      <c r="C21" s="88">
        <f t="shared" si="14"/>
        <v>6.960404047419078</v>
      </c>
      <c r="D21" s="89">
        <f t="shared" ref="D21:H21" si="22">D20-C20</f>
        <v>8.2132767759545118</v>
      </c>
      <c r="E21" s="89">
        <f t="shared" si="22"/>
        <v>9.691666595626323</v>
      </c>
      <c r="F21" s="89">
        <f t="shared" si="22"/>
        <v>11.436166582839064</v>
      </c>
      <c r="G21" s="89">
        <f t="shared" si="22"/>
        <v>13.494676567750091</v>
      </c>
      <c r="H21" s="89">
        <f t="shared" si="22"/>
        <v>15.923718349945105</v>
      </c>
      <c r="I21" s="89">
        <f>I20-H20</f>
        <v>18.789987652935224</v>
      </c>
      <c r="J21" s="90">
        <f>I26*MIN(1,I28*$P$9*$P$6)</f>
        <v>11.456782249853326</v>
      </c>
      <c r="K21" s="90">
        <f t="shared" ref="K21:BV21" si="23">J26*MIN(1,J28*$P$9*$P$6*K11)</f>
        <v>3.8593748902330614</v>
      </c>
      <c r="L21" s="90">
        <f t="shared" si="23"/>
        <v>4.3594255566117557</v>
      </c>
      <c r="M21" s="90">
        <f t="shared" si="23"/>
        <v>4.9493816546582474</v>
      </c>
      <c r="N21" s="90">
        <f t="shared" si="23"/>
        <v>5.6453883999388772</v>
      </c>
      <c r="O21" s="90">
        <f t="shared" si="23"/>
        <v>6.4664836746619994</v>
      </c>
      <c r="P21" s="106">
        <f t="shared" si="23"/>
        <v>7.4351136728411742</v>
      </c>
      <c r="Q21" s="90">
        <f t="shared" si="23"/>
        <v>8.5777394370033075</v>
      </c>
      <c r="R21" s="90">
        <f t="shared" si="23"/>
        <v>4.9008709477713026</v>
      </c>
      <c r="S21" s="90">
        <f t="shared" si="23"/>
        <v>4.8513884379411572</v>
      </c>
      <c r="T21" s="90">
        <f t="shared" si="23"/>
        <v>4.7777206888718977</v>
      </c>
      <c r="U21" s="90">
        <f t="shared" si="23"/>
        <v>4.675499502526125</v>
      </c>
      <c r="V21" s="90">
        <f t="shared" si="23"/>
        <v>4.5395580735259395</v>
      </c>
      <c r="W21" s="106">
        <f t="shared" si="23"/>
        <v>4.3637821683461437</v>
      </c>
      <c r="X21" s="90">
        <f t="shared" si="23"/>
        <v>4.140932499538331</v>
      </c>
      <c r="Y21" s="90">
        <f t="shared" si="23"/>
        <v>3.9230447513402402</v>
      </c>
      <c r="Z21" s="90">
        <f t="shared" si="23"/>
        <v>4.0097983696870294</v>
      </c>
      <c r="AA21" s="90">
        <f t="shared" si="23"/>
        <v>4.0581004169586885</v>
      </c>
      <c r="AB21" s="90">
        <f t="shared" si="23"/>
        <v>4.0599910675535913</v>
      </c>
      <c r="AC21" s="90">
        <f t="shared" si="23"/>
        <v>4.00609436432301</v>
      </c>
      <c r="AD21" s="106">
        <f t="shared" si="23"/>
        <v>3.8853661104404136</v>
      </c>
      <c r="AE21" s="90">
        <f t="shared" si="23"/>
        <v>3.6847970454513996</v>
      </c>
      <c r="AF21" s="90">
        <f t="shared" si="23"/>
        <v>3.3890634395502874</v>
      </c>
      <c r="AG21" s="90">
        <f t="shared" si="23"/>
        <v>3.3944710984072977</v>
      </c>
      <c r="AH21" s="90">
        <f t="shared" si="23"/>
        <v>3.4022618280835131</v>
      </c>
      <c r="AI21" s="90">
        <f t="shared" si="23"/>
        <v>3.4095970168042298</v>
      </c>
      <c r="AJ21" s="191">
        <f t="shared" si="23"/>
        <v>3.4130613400091558</v>
      </c>
      <c r="AK21" s="106">
        <f t="shared" si="23"/>
        <v>3.4085614571068406</v>
      </c>
      <c r="AL21" s="90">
        <f t="shared" si="23"/>
        <v>3.1651262675064271</v>
      </c>
      <c r="AM21" s="90">
        <f t="shared" si="23"/>
        <v>3.1315293517516842</v>
      </c>
      <c r="AN21" s="90">
        <f t="shared" si="23"/>
        <v>3.0713747036526819</v>
      </c>
      <c r="AO21" s="90">
        <f t="shared" si="23"/>
        <v>3.0088110136598556</v>
      </c>
      <c r="AP21" s="90">
        <f t="shared" si="23"/>
        <v>2.946251818514332</v>
      </c>
      <c r="AQ21" s="191">
        <f t="shared" si="23"/>
        <v>2.8863589041451458</v>
      </c>
      <c r="AR21" s="106">
        <f t="shared" si="23"/>
        <v>2.8320824197044576</v>
      </c>
      <c r="AS21" s="90">
        <f t="shared" si="23"/>
        <v>2.7867085755249832</v>
      </c>
      <c r="AT21" s="90">
        <f t="shared" si="23"/>
        <v>2.7329431851278558</v>
      </c>
      <c r="AU21" s="90">
        <f t="shared" si="23"/>
        <v>2.6960918015946387</v>
      </c>
      <c r="AV21" s="90">
        <f t="shared" si="23"/>
        <v>2.6527711982421729</v>
      </c>
      <c r="AW21" s="90">
        <f t="shared" si="23"/>
        <v>2.6036670283479215</v>
      </c>
      <c r="AX21" s="191">
        <f t="shared" si="23"/>
        <v>2.5499534171592888</v>
      </c>
      <c r="AY21" s="106">
        <f t="shared" si="23"/>
        <v>2.4933696266218339</v>
      </c>
      <c r="AZ21" s="90">
        <f t="shared" si="23"/>
        <v>2.4363100385657144</v>
      </c>
      <c r="BA21" s="90">
        <f t="shared" si="23"/>
        <v>2.4028822570375077</v>
      </c>
      <c r="BB21" s="90">
        <f t="shared" si="23"/>
        <v>2.3740603512008027</v>
      </c>
      <c r="BC21" s="90">
        <f t="shared" si="23"/>
        <v>2.3451957944759059</v>
      </c>
      <c r="BD21" s="90">
        <f t="shared" si="23"/>
        <v>2.3159070892281504</v>
      </c>
      <c r="BE21" s="191">
        <f t="shared" si="23"/>
        <v>2.2858197718656497</v>
      </c>
      <c r="BF21" s="106">
        <f t="shared" si="23"/>
        <v>2.2546020954259465</v>
      </c>
      <c r="BG21" s="90">
        <f t="shared" si="23"/>
        <v>2.2220064315481305</v>
      </c>
      <c r="BH21" s="90">
        <f t="shared" si="23"/>
        <v>2.1879173745263709</v>
      </c>
      <c r="BI21" s="90">
        <f t="shared" si="23"/>
        <v>2.1547655539770467</v>
      </c>
      <c r="BJ21" s="90">
        <f t="shared" si="23"/>
        <v>2.1227760041692902</v>
      </c>
      <c r="BK21" s="90">
        <f t="shared" si="23"/>
        <v>2.0922821152855393</v>
      </c>
      <c r="BL21" s="191">
        <f t="shared" si="23"/>
        <v>2.0635039902706103</v>
      </c>
      <c r="BM21" s="106">
        <f t="shared" si="23"/>
        <v>2.0365219657860951</v>
      </c>
      <c r="BN21" s="90">
        <f t="shared" si="23"/>
        <v>2.0112483141027946</v>
      </c>
      <c r="BO21" s="90">
        <f t="shared" si="23"/>
        <v>1.9873967519859019</v>
      </c>
      <c r="BP21" s="90">
        <f t="shared" si="23"/>
        <v>1.9640360743001917</v>
      </c>
      <c r="BQ21" s="90">
        <f t="shared" si="23"/>
        <v>1.9406289982520142</v>
      </c>
      <c r="BR21" s="90">
        <f t="shared" si="23"/>
        <v>1.9174106541494103</v>
      </c>
      <c r="BS21" s="90">
        <f t="shared" si="23"/>
        <v>1.8946372594546104</v>
      </c>
      <c r="BT21" s="106">
        <f t="shared" si="23"/>
        <v>1.8725663382003597</v>
      </c>
      <c r="BU21" s="90">
        <f t="shared" si="23"/>
        <v>1.8514317781311844</v>
      </c>
      <c r="BV21" s="90">
        <f t="shared" si="23"/>
        <v>1.8314130414044563</v>
      </c>
      <c r="BW21" s="90">
        <f t="shared" ref="BW21:DS21" si="24">BV26*MIN(1,BV28*$P$9*$P$6*BW11)</f>
        <v>1.8120902614525674</v>
      </c>
      <c r="BX21" s="90">
        <f t="shared" si="24"/>
        <v>1.7933338018931433</v>
      </c>
      <c r="BY21" s="90">
        <f t="shared" si="24"/>
        <v>1.7750928217550324</v>
      </c>
      <c r="BZ21" s="90">
        <f t="shared" si="24"/>
        <v>1.7573269440530366</v>
      </c>
      <c r="CA21" s="106">
        <f t="shared" si="24"/>
        <v>1.7400122571327714</v>
      </c>
      <c r="CB21" s="90">
        <f t="shared" si="24"/>
        <v>1.7231462552950609</v>
      </c>
      <c r="CC21" s="90">
        <f t="shared" si="24"/>
        <v>1.7067513122238736</v>
      </c>
      <c r="CD21" s="90">
        <f t="shared" si="24"/>
        <v>1.6908762276351372</v>
      </c>
      <c r="CE21" s="90">
        <f t="shared" si="24"/>
        <v>1.6755250675812607</v>
      </c>
      <c r="CF21" s="90">
        <f t="shared" si="24"/>
        <v>1.6607095064858626</v>
      </c>
      <c r="CG21" s="90">
        <f t="shared" si="24"/>
        <v>1.6464198538246237</v>
      </c>
      <c r="CH21" s="106">
        <f t="shared" si="24"/>
        <v>1.632627586932027</v>
      </c>
      <c r="CI21" s="90">
        <f t="shared" si="24"/>
        <v>1.6192897578407017</v>
      </c>
      <c r="CJ21" s="90">
        <f t="shared" si="24"/>
        <v>1.6063554654042886</v>
      </c>
      <c r="CK21" s="90">
        <f t="shared" si="24"/>
        <v>1.5937745946537472</v>
      </c>
      <c r="CL21" s="90">
        <f t="shared" si="24"/>
        <v>1.5815387696963921</v>
      </c>
      <c r="CM21" s="90">
        <f t="shared" si="24"/>
        <v>1.5696585681445145</v>
      </c>
      <c r="CN21" s="90">
        <f t="shared" si="24"/>
        <v>1.5581418151466682</v>
      </c>
      <c r="CO21" s="106">
        <f t="shared" si="24"/>
        <v>1.5469912488432165</v>
      </c>
      <c r="CP21" s="90">
        <f t="shared" si="24"/>
        <v>1.5362025803945849</v>
      </c>
      <c r="CQ21" s="90">
        <f t="shared" si="24"/>
        <v>1.5257632426360843</v>
      </c>
      <c r="CR21" s="90">
        <f t="shared" si="24"/>
        <v>1.5156521677108299</v>
      </c>
      <c r="CS21" s="90">
        <f t="shared" si="24"/>
        <v>1.5058538436785545</v>
      </c>
      <c r="CT21" s="90">
        <f t="shared" si="24"/>
        <v>1.4963552935054047</v>
      </c>
      <c r="CU21" s="90">
        <f t="shared" si="24"/>
        <v>1.4871448877889399</v>
      </c>
      <c r="CV21" s="106">
        <f t="shared" si="24"/>
        <v>1.4782128170338411</v>
      </c>
      <c r="CW21" s="90">
        <f t="shared" si="24"/>
        <v>1.4695511616582935</v>
      </c>
      <c r="CX21" s="90">
        <f t="shared" si="24"/>
        <v>1.4611535326564304</v>
      </c>
      <c r="CY21" s="90">
        <f t="shared" si="24"/>
        <v>1.4530142771031529</v>
      </c>
      <c r="CZ21" s="90">
        <f t="shared" si="24"/>
        <v>1.4451272678383613</v>
      </c>
      <c r="DA21" s="90">
        <f t="shared" si="24"/>
        <v>1.4374856208087619</v>
      </c>
      <c r="DB21" s="90">
        <f t="shared" si="24"/>
        <v>1.43008090543013</v>
      </c>
      <c r="DC21" s="90">
        <f t="shared" si="24"/>
        <v>1.4229038565372798</v>
      </c>
      <c r="DD21" s="106">
        <f t="shared" si="24"/>
        <v>1.4159451541999424</v>
      </c>
      <c r="DE21" s="90">
        <f t="shared" si="24"/>
        <v>1.4091961833755604</v>
      </c>
      <c r="DF21" s="90">
        <f t="shared" si="24"/>
        <v>1.40264966663348</v>
      </c>
      <c r="DG21" s="90">
        <f t="shared" si="24"/>
        <v>1.3963000436633783</v>
      </c>
      <c r="DH21" s="90">
        <f t="shared" si="24"/>
        <v>1.3901422201734579</v>
      </c>
      <c r="DI21" s="90">
        <f t="shared" si="24"/>
        <v>1.3841709478610902</v>
      </c>
      <c r="DJ21" s="90">
        <f t="shared" si="24"/>
        <v>1.378380738180355</v>
      </c>
      <c r="DK21" s="106">
        <f t="shared" si="24"/>
        <v>1.3727658577393798</v>
      </c>
      <c r="DL21" s="90">
        <f t="shared" si="24"/>
        <v>1.3673204169663038</v>
      </c>
      <c r="DM21" s="90">
        <f t="shared" si="24"/>
        <v>1.3620385519522309</v>
      </c>
      <c r="DN21" s="90">
        <f t="shared" si="24"/>
        <v>1.356914684410182</v>
      </c>
      <c r="DO21" s="90">
        <f t="shared" si="24"/>
        <v>1.3519435023754349</v>
      </c>
      <c r="DP21" s="90">
        <f t="shared" si="24"/>
        <v>1.3471199586227471</v>
      </c>
      <c r="DQ21" s="90">
        <f t="shared" si="24"/>
        <v>1.3424392939451935</v>
      </c>
      <c r="DR21" s="90">
        <f t="shared" si="24"/>
        <v>1.3378970141443178</v>
      </c>
      <c r="DS21" s="90">
        <f t="shared" si="24"/>
        <v>1.3334888327388135</v>
      </c>
    </row>
    <row r="22" spans="1:123" s="53" customFormat="1" ht="16.5" customHeight="1" x14ac:dyDescent="0.25">
      <c r="A22" s="53" t="s">
        <v>84</v>
      </c>
      <c r="C22" s="109">
        <f t="shared" si="14"/>
        <v>8.8314804042521668</v>
      </c>
      <c r="D22" s="109">
        <f t="shared" si="14"/>
        <v>10.421146877017556</v>
      </c>
      <c r="E22" s="109">
        <f t="shared" si="14"/>
        <v>12.296953314880716</v>
      </c>
      <c r="F22" s="109">
        <f t="shared" si="14"/>
        <v>14.510404911559244</v>
      </c>
      <c r="G22" s="109">
        <f t="shared" si="14"/>
        <v>17.122277795639906</v>
      </c>
      <c r="H22" s="109">
        <f>I22/(1+$V$5)</f>
        <v>20.204287798855088</v>
      </c>
      <c r="I22" s="82">
        <f>V4*AH7</f>
        <v>23.841059602649004</v>
      </c>
      <c r="J22" s="83">
        <f t="shared" ref="J22:BU22" si="25">I22-C23+J23</f>
        <v>23.740525151312305</v>
      </c>
      <c r="K22" s="83">
        <f t="shared" si="25"/>
        <v>22.99103657319446</v>
      </c>
      <c r="L22" s="83">
        <f t="shared" si="25"/>
        <v>22.064271889448822</v>
      </c>
      <c r="M22" s="83">
        <f t="shared" si="25"/>
        <v>20.928298166417218</v>
      </c>
      <c r="N22" s="83">
        <f t="shared" si="25"/>
        <v>19.54542596116756</v>
      </c>
      <c r="O22" s="83">
        <f t="shared" si="25"/>
        <v>17.871170029232395</v>
      </c>
      <c r="P22" s="105">
        <f t="shared" si="25"/>
        <v>15.853021781439585</v>
      </c>
      <c r="Q22" s="83">
        <f t="shared" si="25"/>
        <v>16.473749354647303</v>
      </c>
      <c r="R22" s="83">
        <f t="shared" si="25"/>
        <v>16.74817072924936</v>
      </c>
      <c r="S22" s="83">
        <f t="shared" si="25"/>
        <v>16.917914841013253</v>
      </c>
      <c r="T22" s="83">
        <f t="shared" si="25"/>
        <v>16.960106845898114</v>
      </c>
      <c r="U22" s="83">
        <f t="shared" si="25"/>
        <v>16.847756431572233</v>
      </c>
      <c r="V22" s="83">
        <f t="shared" si="25"/>
        <v>16.549016464186938</v>
      </c>
      <c r="W22" s="105">
        <f t="shared" si="25"/>
        <v>16.026307935469539</v>
      </c>
      <c r="X22" s="83">
        <f t="shared" si="25"/>
        <v>15.235287042401032</v>
      </c>
      <c r="Y22" s="83">
        <f t="shared" si="25"/>
        <v>15.135470852307874</v>
      </c>
      <c r="Z22" s="83">
        <f t="shared" si="25"/>
        <v>15.05440659162082</v>
      </c>
      <c r="AA22" s="83">
        <f t="shared" si="25"/>
        <v>14.985525713391459</v>
      </c>
      <c r="AB22" s="83">
        <f t="shared" si="25"/>
        <v>14.920820914418126</v>
      </c>
      <c r="AC22" s="83">
        <f t="shared" si="25"/>
        <v>14.85059614974918</v>
      </c>
      <c r="AD22" s="105">
        <f t="shared" si="25"/>
        <v>14.763174176423794</v>
      </c>
      <c r="AE22" s="83">
        <f t="shared" si="25"/>
        <v>14.64455485385121</v>
      </c>
      <c r="AF22" s="83">
        <f t="shared" si="25"/>
        <v>14.512370001951336</v>
      </c>
      <c r="AG22" s="83">
        <f t="shared" si="25"/>
        <v>14.363243138298078</v>
      </c>
      <c r="AH22" s="83">
        <f t="shared" si="25"/>
        <v>14.207206397620153</v>
      </c>
      <c r="AI22" s="83">
        <f t="shared" si="25"/>
        <v>14.055495645240505</v>
      </c>
      <c r="AJ22" s="190">
        <f t="shared" si="25"/>
        <v>13.92074548782232</v>
      </c>
      <c r="AK22" s="105">
        <f t="shared" si="25"/>
        <v>13.817218972234372</v>
      </c>
      <c r="AL22" s="83">
        <f t="shared" si="25"/>
        <v>13.7009721499946</v>
      </c>
      <c r="AM22" s="83">
        <f t="shared" si="25"/>
        <v>13.651103164551763</v>
      </c>
      <c r="AN22" s="83">
        <f t="shared" si="25"/>
        <v>13.578237572084056</v>
      </c>
      <c r="AO22" s="83">
        <f t="shared" si="25"/>
        <v>13.481793152345185</v>
      </c>
      <c r="AP22" s="83">
        <f t="shared" si="25"/>
        <v>13.362618435738163</v>
      </c>
      <c r="AQ22" s="190">
        <f t="shared" si="25"/>
        <v>13.223216887827693</v>
      </c>
      <c r="AR22" s="105">
        <f t="shared" si="25"/>
        <v>13.068009658536633</v>
      </c>
      <c r="AS22" s="83">
        <f t="shared" si="25"/>
        <v>12.963749707558168</v>
      </c>
      <c r="AT22" s="83">
        <f t="shared" si="25"/>
        <v>12.853192583436108</v>
      </c>
      <c r="AU22" s="83">
        <f t="shared" si="25"/>
        <v>12.748853691594089</v>
      </c>
      <c r="AV22" s="83">
        <f t="shared" si="25"/>
        <v>12.649384724013471</v>
      </c>
      <c r="AW22" s="83">
        <f t="shared" si="25"/>
        <v>12.553084192614595</v>
      </c>
      <c r="AX22" s="190">
        <f t="shared" si="25"/>
        <v>12.457973663364543</v>
      </c>
      <c r="AY22" s="105">
        <f t="shared" si="25"/>
        <v>12.361885749764806</v>
      </c>
      <c r="AZ22" s="83">
        <f t="shared" si="25"/>
        <v>12.262565743035433</v>
      </c>
      <c r="BA22" s="83">
        <f t="shared" si="25"/>
        <v>12.169256434944627</v>
      </c>
      <c r="BB22" s="83">
        <f t="shared" si="25"/>
        <v>12.079277466202614</v>
      </c>
      <c r="BC22" s="83">
        <f t="shared" si="25"/>
        <v>11.994276011341103</v>
      </c>
      <c r="BD22" s="83">
        <f t="shared" si="25"/>
        <v>11.915554179394237</v>
      </c>
      <c r="BE22" s="190">
        <f t="shared" si="25"/>
        <v>11.84394532245979</v>
      </c>
      <c r="BF22" s="105">
        <f t="shared" si="25"/>
        <v>11.779679756334991</v>
      </c>
      <c r="BG22" s="83">
        <f t="shared" si="25"/>
        <v>11.722237910329701</v>
      </c>
      <c r="BH22" s="83">
        <f t="shared" si="25"/>
        <v>11.664460583864914</v>
      </c>
      <c r="BI22" s="83">
        <f t="shared" si="25"/>
        <v>11.604967706566073</v>
      </c>
      <c r="BJ22" s="83">
        <f t="shared" si="25"/>
        <v>11.544215909971705</v>
      </c>
      <c r="BK22" s="83">
        <f t="shared" si="25"/>
        <v>11.482843774303323</v>
      </c>
      <c r="BL22" s="190">
        <f t="shared" si="25"/>
        <v>11.421630475109295</v>
      </c>
      <c r="BM22" s="105">
        <f t="shared" si="25"/>
        <v>11.361437689175215</v>
      </c>
      <c r="BN22" s="83">
        <f t="shared" si="25"/>
        <v>11.303132684705028</v>
      </c>
      <c r="BO22" s="83">
        <f t="shared" si="25"/>
        <v>11.247488400017442</v>
      </c>
      <c r="BP22" s="83">
        <f t="shared" si="25"/>
        <v>11.194460411849626</v>
      </c>
      <c r="BQ22" s="83">
        <f t="shared" si="25"/>
        <v>11.143721325306464</v>
      </c>
      <c r="BR22" s="83">
        <f t="shared" si="25"/>
        <v>11.094935344899213</v>
      </c>
      <c r="BS22" s="83">
        <f t="shared" si="25"/>
        <v>11.047793302320434</v>
      </c>
      <c r="BT22" s="105">
        <f t="shared" si="25"/>
        <v>11.002048237804054</v>
      </c>
      <c r="BU22" s="83">
        <f t="shared" si="25"/>
        <v>10.957550554846833</v>
      </c>
      <c r="BV22" s="83">
        <f t="shared" ref="BV22:DS22" si="26">BU22-BO23+BV23</f>
        <v>10.914281667543696</v>
      </c>
      <c r="BW22" s="83">
        <f t="shared" si="26"/>
        <v>10.872257214075622</v>
      </c>
      <c r="BX22" s="83">
        <f t="shared" si="26"/>
        <v>10.831608095286732</v>
      </c>
      <c r="BY22" s="83">
        <f t="shared" si="26"/>
        <v>10.792384396291915</v>
      </c>
      <c r="BZ22" s="83">
        <f t="shared" si="26"/>
        <v>10.754555605883564</v>
      </c>
      <c r="CA22" s="105">
        <f t="shared" si="26"/>
        <v>10.718017965526524</v>
      </c>
      <c r="CB22" s="83">
        <f t="shared" si="26"/>
        <v>10.682609961082219</v>
      </c>
      <c r="CC22" s="83">
        <f t="shared" si="26"/>
        <v>10.648137041265658</v>
      </c>
      <c r="CD22" s="83">
        <f t="shared" si="26"/>
        <v>10.614570854992323</v>
      </c>
      <c r="CE22" s="83">
        <f t="shared" si="26"/>
        <v>10.581923695495586</v>
      </c>
      <c r="CF22" s="83">
        <f t="shared" si="26"/>
        <v>10.550219759640346</v>
      </c>
      <c r="CG22" s="83">
        <f t="shared" si="26"/>
        <v>10.519485805748388</v>
      </c>
      <c r="CH22" s="105">
        <f t="shared" si="26"/>
        <v>10.48974134405946</v>
      </c>
      <c r="CI22" s="83">
        <f t="shared" si="26"/>
        <v>10.460989215053896</v>
      </c>
      <c r="CJ22" s="83">
        <f t="shared" si="26"/>
        <v>10.433207569852039</v>
      </c>
      <c r="CK22" s="83">
        <f t="shared" si="26"/>
        <v>10.406344443822462</v>
      </c>
      <c r="CL22" s="83">
        <f t="shared" si="26"/>
        <v>10.3803453955069</v>
      </c>
      <c r="CM22" s="83">
        <f t="shared" si="26"/>
        <v>10.355158443688962</v>
      </c>
      <c r="CN22" s="83">
        <f t="shared" si="26"/>
        <v>10.330738479784626</v>
      </c>
      <c r="CO22" s="105">
        <f t="shared" si="26"/>
        <v>10.307050218971701</v>
      </c>
      <c r="CP22" s="83">
        <f t="shared" si="26"/>
        <v>10.284069345624939</v>
      </c>
      <c r="CQ22" s="83">
        <f t="shared" si="26"/>
        <v>10.26178154658983</v>
      </c>
      <c r="CR22" s="83">
        <f t="shared" si="26"/>
        <v>10.240179173821007</v>
      </c>
      <c r="CS22" s="83">
        <f t="shared" si="26"/>
        <v>10.219252323010927</v>
      </c>
      <c r="CT22" s="83">
        <f t="shared" si="26"/>
        <v>10.198984212249652</v>
      </c>
      <c r="CU22" s="83">
        <f t="shared" si="26"/>
        <v>10.179352773189505</v>
      </c>
      <c r="CV22" s="105">
        <f t="shared" si="26"/>
        <v>10.160332916281122</v>
      </c>
      <c r="CW22" s="83">
        <f t="shared" si="26"/>
        <v>10.141899221249858</v>
      </c>
      <c r="CX22" s="83">
        <f t="shared" si="26"/>
        <v>10.124028720544517</v>
      </c>
      <c r="CY22" s="83">
        <f t="shared" si="26"/>
        <v>10.106703354180794</v>
      </c>
      <c r="CZ22" s="83">
        <f t="shared" si="26"/>
        <v>10.08990742103248</v>
      </c>
      <c r="DA22" s="83">
        <f t="shared" si="26"/>
        <v>10.073626494604611</v>
      </c>
      <c r="DB22" s="83">
        <f t="shared" si="26"/>
        <v>10.057846603044103</v>
      </c>
      <c r="DC22" s="83">
        <f t="shared" si="26"/>
        <v>10.042553549547886</v>
      </c>
      <c r="DD22" s="105">
        <f t="shared" si="26"/>
        <v>10.027732489515566</v>
      </c>
      <c r="DE22" s="83">
        <f t="shared" si="26"/>
        <v>10.01336785828172</v>
      </c>
      <c r="DF22" s="83">
        <f t="shared" si="26"/>
        <v>9.9994437098010014</v>
      </c>
      <c r="DG22" s="83">
        <f t="shared" si="26"/>
        <v>9.9859444810120213</v>
      </c>
      <c r="DH22" s="83">
        <f t="shared" si="26"/>
        <v>9.9728553104178328</v>
      </c>
      <c r="DI22" s="83">
        <f t="shared" si="26"/>
        <v>9.9601623510474706</v>
      </c>
      <c r="DJ22" s="83">
        <f t="shared" si="26"/>
        <v>9.9478528595476927</v>
      </c>
      <c r="DK22" s="105">
        <f t="shared" si="26"/>
        <v>9.9359150770917406</v>
      </c>
      <c r="DL22" s="83">
        <f t="shared" si="26"/>
        <v>9.9243379440864032</v>
      </c>
      <c r="DM22" s="83">
        <f t="shared" si="26"/>
        <v>9.913110718057272</v>
      </c>
      <c r="DN22" s="83">
        <f t="shared" si="26"/>
        <v>9.9022225918749776</v>
      </c>
      <c r="DO22" s="83">
        <f t="shared" si="26"/>
        <v>9.8916626683641837</v>
      </c>
      <c r="DP22" s="83">
        <f t="shared" si="26"/>
        <v>9.8814201133861594</v>
      </c>
      <c r="DQ22" s="83">
        <f t="shared" si="26"/>
        <v>9.8714843246591162</v>
      </c>
      <c r="DR22" s="83">
        <f t="shared" si="26"/>
        <v>9.8618450800551969</v>
      </c>
      <c r="DS22" s="83">
        <f t="shared" si="26"/>
        <v>9.8524926312492696</v>
      </c>
    </row>
    <row r="23" spans="1:123" s="91" customFormat="1" ht="16.5" customHeight="1" x14ac:dyDescent="0.25">
      <c r="A23" s="87" t="s">
        <v>123</v>
      </c>
      <c r="C23" s="88">
        <f t="shared" si="14"/>
        <v>1.3471749769198211</v>
      </c>
      <c r="D23" s="89">
        <f t="shared" ref="D23:H23" si="27">D22-C22</f>
        <v>1.5896664727653889</v>
      </c>
      <c r="E23" s="89">
        <f t="shared" si="27"/>
        <v>1.8758064378631598</v>
      </c>
      <c r="F23" s="89">
        <f t="shared" si="27"/>
        <v>2.213451596678528</v>
      </c>
      <c r="G23" s="89">
        <f t="shared" si="27"/>
        <v>2.6118728840806629</v>
      </c>
      <c r="H23" s="89">
        <f t="shared" si="27"/>
        <v>3.0820100032151814</v>
      </c>
      <c r="I23" s="89">
        <f>I22-H22</f>
        <v>3.6367718037939163</v>
      </c>
      <c r="J23" s="92">
        <f t="shared" ref="J23:BU23" si="28">I27*MIN(1,I29*$P$9*$P$5*J11)</f>
        <v>1.2466405255831225</v>
      </c>
      <c r="K23" s="92">
        <f t="shared" si="28"/>
        <v>0.840177894647542</v>
      </c>
      <c r="L23" s="92">
        <f t="shared" si="28"/>
        <v>0.94904175411751979</v>
      </c>
      <c r="M23" s="92">
        <f t="shared" si="28"/>
        <v>1.0774778736469253</v>
      </c>
      <c r="N23" s="92">
        <f t="shared" si="28"/>
        <v>1.2290006788310084</v>
      </c>
      <c r="O23" s="92">
        <f t="shared" si="28"/>
        <v>1.4077540712800185</v>
      </c>
      <c r="P23" s="107">
        <f t="shared" si="28"/>
        <v>1.6186235560011062</v>
      </c>
      <c r="Q23" s="92">
        <f t="shared" si="28"/>
        <v>1.867368098790841</v>
      </c>
      <c r="R23" s="92">
        <f t="shared" si="28"/>
        <v>1.1145992692495987</v>
      </c>
      <c r="S23" s="92">
        <f t="shared" si="28"/>
        <v>1.1187858658814123</v>
      </c>
      <c r="T23" s="92">
        <f t="shared" si="28"/>
        <v>1.1196698785317845</v>
      </c>
      <c r="U23" s="92">
        <f t="shared" si="28"/>
        <v>1.1166502645051271</v>
      </c>
      <c r="V23" s="92">
        <f t="shared" si="28"/>
        <v>1.1090141038947232</v>
      </c>
      <c r="W23" s="107">
        <f t="shared" si="28"/>
        <v>1.0959150272837073</v>
      </c>
      <c r="X23" s="92">
        <f t="shared" si="28"/>
        <v>1.0763472057223333</v>
      </c>
      <c r="Y23" s="92">
        <f t="shared" si="28"/>
        <v>1.0147830791564407</v>
      </c>
      <c r="Z23" s="92">
        <f t="shared" si="28"/>
        <v>1.0377216051943587</v>
      </c>
      <c r="AA23" s="92">
        <f t="shared" si="28"/>
        <v>1.0507890003024234</v>
      </c>
      <c r="AB23" s="92">
        <f t="shared" si="28"/>
        <v>1.051945465531795</v>
      </c>
      <c r="AC23" s="92">
        <f t="shared" si="28"/>
        <v>1.0387893392257752</v>
      </c>
      <c r="AD23" s="107">
        <f t="shared" si="28"/>
        <v>1.0084930539583212</v>
      </c>
      <c r="AE23" s="92">
        <f t="shared" si="28"/>
        <v>0.95772788314974899</v>
      </c>
      <c r="AF23" s="92">
        <f t="shared" si="28"/>
        <v>0.88259822725656634</v>
      </c>
      <c r="AG23" s="92">
        <f t="shared" si="28"/>
        <v>0.88859474154109963</v>
      </c>
      <c r="AH23" s="92">
        <f t="shared" si="28"/>
        <v>0.89475225962449856</v>
      </c>
      <c r="AI23" s="92">
        <f t="shared" si="28"/>
        <v>0.90023471315214576</v>
      </c>
      <c r="AJ23" s="192">
        <f t="shared" si="28"/>
        <v>0.90403918180759035</v>
      </c>
      <c r="AK23" s="107">
        <f t="shared" si="28"/>
        <v>0.90496653837037477</v>
      </c>
      <c r="AL23" s="92">
        <f t="shared" si="28"/>
        <v>0.84148106090997776</v>
      </c>
      <c r="AM23" s="92">
        <f t="shared" si="28"/>
        <v>0.83272924181372954</v>
      </c>
      <c r="AN23" s="92">
        <f t="shared" si="28"/>
        <v>0.81572914907339367</v>
      </c>
      <c r="AO23" s="92">
        <f t="shared" si="28"/>
        <v>0.79830783988562704</v>
      </c>
      <c r="AP23" s="92">
        <f t="shared" si="28"/>
        <v>0.78105999654512392</v>
      </c>
      <c r="AQ23" s="192">
        <f t="shared" si="28"/>
        <v>0.76463763389712036</v>
      </c>
      <c r="AR23" s="107">
        <f t="shared" si="28"/>
        <v>0.74975930907931476</v>
      </c>
      <c r="AS23" s="92">
        <f t="shared" si="28"/>
        <v>0.73722110993151291</v>
      </c>
      <c r="AT23" s="92">
        <f t="shared" si="28"/>
        <v>0.72217211769167089</v>
      </c>
      <c r="AU23" s="92">
        <f t="shared" si="28"/>
        <v>0.71139025723137395</v>
      </c>
      <c r="AV23" s="92">
        <f t="shared" si="28"/>
        <v>0.69883887230500918</v>
      </c>
      <c r="AW23" s="92">
        <f t="shared" si="28"/>
        <v>0.68475946514624741</v>
      </c>
      <c r="AX23" s="192">
        <f t="shared" si="28"/>
        <v>0.66952710464706844</v>
      </c>
      <c r="AY23" s="107">
        <f t="shared" si="28"/>
        <v>0.65367139547957631</v>
      </c>
      <c r="AZ23" s="92">
        <f t="shared" si="28"/>
        <v>0.63790110320214011</v>
      </c>
      <c r="BA23" s="92">
        <f t="shared" si="28"/>
        <v>0.62886280960086494</v>
      </c>
      <c r="BB23" s="92">
        <f t="shared" si="28"/>
        <v>0.62141128848936067</v>
      </c>
      <c r="BC23" s="92">
        <f t="shared" si="28"/>
        <v>0.61383741744349807</v>
      </c>
      <c r="BD23" s="92">
        <f t="shared" si="28"/>
        <v>0.60603763319938031</v>
      </c>
      <c r="BE23" s="192">
        <f t="shared" si="28"/>
        <v>0.59791824771262136</v>
      </c>
      <c r="BF23" s="107">
        <f t="shared" si="28"/>
        <v>0.58940582935477692</v>
      </c>
      <c r="BG23" s="92">
        <f t="shared" si="28"/>
        <v>0.58045925719684999</v>
      </c>
      <c r="BH23" s="92">
        <f t="shared" si="28"/>
        <v>0.57108548313607654</v>
      </c>
      <c r="BI23" s="92">
        <f t="shared" si="28"/>
        <v>0.56191841119051955</v>
      </c>
      <c r="BJ23" s="92">
        <f t="shared" si="28"/>
        <v>0.55308562084912904</v>
      </c>
      <c r="BK23" s="92">
        <f t="shared" si="28"/>
        <v>0.54466549753099791</v>
      </c>
      <c r="BL23" s="192">
        <f t="shared" si="28"/>
        <v>0.53670494851859296</v>
      </c>
      <c r="BM23" s="107">
        <f t="shared" si="28"/>
        <v>0.5292130434206973</v>
      </c>
      <c r="BN23" s="92">
        <f t="shared" si="28"/>
        <v>0.52215425272666338</v>
      </c>
      <c r="BO23" s="92">
        <f t="shared" si="28"/>
        <v>0.51544119844849057</v>
      </c>
      <c r="BP23" s="92">
        <f t="shared" si="28"/>
        <v>0.50889042302270449</v>
      </c>
      <c r="BQ23" s="92">
        <f t="shared" si="28"/>
        <v>0.50234653430596843</v>
      </c>
      <c r="BR23" s="92">
        <f t="shared" si="28"/>
        <v>0.49587951712374617</v>
      </c>
      <c r="BS23" s="92">
        <f t="shared" si="28"/>
        <v>0.48956290593981533</v>
      </c>
      <c r="BT23" s="107">
        <f t="shared" si="28"/>
        <v>0.48346797890431614</v>
      </c>
      <c r="BU23" s="92">
        <f t="shared" si="28"/>
        <v>0.47765656976944215</v>
      </c>
      <c r="BV23" s="92">
        <f t="shared" ref="BV23:DS23" si="29">BU27*MIN(1,BU29*$P$9*$P$5*BV11)</f>
        <v>0.4721723111453528</v>
      </c>
      <c r="BW23" s="92">
        <f t="shared" si="29"/>
        <v>0.46686596955463117</v>
      </c>
      <c r="BX23" s="92">
        <f t="shared" si="29"/>
        <v>0.46169741551707727</v>
      </c>
      <c r="BY23" s="92">
        <f t="shared" si="29"/>
        <v>0.45665581812892947</v>
      </c>
      <c r="BZ23" s="92">
        <f t="shared" si="29"/>
        <v>0.45173411553146442</v>
      </c>
      <c r="CA23" s="107">
        <f t="shared" si="29"/>
        <v>0.44693033854727648</v>
      </c>
      <c r="CB23" s="92">
        <f t="shared" si="29"/>
        <v>0.44224856532513757</v>
      </c>
      <c r="CC23" s="92">
        <f t="shared" si="29"/>
        <v>0.43769939132879127</v>
      </c>
      <c r="CD23" s="92">
        <f t="shared" si="29"/>
        <v>0.43329978328129481</v>
      </c>
      <c r="CE23" s="92">
        <f t="shared" si="29"/>
        <v>0.42905025602034191</v>
      </c>
      <c r="CF23" s="92">
        <f t="shared" si="29"/>
        <v>0.42495188227368852</v>
      </c>
      <c r="CG23" s="92">
        <f t="shared" si="29"/>
        <v>0.42100016163950676</v>
      </c>
      <c r="CH23" s="107">
        <f t="shared" si="29"/>
        <v>0.41718587685834718</v>
      </c>
      <c r="CI23" s="92">
        <f t="shared" si="29"/>
        <v>0.41349643631957345</v>
      </c>
      <c r="CJ23" s="92">
        <f t="shared" si="29"/>
        <v>0.40991774612693377</v>
      </c>
      <c r="CK23" s="92">
        <f t="shared" si="29"/>
        <v>0.4064366572517174</v>
      </c>
      <c r="CL23" s="92">
        <f t="shared" si="29"/>
        <v>0.40305120770477953</v>
      </c>
      <c r="CM23" s="92">
        <f t="shared" si="29"/>
        <v>0.39976493045575068</v>
      </c>
      <c r="CN23" s="92">
        <f t="shared" si="29"/>
        <v>0.39658019773517056</v>
      </c>
      <c r="CO23" s="107">
        <f t="shared" si="29"/>
        <v>0.39349761604542255</v>
      </c>
      <c r="CP23" s="92">
        <f t="shared" si="29"/>
        <v>0.39051556297280954</v>
      </c>
      <c r="CQ23" s="92">
        <f t="shared" si="29"/>
        <v>0.3876299470918253</v>
      </c>
      <c r="CR23" s="92">
        <f t="shared" si="29"/>
        <v>0.38483428448289386</v>
      </c>
      <c r="CS23" s="92">
        <f t="shared" si="29"/>
        <v>0.38212435689469976</v>
      </c>
      <c r="CT23" s="92">
        <f t="shared" si="29"/>
        <v>0.37949681969447463</v>
      </c>
      <c r="CU23" s="92">
        <f t="shared" si="29"/>
        <v>0.37694875867502331</v>
      </c>
      <c r="CV23" s="107">
        <f t="shared" si="29"/>
        <v>0.37447775913703929</v>
      </c>
      <c r="CW23" s="92">
        <f t="shared" si="29"/>
        <v>0.37208186794154652</v>
      </c>
      <c r="CX23" s="92">
        <f t="shared" si="29"/>
        <v>0.36975944638648539</v>
      </c>
      <c r="CY23" s="92">
        <f t="shared" si="29"/>
        <v>0.36750891811917019</v>
      </c>
      <c r="CZ23" s="92">
        <f t="shared" si="29"/>
        <v>0.36532842374638519</v>
      </c>
      <c r="DA23" s="92">
        <f t="shared" si="29"/>
        <v>0.36321589326660592</v>
      </c>
      <c r="DB23" s="92">
        <f t="shared" si="29"/>
        <v>0.36116886711451568</v>
      </c>
      <c r="DC23" s="92">
        <f t="shared" si="29"/>
        <v>0.35918470564082339</v>
      </c>
      <c r="DD23" s="107">
        <f t="shared" si="29"/>
        <v>0.3572608079092266</v>
      </c>
      <c r="DE23" s="92">
        <f t="shared" si="29"/>
        <v>0.35539481515263988</v>
      </c>
      <c r="DF23" s="92">
        <f t="shared" si="29"/>
        <v>0.35358476963845181</v>
      </c>
      <c r="DG23" s="92">
        <f t="shared" si="29"/>
        <v>0.35182919495740539</v>
      </c>
      <c r="DH23" s="92">
        <f t="shared" si="29"/>
        <v>0.35012672267241746</v>
      </c>
      <c r="DI23" s="92">
        <f t="shared" si="29"/>
        <v>0.34847590774415405</v>
      </c>
      <c r="DJ23" s="92">
        <f t="shared" si="29"/>
        <v>0.34687521414104583</v>
      </c>
      <c r="DK23" s="107">
        <f t="shared" si="29"/>
        <v>0.34532302545327337</v>
      </c>
      <c r="DL23" s="92">
        <f t="shared" si="29"/>
        <v>0.34381768214730229</v>
      </c>
      <c r="DM23" s="92">
        <f t="shared" si="29"/>
        <v>0.34235754360932164</v>
      </c>
      <c r="DN23" s="92">
        <f t="shared" si="29"/>
        <v>0.34094106877511071</v>
      </c>
      <c r="DO23" s="92">
        <f t="shared" si="29"/>
        <v>0.3395667991616238</v>
      </c>
      <c r="DP23" s="92">
        <f t="shared" si="29"/>
        <v>0.33823335276612976</v>
      </c>
      <c r="DQ23" s="92">
        <f t="shared" si="29"/>
        <v>0.33693942541400179</v>
      </c>
      <c r="DR23" s="92">
        <f t="shared" si="29"/>
        <v>0.33568378084935463</v>
      </c>
      <c r="DS23" s="92">
        <f t="shared" si="29"/>
        <v>0.33446523334137374</v>
      </c>
    </row>
    <row r="24" spans="1:123" s="85" customFormat="1" x14ac:dyDescent="0.25">
      <c r="A24" s="85" t="s">
        <v>85</v>
      </c>
      <c r="C24" s="85">
        <f t="shared" ref="C24:BN24" si="30">C28+C35+C43</f>
        <v>58.900493449090632</v>
      </c>
      <c r="D24" s="85">
        <f t="shared" si="30"/>
        <v>69.502582269926947</v>
      </c>
      <c r="E24" s="85">
        <f t="shared" si="30"/>
        <v>82.013047078513793</v>
      </c>
      <c r="F24" s="85">
        <f t="shared" si="30"/>
        <v>96.775395552646273</v>
      </c>
      <c r="G24" s="85">
        <f t="shared" si="30"/>
        <v>114.19496675212258</v>
      </c>
      <c r="H24" s="85">
        <f t="shared" si="30"/>
        <v>134.75006076750464</v>
      </c>
      <c r="I24" s="86">
        <f t="shared" si="30"/>
        <v>159.00507170565547</v>
      </c>
      <c r="J24" s="85">
        <f t="shared" si="30"/>
        <v>178.95966913992694</v>
      </c>
      <c r="K24" s="85">
        <f t="shared" si="30"/>
        <v>202.50609411236732</v>
      </c>
      <c r="L24" s="85">
        <f t="shared" si="30"/>
        <v>230.29087557984693</v>
      </c>
      <c r="M24" s="85">
        <f t="shared" si="30"/>
        <v>263.0769177114729</v>
      </c>
      <c r="N24" s="85">
        <f t="shared" si="30"/>
        <v>301.76444742679155</v>
      </c>
      <c r="O24" s="85">
        <f t="shared" si="30"/>
        <v>347.41573249086753</v>
      </c>
      <c r="P24" s="86">
        <f t="shared" si="30"/>
        <v>401.28424886647724</v>
      </c>
      <c r="Q24" s="85">
        <f t="shared" si="30"/>
        <v>459.52958627315365</v>
      </c>
      <c r="R24" s="85">
        <f t="shared" si="30"/>
        <v>464.61616421627838</v>
      </c>
      <c r="S24" s="85">
        <f t="shared" si="30"/>
        <v>469.33654426145472</v>
      </c>
      <c r="T24" s="85">
        <f t="shared" si="30"/>
        <v>473.62202567635887</v>
      </c>
      <c r="U24" s="85">
        <f t="shared" si="30"/>
        <v>477.390502389755</v>
      </c>
      <c r="V24" s="85">
        <f t="shared" si="30"/>
        <v>480.54366568666853</v>
      </c>
      <c r="W24" s="86">
        <f t="shared" si="30"/>
        <v>482.9635575241814</v>
      </c>
      <c r="X24" s="85">
        <f t="shared" si="30"/>
        <v>488.77479157167102</v>
      </c>
      <c r="Y24" s="85">
        <f t="shared" si="30"/>
        <v>494.65069266770149</v>
      </c>
      <c r="Z24" s="85">
        <f t="shared" si="30"/>
        <v>496.53127634043597</v>
      </c>
      <c r="AA24" s="85">
        <f t="shared" si="30"/>
        <v>493.6066389728154</v>
      </c>
      <c r="AB24" s="85">
        <f t="shared" si="30"/>
        <v>484.92164420133622</v>
      </c>
      <c r="AC24" s="85">
        <f t="shared" si="30"/>
        <v>469.3499143082102</v>
      </c>
      <c r="AD24" s="86">
        <f t="shared" si="30"/>
        <v>445.56318905324622</v>
      </c>
      <c r="AE24" s="85">
        <f t="shared" si="30"/>
        <v>412.72975317534826</v>
      </c>
      <c r="AF24" s="85">
        <f t="shared" si="30"/>
        <v>416.50843822924992</v>
      </c>
      <c r="AG24" s="85">
        <f t="shared" si="30"/>
        <v>419.04899300779232</v>
      </c>
      <c r="AH24" s="85">
        <f t="shared" si="30"/>
        <v>419.81826743044576</v>
      </c>
      <c r="AI24" s="85">
        <f t="shared" si="30"/>
        <v>418.18194534212671</v>
      </c>
      <c r="AJ24" s="193">
        <f t="shared" si="30"/>
        <v>413.38667381056473</v>
      </c>
      <c r="AK24" s="86">
        <f t="shared" si="30"/>
        <v>404.53905165542494</v>
      </c>
      <c r="AL24" s="85">
        <f t="shared" si="30"/>
        <v>390.58093406106445</v>
      </c>
      <c r="AM24" s="85">
        <f t="shared" si="30"/>
        <v>385.6325483317973</v>
      </c>
      <c r="AN24" s="85">
        <f t="shared" si="30"/>
        <v>380.54616957449139</v>
      </c>
      <c r="AO24" s="85">
        <f t="shared" si="30"/>
        <v>375.42724078523423</v>
      </c>
      <c r="AP24" s="85">
        <f t="shared" si="30"/>
        <v>370.381314092803</v>
      </c>
      <c r="AQ24" s="193">
        <f t="shared" si="30"/>
        <v>365.51372901447689</v>
      </c>
      <c r="AR24" s="86">
        <f t="shared" si="30"/>
        <v>360.92927478237891</v>
      </c>
      <c r="AS24" s="85">
        <f t="shared" si="30"/>
        <v>354.87049972265214</v>
      </c>
      <c r="AT24" s="85">
        <f t="shared" si="30"/>
        <v>349.22770271761931</v>
      </c>
      <c r="AU24" s="85">
        <f t="shared" si="30"/>
        <v>342.92055590288805</v>
      </c>
      <c r="AV24" s="85">
        <f t="shared" si="30"/>
        <v>336.10343394752209</v>
      </c>
      <c r="AW24" s="85">
        <f t="shared" si="30"/>
        <v>328.98373440580997</v>
      </c>
      <c r="AX24" s="193">
        <f t="shared" si="30"/>
        <v>321.83026167961975</v>
      </c>
      <c r="AY24" s="86">
        <f t="shared" si="30"/>
        <v>314.98309038602753</v>
      </c>
      <c r="AZ24" s="85">
        <f t="shared" si="30"/>
        <v>309.88789413419346</v>
      </c>
      <c r="BA24" s="85">
        <f t="shared" si="30"/>
        <v>305.86167422158968</v>
      </c>
      <c r="BB24" s="85">
        <f t="shared" si="30"/>
        <v>301.57302961792175</v>
      </c>
      <c r="BC24" s="85">
        <f t="shared" si="30"/>
        <v>297.01746970682927</v>
      </c>
      <c r="BD24" s="85">
        <f t="shared" si="30"/>
        <v>292.21066513313764</v>
      </c>
      <c r="BE24" s="193">
        <f t="shared" si="30"/>
        <v>287.19470369979484</v>
      </c>
      <c r="BF24" s="86">
        <f t="shared" si="30"/>
        <v>282.04539193381157</v>
      </c>
      <c r="BG24" s="85">
        <f t="shared" si="30"/>
        <v>277.71941972929841</v>
      </c>
      <c r="BH24" s="85">
        <f t="shared" si="30"/>
        <v>273.67403340409118</v>
      </c>
      <c r="BI24" s="85">
        <f t="shared" si="30"/>
        <v>269.72399770015647</v>
      </c>
      <c r="BJ24" s="85">
        <f t="shared" si="30"/>
        <v>265.88387524151392</v>
      </c>
      <c r="BK24" s="85">
        <f t="shared" si="30"/>
        <v>262.15875028155574</v>
      </c>
      <c r="BL24" s="193">
        <f t="shared" si="30"/>
        <v>258.54331854613076</v>
      </c>
      <c r="BM24" s="86">
        <f t="shared" si="30"/>
        <v>255.02104829187385</v>
      </c>
      <c r="BN24" s="85">
        <f t="shared" si="30"/>
        <v>251.56341955275963</v>
      </c>
      <c r="BO24" s="85">
        <f t="shared" ref="BO24:DS24" si="31">BO28+BO35+BO43</f>
        <v>248.18347672751617</v>
      </c>
      <c r="BP24" s="85">
        <f t="shared" si="31"/>
        <v>244.84515422609337</v>
      </c>
      <c r="BQ24" s="85">
        <f t="shared" si="31"/>
        <v>241.58223981976028</v>
      </c>
      <c r="BR24" s="85">
        <f t="shared" si="31"/>
        <v>238.42587384239889</v>
      </c>
      <c r="BS24" s="85">
        <f t="shared" si="31"/>
        <v>235.40176114358633</v>
      </c>
      <c r="BT24" s="86">
        <f t="shared" si="31"/>
        <v>232.5268526130979</v>
      </c>
      <c r="BU24" s="85">
        <f t="shared" si="31"/>
        <v>229.80542070448502</v>
      </c>
      <c r="BV24" s="85">
        <f t="shared" si="31"/>
        <v>227.16606756166283</v>
      </c>
      <c r="BW24" s="85">
        <f t="shared" si="31"/>
        <v>224.5755047449781</v>
      </c>
      <c r="BX24" s="85">
        <f t="shared" si="31"/>
        <v>222.03886592145722</v>
      </c>
      <c r="BY24" s="85">
        <f t="shared" si="31"/>
        <v>219.56297118542693</v>
      </c>
      <c r="BZ24" s="85">
        <f t="shared" si="31"/>
        <v>217.15605486315002</v>
      </c>
      <c r="CA24" s="86">
        <f t="shared" si="31"/>
        <v>214.82719279211994</v>
      </c>
      <c r="CB24" s="85">
        <f t="shared" si="31"/>
        <v>212.58536523622482</v>
      </c>
      <c r="CC24" s="85">
        <f t="shared" si="31"/>
        <v>210.4166149594455</v>
      </c>
      <c r="CD24" s="85">
        <f t="shared" si="31"/>
        <v>208.3159095404809</v>
      </c>
      <c r="CE24" s="85">
        <f t="shared" si="31"/>
        <v>206.28241716946695</v>
      </c>
      <c r="CF24" s="85">
        <f t="shared" si="31"/>
        <v>204.31385439816998</v>
      </c>
      <c r="CG24" s="85">
        <f t="shared" si="31"/>
        <v>202.40693848005628</v>
      </c>
      <c r="CH24" s="86">
        <f t="shared" si="31"/>
        <v>200.55796147460609</v>
      </c>
      <c r="CI24" s="85">
        <f t="shared" si="31"/>
        <v>198.76348675227069</v>
      </c>
      <c r="CJ24" s="85">
        <f t="shared" si="31"/>
        <v>197.02116731101222</v>
      </c>
      <c r="CK24" s="85">
        <f t="shared" si="31"/>
        <v>195.33042879291872</v>
      </c>
      <c r="CL24" s="85">
        <f t="shared" si="31"/>
        <v>193.69262355862031</v>
      </c>
      <c r="CM24" s="85">
        <f t="shared" si="31"/>
        <v>192.10801384138509</v>
      </c>
      <c r="CN24" s="85">
        <f t="shared" si="31"/>
        <v>190.57567081838988</v>
      </c>
      <c r="CO24" s="86">
        <f t="shared" si="31"/>
        <v>189.09348289532412</v>
      </c>
      <c r="CP24" s="85">
        <f t="shared" si="31"/>
        <v>187.65830683263965</v>
      </c>
      <c r="CQ24" s="85">
        <f t="shared" si="31"/>
        <v>186.26629989529567</v>
      </c>
      <c r="CR24" s="85">
        <f t="shared" si="31"/>
        <v>184.9157672709598</v>
      </c>
      <c r="CS24" s="85">
        <f t="shared" si="31"/>
        <v>183.60601306866704</v>
      </c>
      <c r="CT24" s="85">
        <f t="shared" si="31"/>
        <v>182.33633419023641</v>
      </c>
      <c r="CU24" s="85">
        <f t="shared" si="31"/>
        <v>181.10597039677151</v>
      </c>
      <c r="CV24" s="86">
        <f t="shared" si="31"/>
        <v>179.91403563357534</v>
      </c>
      <c r="CW24" s="85">
        <f t="shared" si="31"/>
        <v>178.75944002162902</v>
      </c>
      <c r="CX24" s="85">
        <f t="shared" si="31"/>
        <v>177.64081567177959</v>
      </c>
      <c r="CY24" s="85">
        <f t="shared" si="31"/>
        <v>176.55700882289312</v>
      </c>
      <c r="CZ24" s="85">
        <f t="shared" si="31"/>
        <v>175.50690703296198</v>
      </c>
      <c r="DA24" s="85">
        <f t="shared" si="31"/>
        <v>174.4893151645976</v>
      </c>
      <c r="DB24" s="85">
        <f t="shared" si="31"/>
        <v>173.50303547817151</v>
      </c>
      <c r="DC24" s="85">
        <f t="shared" si="31"/>
        <v>172.54693783467803</v>
      </c>
      <c r="DD24" s="86">
        <f t="shared" si="31"/>
        <v>171.6200112633644</v>
      </c>
      <c r="DE24" s="85">
        <f t="shared" si="31"/>
        <v>170.72138734528818</v>
      </c>
      <c r="DF24" s="85">
        <f t="shared" si="31"/>
        <v>169.85032514702471</v>
      </c>
      <c r="DG24" s="85">
        <f t="shared" si="31"/>
        <v>169.00609447143853</v>
      </c>
      <c r="DH24" s="85">
        <f t="shared" si="31"/>
        <v>168.18789039814135</v>
      </c>
      <c r="DI24" s="85">
        <f t="shared" si="31"/>
        <v>167.39485468734838</v>
      </c>
      <c r="DJ24" s="85">
        <f t="shared" si="31"/>
        <v>166.62610684005699</v>
      </c>
      <c r="DK24" s="86">
        <f t="shared" si="31"/>
        <v>165.88078230359088</v>
      </c>
      <c r="DL24" s="85">
        <f t="shared" si="31"/>
        <v>165.15807352977237</v>
      </c>
      <c r="DM24" s="85">
        <f t="shared" si="31"/>
        <v>164.45726749170154</v>
      </c>
      <c r="DN24" s="85">
        <f t="shared" si="31"/>
        <v>163.77769257651823</v>
      </c>
      <c r="DO24" s="85">
        <f t="shared" si="31"/>
        <v>163.11869291515202</v>
      </c>
      <c r="DP24" s="85">
        <f t="shared" si="31"/>
        <v>162.4796274223761</v>
      </c>
      <c r="DQ24" s="85">
        <f t="shared" si="31"/>
        <v>161.85986807732996</v>
      </c>
      <c r="DR24" s="85">
        <f t="shared" si="31"/>
        <v>161.25879892144746</v>
      </c>
      <c r="DS24" s="85">
        <f t="shared" si="31"/>
        <v>160.67581722275619</v>
      </c>
    </row>
    <row r="25" spans="1:123" s="57" customFormat="1" x14ac:dyDescent="0.25">
      <c r="A25" s="57" t="s">
        <v>91</v>
      </c>
      <c r="C25" s="57">
        <f>$B$5*$B$8-(C18+C29+C36+C44+C52+C59+C68+C73)</f>
        <v>36447.539297540388</v>
      </c>
      <c r="D25" s="57">
        <f>$B$5*$B$8-(D18+D29+D36+D44+D52+D59+D68+D73)</f>
        <v>36420.096371097658</v>
      </c>
      <c r="E25" s="57">
        <f>$B$5*$B$8-(E18+E29+E36+E44+E52+E59+E68+E73)</f>
        <v>36387.713717895233</v>
      </c>
      <c r="F25" s="57">
        <f>$B$5*$B$8-(F18+F29+F36+F44+F52+F59+F68+F73)</f>
        <v>36349.50218711637</v>
      </c>
      <c r="G25" s="57">
        <f>$B$5*$B$8-(G18+G29+G36+G44+G52+G59+G68+G73)</f>
        <v>36304.412580797318</v>
      </c>
      <c r="H25" s="57">
        <f>$B$5*$B$8-(H18+H29+H36+H44+H52+H59+H68+H73)</f>
        <v>36251.206845340836</v>
      </c>
      <c r="I25" s="57">
        <f>$B$5*$B$8-(I18+I29+I36+I44+I52+I59+I68+I73)</f>
        <v>36188.423077502186</v>
      </c>
      <c r="J25" s="57">
        <f>$B$5*$B$8-(J18+J29+J36+J44+J52+J59+J68+J73)</f>
        <v>36128.572774681539</v>
      </c>
      <c r="K25" s="57">
        <f>$B$5*$B$8-(K18+K29+K36+K44+K52+K59+K68+K73)</f>
        <v>36111.301851459793</v>
      </c>
      <c r="L25" s="57">
        <f>$B$5*$B$8-(L18+L29+L36+L44+L52+L59+L68+L73)</f>
        <v>36091.966939010417</v>
      </c>
      <c r="M25" s="57">
        <f>$B$5*$B$8-(M18+M29+M36+M44+M52+M59+M68+M73)</f>
        <v>36070.199177460199</v>
      </c>
      <c r="N25" s="57">
        <f>$B$5*$B$8-(N18+N29+N36+N44+N52+N59+N68+N73)</f>
        <v>36045.564305022504</v>
      </c>
      <c r="O25" s="57">
        <f>$B$5*$B$8-(O18+O29+O36+O44+O52+O59+O68+O73)</f>
        <v>36017.551253403915</v>
      </c>
      <c r="P25" s="69">
        <f>$B$5*$B$8-(P18+P29+P36+P44+P52+P59+P68+P73)</f>
        <v>35985.55883003545</v>
      </c>
      <c r="Q25" s="57">
        <f>$B$5*$B$8-(Q18+Q29+Q36+Q44+Q52+Q59+Q68+Q73)</f>
        <v>35937.905384816455</v>
      </c>
      <c r="R25" s="57">
        <f>$B$5*$B$8-(R18+R29+R36+R44+R52+R59+R68+R73)</f>
        <v>35910.656409007985</v>
      </c>
      <c r="S25" s="57">
        <f>$B$5*$B$8-(S18+S29+S36+S44+S52+S59+S68+S73)</f>
        <v>35883.126701139838</v>
      </c>
      <c r="T25" s="57">
        <f>$B$5*$B$8-(T18+T29+T36+T44+T52+T59+T68+T73)</f>
        <v>35855.338617712543</v>
      </c>
      <c r="U25" s="57">
        <f>$B$5*$B$8-(U18+U29+U36+U44+U52+U59+U68+U73)</f>
        <v>35827.31851883528</v>
      </c>
      <c r="V25" s="57">
        <f>$B$5*$B$8-(V18+V29+V36+V44+V52+V59+V68+V73)</f>
        <v>35799.097543216754</v>
      </c>
      <c r="W25" s="69">
        <f>$B$5*$B$8-(W18+W29+W36+W44+W52+W59+W68+W73)</f>
        <v>35770.712544439964</v>
      </c>
      <c r="X25" s="57">
        <f>$B$5*$B$8-(X18+X29+X36+X44+X52+X59+X68+X73)</f>
        <v>35742.20722597366</v>
      </c>
      <c r="Y25" s="57">
        <f>$B$5*$B$8-(Y18+Y29+Y36+Y44+Y52+Y59+Y68+Y73)</f>
        <v>35713.381907659801</v>
      </c>
      <c r="Z25" s="57">
        <f>$B$5*$B$8-(Z18+Z29+Z36+Z44+Z52+Z59+Z68+Z73)</f>
        <v>35684.23358664789</v>
      </c>
      <c r="AA25" s="57">
        <f>$B$5*$B$8-(AA18+AA29+AA36+AA44+AA52+AA59+AA68+AA73)</f>
        <v>35654.998328868678</v>
      </c>
      <c r="AB25" s="57">
        <f>$B$5*$B$8-(AB18+AB29+AB36+AB44+AB52+AB59+AB68+AB73)</f>
        <v>35625.959081453977</v>
      </c>
      <c r="AC25" s="57">
        <f>$B$5*$B$8-(AC18+AC29+AC36+AC44+AC52+AC59+AC68+AC73)</f>
        <v>35597.454013674833</v>
      </c>
      <c r="AD25" s="69">
        <f>$B$5*$B$8-(AD18+AD29+AD36+AD44+AD52+AD59+AD68+AD73)</f>
        <v>35569.886371389832</v>
      </c>
      <c r="AE25" s="57">
        <f>$B$5*$B$8-(AE18+AE29+AE36+AE44+AE52+AE59+AE68+AE73)</f>
        <v>35543.736128580102</v>
      </c>
      <c r="AF25" s="57">
        <f>$B$5*$B$8-(AF18+AF29+AF36+AF44+AF52+AF59+AF68+AF73)</f>
        <v>35519.530698805291</v>
      </c>
      <c r="AG25" s="57">
        <f>$B$5*$B$8-(AG18+AG29+AG36+AG44+AG52+AG59+AG68+AG73)</f>
        <v>35495.120294779597</v>
      </c>
      <c r="AH25" s="57">
        <f>$B$5*$B$8-(AH18+AH29+AH36+AH44+AH52+AH59+AH68+AH73)</f>
        <v>35470.577873992843</v>
      </c>
      <c r="AI25" s="57">
        <f>$B$5*$B$8-(AI18+AI29+AI36+AI44+AI52+AI59+AI68+AI73)</f>
        <v>35446.00739968894</v>
      </c>
      <c r="AJ25" s="194">
        <f>$B$5*$B$8-(AJ18+AJ29+AJ36+AJ44+AJ52+AJ59+AJ68+AJ73)</f>
        <v>35421.549647146072</v>
      </c>
      <c r="AK25" s="69">
        <f>$B$5*$B$8-(AK18+AK29+AK36+AK44+AK52+AK59+AK68+AK73)</f>
        <v>35397.389032772822</v>
      </c>
      <c r="AL25" s="57">
        <f>$B$5*$B$8-(AL18+AL29+AL36+AL44+AL52+AL59+AL68+AL73)</f>
        <v>35375.336808439606</v>
      </c>
      <c r="AM25" s="57">
        <f>$B$5*$B$8-(AM18+AM29+AM36+AM44+AM52+AM59+AM68+AM73)</f>
        <v>35354.058733015831</v>
      </c>
      <c r="AN25" s="57">
        <f>$B$5*$B$8-(AN18+AN29+AN36+AN44+AN52+AN59+AN68+AN73)</f>
        <v>35333.062872340677</v>
      </c>
      <c r="AO25" s="57">
        <f>$B$5*$B$8-(AO18+AO29+AO36+AO44+AO52+AO59+AO68+AO73)</f>
        <v>35312.356245268151</v>
      </c>
      <c r="AP25" s="57">
        <f>$B$5*$B$8-(AP18+AP29+AP36+AP44+AP52+AP59+AP68+AP73)</f>
        <v>35291.940125743145</v>
      </c>
      <c r="AQ25" s="194">
        <f>$B$5*$B$8-(AQ18+AQ29+AQ36+AQ44+AQ52+AQ59+AQ68+AQ73)</f>
        <v>35271.81005399573</v>
      </c>
      <c r="AR25" s="69">
        <f>$B$5*$B$8-(AR18+AR29+AR36+AR44+AR52+AR59+AR68+AR73)</f>
        <v>35251.955864529962</v>
      </c>
      <c r="AS25" s="57">
        <f>$B$5*$B$8-(AS18+AS29+AS36+AS44+AS52+AS59+AS68+AS73)</f>
        <v>35232.361731718105</v>
      </c>
      <c r="AT25" s="57">
        <f>$B$5*$B$8-(AT18+AT29+AT36+AT44+AT52+AT59+AT68+AT73)</f>
        <v>35213.107225964319</v>
      </c>
      <c r="AU25" s="57">
        <f>$B$5*$B$8-(AU18+AU29+AU36+AU44+AU52+AU59+AU68+AU73)</f>
        <v>35194.169241449526</v>
      </c>
      <c r="AV25" s="57">
        <f>$B$5*$B$8-(AV18+AV29+AV36+AV44+AV52+AV59+AV68+AV73)</f>
        <v>35175.58328316507</v>
      </c>
      <c r="AW25" s="57">
        <f>$B$5*$B$8-(AW18+AW29+AW36+AW44+AW52+AW59+AW68+AW73)</f>
        <v>35157.376426292896</v>
      </c>
      <c r="AX25" s="194">
        <f>$B$5*$B$8-(AX18+AX29+AX36+AX44+AX52+AX59+AX68+AX73)</f>
        <v>35139.564470610407</v>
      </c>
      <c r="AY25" s="69">
        <f>$B$5*$B$8-(AY18+AY29+AY36+AY44+AY52+AY59+AY68+AY73)</f>
        <v>35122.148648757924</v>
      </c>
      <c r="AZ25" s="57">
        <f>$B$5*$B$8-(AZ18+AZ29+AZ36+AZ44+AZ52+AZ59+AZ68+AZ73)</f>
        <v>35105.111809057453</v>
      </c>
      <c r="BA25" s="57">
        <f>$B$5*$B$8-(BA18+BA29+BA36+BA44+BA52+BA59+BA68+BA73)</f>
        <v>35088.358689332796</v>
      </c>
      <c r="BB25" s="57">
        <f>$B$5*$B$8-(BB18+BB29+BB36+BB44+BB52+BB59+BB68+BB73)</f>
        <v>35071.831125765806</v>
      </c>
      <c r="BC25" s="57">
        <f>$B$5*$B$8-(BC18+BC29+BC36+BC44+BC52+BC59+BC68+BC73)</f>
        <v>35055.542979480866</v>
      </c>
      <c r="BD25" s="57">
        <f>$B$5*$B$8-(BD18+BD29+BD36+BD44+BD52+BD59+BD68+BD73)</f>
        <v>35039.508332121419</v>
      </c>
      <c r="BE25" s="194">
        <f>$B$5*$B$8-(BE18+BE29+BE36+BE44+BE52+BE59+BE68+BE73)</f>
        <v>35023.740398346497</v>
      </c>
      <c r="BF25" s="69">
        <f>$B$5*$B$8-(BF18+BF29+BF36+BF44+BF52+BF59+BF68+BF73)</f>
        <v>35008.250103917402</v>
      </c>
      <c r="BG25" s="57">
        <f>$B$5*$B$8-(BG18+BG29+BG36+BG44+BG52+BG59+BG68+BG73)</f>
        <v>34993.044273860331</v>
      </c>
      <c r="BH25" s="57">
        <f>$B$5*$B$8-(BH18+BH29+BH36+BH44+BH52+BH59+BH68+BH73)</f>
        <v>34978.078172016874</v>
      </c>
      <c r="BI25" s="57">
        <f>$B$5*$B$8-(BI18+BI29+BI36+BI44+BI52+BI59+BI68+BI73)</f>
        <v>34963.336380746419</v>
      </c>
      <c r="BJ25" s="57">
        <f>$B$5*$B$8-(BJ18+BJ29+BJ36+BJ44+BJ52+BJ59+BJ68+BJ73)</f>
        <v>34948.813486419633</v>
      </c>
      <c r="BK25" s="57">
        <f>$B$5*$B$8-(BK18+BK29+BK36+BK44+BK52+BK59+BK68+BK73)</f>
        <v>34934.503304433747</v>
      </c>
      <c r="BL25" s="194">
        <f>$B$5*$B$8-(BL18+BL29+BL36+BL44+BL52+BL59+BL68+BL73)</f>
        <v>34920.399390412633</v>
      </c>
      <c r="BM25" s="69">
        <f>$B$5*$B$8-(BM18+BM29+BM36+BM44+BM52+BM59+BM68+BM73)</f>
        <v>34906.495599059868</v>
      </c>
      <c r="BN25" s="57">
        <f t="shared" ref="BN25:DS25" si="32">$B$5*$B$8-(BN18+BN29+BN36+BN44+BN52+BN59+BN68+BN73)</f>
        <v>34892.78668676607</v>
      </c>
      <c r="BO25" s="57">
        <f t="shared" si="32"/>
        <v>34879.268953711631</v>
      </c>
      <c r="BP25" s="57">
        <f t="shared" si="32"/>
        <v>34865.93800803028</v>
      </c>
      <c r="BQ25" s="57">
        <f t="shared" si="32"/>
        <v>34852.791403838302</v>
      </c>
      <c r="BR25" s="57">
        <f t="shared" si="32"/>
        <v>34839.824888104886</v>
      </c>
      <c r="BS25" s="57">
        <f t="shared" si="32"/>
        <v>34827.032545936956</v>
      </c>
      <c r="BT25" s="69">
        <f t="shared" si="32"/>
        <v>34814.407094950009</v>
      </c>
      <c r="BU25" s="57">
        <f t="shared" si="32"/>
        <v>34801.940356808642</v>
      </c>
      <c r="BV25" s="57">
        <f t="shared" si="32"/>
        <v>34789.623938009296</v>
      </c>
      <c r="BW25" s="57">
        <f t="shared" si="32"/>
        <v>34777.453284033902</v>
      </c>
      <c r="BX25" s="57">
        <f t="shared" si="32"/>
        <v>34765.425631281389</v>
      </c>
      <c r="BY25" s="57">
        <f t="shared" si="32"/>
        <v>34753.537946733501</v>
      </c>
      <c r="BZ25" s="57">
        <f t="shared" si="32"/>
        <v>34741.786838055283</v>
      </c>
      <c r="CA25" s="69">
        <f t="shared" si="32"/>
        <v>34730.168478427564</v>
      </c>
      <c r="CB25" s="57">
        <f t="shared" si="32"/>
        <v>34718.678562144465</v>
      </c>
      <c r="CC25" s="57">
        <f t="shared" si="32"/>
        <v>34707.312310381974</v>
      </c>
      <c r="CD25" s="57">
        <f t="shared" si="32"/>
        <v>34696.065697819111</v>
      </c>
      <c r="CE25" s="57">
        <f t="shared" si="32"/>
        <v>34684.934974394804</v>
      </c>
      <c r="CF25" s="57">
        <f t="shared" si="32"/>
        <v>34673.916440366942</v>
      </c>
      <c r="CG25" s="57">
        <f t="shared" si="32"/>
        <v>34663.006523633827</v>
      </c>
      <c r="CH25" s="69">
        <f t="shared" si="32"/>
        <v>34652.20183276922</v>
      </c>
      <c r="CI25" s="57">
        <f t="shared" si="32"/>
        <v>34641.499179330538</v>
      </c>
      <c r="CJ25" s="57">
        <f t="shared" si="32"/>
        <v>34630.895562979189</v>
      </c>
      <c r="CK25" s="57">
        <f t="shared" si="32"/>
        <v>34620.388112997171</v>
      </c>
      <c r="CL25" s="57">
        <f t="shared" si="32"/>
        <v>34609.973993504333</v>
      </c>
      <c r="CM25" s="57">
        <f t="shared" si="32"/>
        <v>34599.650300641624</v>
      </c>
      <c r="CN25" s="57">
        <f t="shared" si="32"/>
        <v>34589.414120689376</v>
      </c>
      <c r="CO25" s="69">
        <f t="shared" si="32"/>
        <v>34579.262593458508</v>
      </c>
      <c r="CP25" s="57">
        <f t="shared" si="32"/>
        <v>34569.192975130893</v>
      </c>
      <c r="CQ25" s="57">
        <f t="shared" si="32"/>
        <v>34559.20269294858</v>
      </c>
      <c r="CR25" s="57">
        <f t="shared" si="32"/>
        <v>34549.289382136638</v>
      </c>
      <c r="CS25" s="57">
        <f t="shared" si="32"/>
        <v>34539.450771270305</v>
      </c>
      <c r="CT25" s="57">
        <f t="shared" si="32"/>
        <v>34529.684628961775</v>
      </c>
      <c r="CU25" s="57">
        <f t="shared" si="32"/>
        <v>34519.988764143149</v>
      </c>
      <c r="CV25" s="69">
        <f t="shared" si="32"/>
        <v>34510.361029005799</v>
      </c>
      <c r="CW25" s="57">
        <f t="shared" si="32"/>
        <v>34500.799325586988</v>
      </c>
      <c r="CX25" s="57">
        <f t="shared" si="32"/>
        <v>34491.301616492667</v>
      </c>
      <c r="CY25" s="57">
        <f t="shared" si="32"/>
        <v>34481.86593954546</v>
      </c>
      <c r="CZ25" s="57">
        <f t="shared" si="32"/>
        <v>34472.490396277724</v>
      </c>
      <c r="DA25" s="57">
        <f t="shared" si="32"/>
        <v>34463.173149620277</v>
      </c>
      <c r="DB25" s="57">
        <f t="shared" si="32"/>
        <v>34453.912428179108</v>
      </c>
      <c r="DC25" s="57">
        <f t="shared" si="32"/>
        <v>34444.706526257913</v>
      </c>
      <c r="DD25" s="69">
        <f t="shared" si="32"/>
        <v>34435.553800158901</v>
      </c>
      <c r="DE25" s="57">
        <f t="shared" si="32"/>
        <v>34426.452661757095</v>
      </c>
      <c r="DF25" s="57">
        <f t="shared" si="32"/>
        <v>34417.401570847018</v>
      </c>
      <c r="DG25" s="57">
        <f t="shared" si="32"/>
        <v>34408.399028301828</v>
      </c>
      <c r="DH25" s="57">
        <f t="shared" si="32"/>
        <v>34399.443575431178</v>
      </c>
      <c r="DI25" s="57">
        <f t="shared" si="32"/>
        <v>34390.533797868615</v>
      </c>
      <c r="DJ25" s="57">
        <f t="shared" si="32"/>
        <v>34381.668328320731</v>
      </c>
      <c r="DK25" s="69">
        <f t="shared" si="32"/>
        <v>34372.845847668803</v>
      </c>
      <c r="DL25" s="57">
        <f t="shared" si="32"/>
        <v>34364.065084047616</v>
      </c>
      <c r="DM25" s="57">
        <f t="shared" si="32"/>
        <v>34355.324809754195</v>
      </c>
      <c r="DN25" s="57">
        <f t="shared" si="32"/>
        <v>34346.623836177518</v>
      </c>
      <c r="DO25" s="57">
        <f t="shared" si="32"/>
        <v>34337.961011546002</v>
      </c>
      <c r="DP25" s="57">
        <f t="shared" si="32"/>
        <v>34329.335220036941</v>
      </c>
      <c r="DQ25" s="57">
        <f t="shared" si="32"/>
        <v>34320.745380938773</v>
      </c>
      <c r="DR25" s="57">
        <f t="shared" si="32"/>
        <v>34312.190447906476</v>
      </c>
      <c r="DS25" s="57">
        <f t="shared" si="32"/>
        <v>34303.669408271686</v>
      </c>
    </row>
    <row r="26" spans="1:123" s="57" customFormat="1" x14ac:dyDescent="0.25">
      <c r="A26" s="57" t="s">
        <v>119</v>
      </c>
      <c r="C26" s="57">
        <f>$B$5*$B$7-(C20+C31+C38+C46+C54+C61+C69+C74)</f>
        <v>18537.755655354569</v>
      </c>
      <c r="D26" s="57">
        <f>$B$5*$B$7-(D20+D31+D38+D46+D54+D61+D69+D74)</f>
        <v>18526.55167331839</v>
      </c>
      <c r="E26" s="57">
        <f>$B$5*$B$7-(E20+E31+E38+E46+E54+E61+E69+E74)</f>
        <v>18513.330974515702</v>
      </c>
      <c r="F26" s="57">
        <f>$B$5*$B$7-(F20+F31+F38+F46+F54+F61+F69+F74)</f>
        <v>18497.730549928525</v>
      </c>
      <c r="G26" s="57">
        <f>$B$5*$B$7-(G20+G31+G38+G46+G54+G61+G69+G74)</f>
        <v>18479.322048915663</v>
      </c>
      <c r="H26" s="57">
        <f>$B$5*$B$7-(H20+H31+H38+H46+H54+H61+H69+H74)</f>
        <v>18457.600017720481</v>
      </c>
      <c r="I26" s="57">
        <f>$B$5*$B$7-(I20+I31+I38+I46+I54+I61+I69+I74)</f>
        <v>18431.960020910166</v>
      </c>
      <c r="J26" s="57">
        <f>$B$5*$B$7-(J20+J31+J38+J46+J54+J61+J69+J74)</f>
        <v>18421.882641324846</v>
      </c>
      <c r="K26" s="57">
        <f>$B$5*$B$7-(K20+K31+K38+K46+K54+K61+K69+K74)</f>
        <v>18419.650961578762</v>
      </c>
      <c r="L26" s="57">
        <f>$B$5*$B$7-(L20+L31+L38+L46+L54+L61+L69+L74)</f>
        <v>18417.212216292246</v>
      </c>
      <c r="M26" s="57">
        <f>$B$5*$B$7-(M20+M31+M38+M46+M54+M61+M69+M74)</f>
        <v>18414.529237356302</v>
      </c>
      <c r="N26" s="57">
        <f>$B$5*$B$7-(N20+N31+N38+N46+N54+N61+N69+N74)</f>
        <v>18411.558204164445</v>
      </c>
      <c r="O26" s="57">
        <f>$B$5*$B$7-(O20+O31+O38+O46+O54+O61+O69+O74)</f>
        <v>18408.24745963532</v>
      </c>
      <c r="P26" s="69">
        <f>$B$5*$B$7-(P20+P31+P38+P46+P54+P61+P69+P74)</f>
        <v>18404.536118154214</v>
      </c>
      <c r="Q26" s="57">
        <f>$B$5*$B$7-(Q20+Q31+Q38+Q46+Q54+Q61+Q69+Q74)</f>
        <v>18395.958378717209</v>
      </c>
      <c r="R26" s="57">
        <f>$B$5*$B$7-(R20+R31+R38+R46+R54+R61+R69+R74)</f>
        <v>18391.057507769438</v>
      </c>
      <c r="S26" s="57">
        <f>$B$5*$B$7-(S20+S31+S38+S46+S54+S61+S69+S74)</f>
        <v>18386.206119331498</v>
      </c>
      <c r="T26" s="57">
        <f>$B$5*$B$7-(T20+T31+T38+T46+T54+T61+T69+T74)</f>
        <v>18381.428398642624</v>
      </c>
      <c r="U26" s="57">
        <f>$B$5*$B$7-(U20+U31+U38+U46+U54+U61+U69+U74)</f>
        <v>18376.752899140098</v>
      </c>
      <c r="V26" s="57">
        <f>$B$5*$B$7-(V20+V31+V38+V46+V54+V61+V69+V74)</f>
        <v>18372.213341066574</v>
      </c>
      <c r="W26" s="69">
        <f>$B$5*$B$7-(W20+W31+W38+W46+W54+W61+W69+W74)</f>
        <v>18367.849558898226</v>
      </c>
      <c r="X26" s="57">
        <f>$B$5*$B$7-(X20+X31+X38+X46+X54+X61+X69+X74)</f>
        <v>18363.708626398689</v>
      </c>
      <c r="Y26" s="57">
        <f>$B$5*$B$7-(Y20+Y31+Y38+Y46+Y54+Y61+Y69+Y74)</f>
        <v>18359.785581647349</v>
      </c>
      <c r="Z26" s="57">
        <f>$B$5*$B$7-(Z20+Z31+Z38+Z46+Z54+Z61+Z69+Z74)</f>
        <v>18355.775783277662</v>
      </c>
      <c r="AA26" s="57">
        <f>$B$5*$B$7-(AA20+AA31+AA38+AA46+AA54+AA61+AA69+AA74)</f>
        <v>18351.717682860701</v>
      </c>
      <c r="AB26" s="57">
        <f>$B$5*$B$7-(AB20+AB31+AB38+AB46+AB54+AB61+AB69+AB74)</f>
        <v>18347.657691793149</v>
      </c>
      <c r="AC26" s="57">
        <f>$B$5*$B$7-(AC20+AC31+AC38+AC46+AC54+AC61+AC69+AC74)</f>
        <v>18343.651597428827</v>
      </c>
      <c r="AD26" s="69">
        <f>$B$5*$B$7-(AD20+AD31+AD38+AD46+AD54+AD61+AD69+AD74)</f>
        <v>18339.766231318386</v>
      </c>
      <c r="AE26" s="57">
        <f>$B$5*$B$7-(AE20+AE31+AE38+AE46+AE54+AE61+AE69+AE74)</f>
        <v>18336.081434272935</v>
      </c>
      <c r="AF26" s="57">
        <f>$B$5*$B$7-(AF20+AF31+AF38+AF46+AF54+AF61+AF69+AF74)</f>
        <v>18332.692370833385</v>
      </c>
      <c r="AG26" s="57">
        <f>$B$5*$B$7-(AG20+AG31+AG38+AG46+AG54+AG61+AG69+AG74)</f>
        <v>18329.297899734975</v>
      </c>
      <c r="AH26" s="57">
        <f>$B$5*$B$7-(AH20+AH31+AH38+AH46+AH54+AH61+AH69+AH74)</f>
        <v>18325.895637906891</v>
      </c>
      <c r="AI26" s="57">
        <f>$B$5*$B$7-(AI20+AI31+AI38+AI46+AI54+AI61+AI69+AI74)</f>
        <v>18322.486040890089</v>
      </c>
      <c r="AJ26" s="194">
        <f>$B$5*$B$7-(AJ20+AJ31+AJ38+AJ46+AJ54+AJ61+AJ69+AJ74)</f>
        <v>18319.072979550081</v>
      </c>
      <c r="AK26" s="69">
        <f>$B$5*$B$7-(AK20+AK31+AK38+AK46+AK54+AK61+AK69+AK74)</f>
        <v>18315.664418092972</v>
      </c>
      <c r="AL26" s="57">
        <f>$B$5*$B$7-(AL20+AL31+AL38+AL46+AL54+AL61+AL69+AL74)</f>
        <v>18312.499291825465</v>
      </c>
      <c r="AM26" s="57">
        <f>$B$5*$B$7-(AM20+AM31+AM38+AM46+AM54+AM61+AM69+AM74)</f>
        <v>18309.367762473714</v>
      </c>
      <c r="AN26" s="57">
        <f>$B$5*$B$7-(AN20+AN31+AN38+AN46+AN54+AN61+AN69+AN74)</f>
        <v>18306.29638777006</v>
      </c>
      <c r="AO26" s="57">
        <f>$B$5*$B$7-(AO20+AO31+AO38+AO46+AO54+AO61+AO69+AO74)</f>
        <v>18303.287576756404</v>
      </c>
      <c r="AP26" s="57">
        <f>$B$5*$B$7-(AP20+AP31+AP38+AP46+AP54+AP61+AP69+AP74)</f>
        <v>18300.341324937886</v>
      </c>
      <c r="AQ26" s="194">
        <f>$B$5*$B$7-(AQ20+AQ31+AQ38+AQ46+AQ54+AQ61+AQ69+AQ74)</f>
        <v>18297.454966033743</v>
      </c>
      <c r="AR26" s="69">
        <f>$B$5*$B$7-(AR20+AR31+AR38+AR46+AR54+AR61+AR69+AR74)</f>
        <v>18294.62288361404</v>
      </c>
      <c r="AS26" s="57">
        <f>$B$5*$B$7-(AS20+AS31+AS38+AS46+AS54+AS61+AS69+AS74)</f>
        <v>18291.836175038512</v>
      </c>
      <c r="AT26" s="57">
        <f>$B$5*$B$7-(AT20+AT31+AT38+AT46+AT54+AT61+AT69+AT74)</f>
        <v>18289.103231853383</v>
      </c>
      <c r="AU26" s="57">
        <f>$B$5*$B$7-(AU20+AU31+AU38+AU46+AU54+AU61+AU69+AU74)</f>
        <v>18286.40714005179</v>
      </c>
      <c r="AV26" s="57">
        <f>$B$5*$B$7-(AV20+AV31+AV38+AV46+AV54+AV61+AV69+AV74)</f>
        <v>18283.754368853548</v>
      </c>
      <c r="AW26" s="57">
        <f>$B$5*$B$7-(AW20+AW31+AW38+AW46+AW54+AW61+AW69+AW74)</f>
        <v>18281.150701825201</v>
      </c>
      <c r="AX26" s="194">
        <f>$B$5*$B$7-(AX20+AX31+AX38+AX46+AX54+AX61+AX69+AX74)</f>
        <v>18278.60074840804</v>
      </c>
      <c r="AY26" s="69">
        <f>$B$5*$B$7-(AY20+AY31+AY38+AY46+AY54+AY61+AY69+AY74)</f>
        <v>18276.10737878142</v>
      </c>
      <c r="AZ26" s="57">
        <f>$B$5*$B$7-(AZ20+AZ31+AZ38+AZ46+AZ54+AZ61+AZ69+AZ74)</f>
        <v>18273.671068742853</v>
      </c>
      <c r="BA26" s="57">
        <f>$B$5*$B$7-(BA20+BA31+BA38+BA46+BA54+BA61+BA69+BA74)</f>
        <v>18271.268186485817</v>
      </c>
      <c r="BB26" s="57">
        <f>$B$5*$B$7-(BB20+BB31+BB38+BB46+BB54+BB61+BB69+BB74)</f>
        <v>18268.894126134615</v>
      </c>
      <c r="BC26" s="57">
        <f>$B$5*$B$7-(BC20+BC31+BC38+BC46+BC54+BC61+BC69+BC74)</f>
        <v>18266.548930340141</v>
      </c>
      <c r="BD26" s="57">
        <f>$B$5*$B$7-(BD20+BD31+BD38+BD46+BD54+BD61+BD69+BD74)</f>
        <v>18264.233023250912</v>
      </c>
      <c r="BE26" s="194">
        <f>$B$5*$B$7-(BE20+BE31+BE38+BE46+BE54+BE61+BE69+BE74)</f>
        <v>18261.947203479045</v>
      </c>
      <c r="BF26" s="69">
        <f>$B$5*$B$7-(BF20+BF31+BF38+BF46+BF54+BF61+BF69+BF74)</f>
        <v>18259.69260138362</v>
      </c>
      <c r="BG26" s="57">
        <f>$B$5*$B$7-(BG20+BG31+BG38+BG46+BG54+BG61+BG69+BG74)</f>
        <v>18257.470594952072</v>
      </c>
      <c r="BH26" s="57">
        <f>$B$5*$B$7-(BH20+BH31+BH38+BH46+BH54+BH61+BH69+BH74)</f>
        <v>18255.282677577547</v>
      </c>
      <c r="BI26" s="57">
        <f>$B$5*$B$7-(BI20+BI31+BI38+BI46+BI54+BI61+BI69+BI74)</f>
        <v>18253.127912023567</v>
      </c>
      <c r="BJ26" s="57">
        <f>$B$5*$B$7-(BJ20+BJ31+BJ38+BJ46+BJ54+BJ61+BJ69+BJ74)</f>
        <v>18251.005136019397</v>
      </c>
      <c r="BK26" s="57">
        <f>$B$5*$B$7-(BK20+BK31+BK38+BK46+BK54+BK61+BK69+BK74)</f>
        <v>18248.912853904112</v>
      </c>
      <c r="BL26" s="194">
        <f>$B$5*$B$7-(BL20+BL31+BL38+BL46+BL54+BL61+BL69+BL74)</f>
        <v>18246.849349913842</v>
      </c>
      <c r="BM26" s="69">
        <f>$B$5*$B$7-(BM20+BM31+BM38+BM46+BM54+BM61+BM69+BM74)</f>
        <v>18244.812827948055</v>
      </c>
      <c r="BN26" s="57">
        <f t="shared" ref="BN26:DS26" si="33">$B$5*$B$7-(BN20+BN31+BN38+BN46+BN54+BN61+BN69+BN74)</f>
        <v>18242.801579633953</v>
      </c>
      <c r="BO26" s="57">
        <f t="shared" si="33"/>
        <v>18240.814182881968</v>
      </c>
      <c r="BP26" s="57">
        <f t="shared" si="33"/>
        <v>18238.850146807668</v>
      </c>
      <c r="BQ26" s="57">
        <f t="shared" si="33"/>
        <v>18236.909517809414</v>
      </c>
      <c r="BR26" s="57">
        <f t="shared" si="33"/>
        <v>18234.992107155267</v>
      </c>
      <c r="BS26" s="57">
        <f t="shared" si="33"/>
        <v>18233.097469895813</v>
      </c>
      <c r="BT26" s="69">
        <f t="shared" si="33"/>
        <v>18231.22490355761</v>
      </c>
      <c r="BU26" s="57">
        <f t="shared" si="33"/>
        <v>18229.37347177948</v>
      </c>
      <c r="BV26" s="57">
        <f t="shared" si="33"/>
        <v>18227.542058738076</v>
      </c>
      <c r="BW26" s="57">
        <f t="shared" si="33"/>
        <v>18225.729968476622</v>
      </c>
      <c r="BX26" s="57">
        <f t="shared" si="33"/>
        <v>18223.93663467473</v>
      </c>
      <c r="BY26" s="57">
        <f t="shared" si="33"/>
        <v>18222.161541852976</v>
      </c>
      <c r="BZ26" s="57">
        <f t="shared" si="33"/>
        <v>18220.404214908922</v>
      </c>
      <c r="CA26" s="69">
        <f t="shared" si="33"/>
        <v>18218.664202651787</v>
      </c>
      <c r="CB26" s="57">
        <f t="shared" si="33"/>
        <v>18216.941056396496</v>
      </c>
      <c r="CC26" s="57">
        <f t="shared" si="33"/>
        <v>18215.234305084272</v>
      </c>
      <c r="CD26" s="57">
        <f t="shared" si="33"/>
        <v>18213.543428856636</v>
      </c>
      <c r="CE26" s="57">
        <f t="shared" si="33"/>
        <v>18211.867903789054</v>
      </c>
      <c r="CF26" s="57">
        <f t="shared" si="33"/>
        <v>18210.207194282568</v>
      </c>
      <c r="CG26" s="57">
        <f t="shared" si="33"/>
        <v>18208.560774428744</v>
      </c>
      <c r="CH26" s="69">
        <f t="shared" si="33"/>
        <v>18206.928146841812</v>
      </c>
      <c r="CI26" s="57">
        <f t="shared" si="33"/>
        <v>18205.308857083972</v>
      </c>
      <c r="CJ26" s="57">
        <f t="shared" si="33"/>
        <v>18203.702501618565</v>
      </c>
      <c r="CK26" s="57">
        <f t="shared" si="33"/>
        <v>18202.108727023911</v>
      </c>
      <c r="CL26" s="57">
        <f t="shared" si="33"/>
        <v>18200.527188254215</v>
      </c>
      <c r="CM26" s="57">
        <f t="shared" si="33"/>
        <v>18198.957529686071</v>
      </c>
      <c r="CN26" s="57">
        <f t="shared" si="33"/>
        <v>18197.399387870926</v>
      </c>
      <c r="CO26" s="69">
        <f t="shared" si="33"/>
        <v>18195.852396622082</v>
      </c>
      <c r="CP26" s="57">
        <f t="shared" si="33"/>
        <v>18194.316194041687</v>
      </c>
      <c r="CQ26" s="57">
        <f t="shared" si="33"/>
        <v>18192.79043079905</v>
      </c>
      <c r="CR26" s="57">
        <f t="shared" si="33"/>
        <v>18191.274778631341</v>
      </c>
      <c r="CS26" s="57">
        <f t="shared" si="33"/>
        <v>18189.768924787662</v>
      </c>
      <c r="CT26" s="57">
        <f t="shared" si="33"/>
        <v>18188.272569494155</v>
      </c>
      <c r="CU26" s="57">
        <f t="shared" si="33"/>
        <v>18186.785424606369</v>
      </c>
      <c r="CV26" s="69">
        <f t="shared" si="33"/>
        <v>18185.307211789335</v>
      </c>
      <c r="CW26" s="57">
        <f t="shared" si="33"/>
        <v>18183.837660627676</v>
      </c>
      <c r="CX26" s="57">
        <f t="shared" si="33"/>
        <v>18182.376507095018</v>
      </c>
      <c r="CY26" s="57">
        <f t="shared" si="33"/>
        <v>18180.923492817914</v>
      </c>
      <c r="CZ26" s="57">
        <f t="shared" si="33"/>
        <v>18179.478365550076</v>
      </c>
      <c r="DA26" s="57">
        <f t="shared" si="33"/>
        <v>18178.040879929267</v>
      </c>
      <c r="DB26" s="57">
        <f t="shared" si="33"/>
        <v>18176.610799023838</v>
      </c>
      <c r="DC26" s="57">
        <f t="shared" si="33"/>
        <v>18175.187895167302</v>
      </c>
      <c r="DD26" s="69">
        <f t="shared" si="33"/>
        <v>18173.771950013102</v>
      </c>
      <c r="DE26" s="57">
        <f t="shared" si="33"/>
        <v>18172.362753829726</v>
      </c>
      <c r="DF26" s="57">
        <f t="shared" si="33"/>
        <v>18170.960104163092</v>
      </c>
      <c r="DG26" s="57">
        <f t="shared" si="33"/>
        <v>18169.563804119429</v>
      </c>
      <c r="DH26" s="57">
        <f t="shared" si="33"/>
        <v>18168.173661899255</v>
      </c>
      <c r="DI26" s="57">
        <f t="shared" si="33"/>
        <v>18166.789490951393</v>
      </c>
      <c r="DJ26" s="57">
        <f t="shared" si="33"/>
        <v>18165.411110213216</v>
      </c>
      <c r="DK26" s="69">
        <f t="shared" si="33"/>
        <v>18164.038344355475</v>
      </c>
      <c r="DL26" s="57">
        <f t="shared" si="33"/>
        <v>18162.671023938507</v>
      </c>
      <c r="DM26" s="57">
        <f t="shared" si="33"/>
        <v>18161.308985386557</v>
      </c>
      <c r="DN26" s="57">
        <f t="shared" si="33"/>
        <v>18159.952070702144</v>
      </c>
      <c r="DO26" s="57">
        <f t="shared" si="33"/>
        <v>18158.60012719977</v>
      </c>
      <c r="DP26" s="57">
        <f t="shared" si="33"/>
        <v>18157.253007241146</v>
      </c>
      <c r="DQ26" s="57">
        <f t="shared" si="33"/>
        <v>18155.910567947201</v>
      </c>
      <c r="DR26" s="57">
        <f t="shared" si="33"/>
        <v>18154.572670933059</v>
      </c>
      <c r="DS26" s="57">
        <f t="shared" si="33"/>
        <v>18153.239182100318</v>
      </c>
    </row>
    <row r="27" spans="1:123" s="57" customFormat="1" x14ac:dyDescent="0.25">
      <c r="A27" s="57" t="s">
        <v>120</v>
      </c>
      <c r="C27" s="57">
        <f>$B$5*$B$6-(C22+C33+C40+C48+C56+C63+C70+C75)</f>
        <v>4787.4676076524383</v>
      </c>
      <c r="D27" s="57">
        <f>$B$5*$B$6-(D22+D33+D40+D48+D56+D63+D70+D75)</f>
        <v>4785.2117770298773</v>
      </c>
      <c r="E27" s="57">
        <f>$B$5*$B$6-(E22+E33+E40+E48+E56+E63+E70+E75)</f>
        <v>4782.5498968952552</v>
      </c>
      <c r="F27" s="57">
        <f>$B$5*$B$6-(F22+F33+F40+F48+F56+F63+F70+F75)</f>
        <v>4779.4088783364004</v>
      </c>
      <c r="G27" s="57">
        <f>$B$5*$B$6-(G22+G33+G40+G48+G56+G63+G70+G75)</f>
        <v>4775.7024764369526</v>
      </c>
      <c r="H27" s="57">
        <f>$B$5*$B$6-(H22+H33+H40+H48+H56+H63+H70+H75)</f>
        <v>4771.3289221956047</v>
      </c>
      <c r="I27" s="57">
        <f>$B$5*$B$6-(I22+I33+I40+I48+I56+I63+I70+I75)</f>
        <v>4766.1581281908129</v>
      </c>
      <c r="J27" s="57">
        <f>$B$5*$B$6-(J22+J33+J40+J48+J56+J63+J70+J75)</f>
        <v>4765.1507544904471</v>
      </c>
      <c r="K27" s="57">
        <f>$B$5*$B$6-(K22+K33+K40+K48+K56+K63+K70+K75)</f>
        <v>4764.5929114495548</v>
      </c>
      <c r="L27" s="57">
        <f>$B$5*$B$6-(L22+L33+L40+L48+L56+L63+L70+L75)</f>
        <v>4763.9770248228688</v>
      </c>
      <c r="M27" s="57">
        <f>$B$5*$B$6-(M22+M33+M40+M48+M56+M63+M70+M75)</f>
        <v>4763.2926699995915</v>
      </c>
      <c r="N27" s="57">
        <f>$B$5*$B$6-(N22+N33+N40+N48+N56+N63+N70+N75)</f>
        <v>4762.5275545201966</v>
      </c>
      <c r="O27" s="57">
        <f>$B$5*$B$6-(O22+O33+O40+O48+O56+O63+O70+O75)</f>
        <v>4761.6671849842505</v>
      </c>
      <c r="P27" s="69">
        <f>$B$5*$B$6-(P22+P33+P40+P48+P56+P63+P70+P75)</f>
        <v>4760.6944751799447</v>
      </c>
      <c r="Q27" s="57">
        <f>$B$5*$B$6-(Q22+Q33+Q40+Q48+Q56+Q63+Q70+Q75)</f>
        <v>4758.8101906031789</v>
      </c>
      <c r="R27" s="57">
        <f>$B$5*$B$6-(R22+R33+R40+R48+R56+R63+R70+R75)</f>
        <v>4757.6756298899199</v>
      </c>
      <c r="S27" s="57">
        <f>$B$5*$B$6-(S22+S33+S40+S48+S56+S63+S70+S75)</f>
        <v>4756.5332895201072</v>
      </c>
      <c r="T27" s="57">
        <f>$B$5*$B$6-(T22+T33+T40+T48+T56+T63+T70+T75)</f>
        <v>4755.3858253269364</v>
      </c>
      <c r="U27" s="57">
        <f>$B$5*$B$6-(U22+U33+U40+U48+U56+U63+U70+U75)</f>
        <v>4754.2363777711571</v>
      </c>
      <c r="V27" s="57">
        <f>$B$5*$B$6-(V22+V33+V40+V48+V56+V63+V70+V75)</f>
        <v>4753.0886628635581</v>
      </c>
      <c r="W27" s="69">
        <f>$B$5*$B$6-(W22+W33+W40+W48+W56+W63+W70+W75)</f>
        <v>4751.9470808879041</v>
      </c>
      <c r="X27" s="57">
        <f>$B$5*$B$6-(X22+X33+X40+X48+X56+X63+X70+X75)</f>
        <v>4750.8168466831057</v>
      </c>
      <c r="Y27" s="57">
        <f>$B$5*$B$6-(Y22+Y33+Y40+Y48+Y56+Y63+Y70+Y75)</f>
        <v>4749.7384769450382</v>
      </c>
      <c r="Z27" s="57">
        <f>$B$5*$B$6-(Z22+Z33+Z40+Z48+Z56+Z63+Z70+Z75)</f>
        <v>4748.6257230823294</v>
      </c>
      <c r="AA27" s="57">
        <f>$B$5*$B$6-(AA22+AA33+AA40+AA48+AA56+AA63+AA70+AA75)</f>
        <v>4747.4863960181601</v>
      </c>
      <c r="AB27" s="57">
        <f>$B$5*$B$6-(AB22+AB33+AB40+AB48+AB56+AB63+AB70+AB75)</f>
        <v>4746.3299756372653</v>
      </c>
      <c r="AC27" s="57">
        <f>$B$5*$B$6-(AC22+AC33+AC40+AC48+AC56+AC63+AC70+AC75)</f>
        <v>4745.1679058979107</v>
      </c>
      <c r="AD27" s="69">
        <f>$B$5*$B$6-(AD22+AD33+AD40+AD48+AD56+AD63+AD70+AD75)</f>
        <v>4744.0139419718007</v>
      </c>
      <c r="AE27" s="57">
        <f>$B$5*$B$6-(AE22+AE33+AE40+AE48+AE56+AE63+AE70+AE75)</f>
        <v>4743.0063484676275</v>
      </c>
      <c r="AF27" s="57">
        <f>$B$5*$B$6-(AF22+AF33+AF40+AF48+AF56+AF63+AF70+AF75)</f>
        <v>4742.0901431245848</v>
      </c>
      <c r="AG27" s="57">
        <f>$B$5*$B$6-(AG22+AG33+AG40+AG48+AG56+AG63+AG70+AG75)</f>
        <v>4741.1635867128789</v>
      </c>
      <c r="AH27" s="57">
        <f>$B$5*$B$6-(AH22+AH33+AH40+AH48+AH56+AH63+AH70+AH75)</f>
        <v>4740.2257353383084</v>
      </c>
      <c r="AI27" s="57">
        <f>$B$5*$B$6-(AI22+AI33+AI40+AI48+AI56+AI63+AI70+AI75)</f>
        <v>4739.2763405980031</v>
      </c>
      <c r="AJ27" s="194">
        <f>$B$5*$B$6-(AJ22+AJ33+AJ40+AJ48+AJ56+AJ63+AJ70+AJ75)</f>
        <v>4738.3159912533447</v>
      </c>
      <c r="AK27" s="69">
        <f>$B$5*$B$6-(AK22+AK33+AK40+AK48+AK56+AK63+AK70+AK75)</f>
        <v>4737.3462797727343</v>
      </c>
      <c r="AL27" s="57">
        <f>$B$5*$B$6-(AL22+AL33+AL40+AL48+AL56+AL63+AL70+AL75)</f>
        <v>4736.4301039878728</v>
      </c>
      <c r="AM27" s="57">
        <f>$B$5*$B$6-(AM22+AM33+AM40+AM48+AM56+AM63+AM70+AM75)</f>
        <v>4735.5527907752885</v>
      </c>
      <c r="AN27" s="57">
        <f>$B$5*$B$6-(AN22+AN33+AN40+AN48+AN56+AN63+AN70+AN75)</f>
        <v>4734.69231019158</v>
      </c>
      <c r="AO27" s="57">
        <f>$B$5*$B$6-(AO22+AO33+AO40+AO48+AO56+AO63+AO70+AO75)</f>
        <v>4733.8492155565536</v>
      </c>
      <c r="AP27" s="57">
        <f>$B$5*$B$6-(AP22+AP33+AP40+AP48+AP56+AP63+AP70+AP75)</f>
        <v>4733.0234895494277</v>
      </c>
      <c r="AQ27" s="194">
        <f>$B$5*$B$6-(AQ22+AQ33+AQ40+AQ48+AQ56+AQ63+AQ70+AQ75)</f>
        <v>4732.2144913513748</v>
      </c>
      <c r="AR27" s="69">
        <f>$B$5*$B$6-(AR22+AR33+AR40+AR48+AR56+AR63+AR70+AR75)</f>
        <v>4731.4208954412043</v>
      </c>
      <c r="AS27" s="57">
        <f>$B$5*$B$6-(AS22+AS33+AS40+AS48+AS56+AS63+AS70+AS75)</f>
        <v>4730.6406204430441</v>
      </c>
      <c r="AT27" s="57">
        <f>$B$5*$B$6-(AT22+AT33+AT40+AT48+AT56+AT63+AT70+AT75)</f>
        <v>4729.8514200318059</v>
      </c>
      <c r="AU27" s="57">
        <f>$B$5*$B$6-(AU22+AU33+AU40+AU48+AU56+AU63+AU70+AU75)</f>
        <v>4729.0686955376359</v>
      </c>
      <c r="AV27" s="57">
        <f>$B$5*$B$6-(AV22+AV33+AV40+AV48+AV56+AV63+AV70+AV75)</f>
        <v>4728.2966177571834</v>
      </c>
      <c r="AW27" s="57">
        <f>$B$5*$B$6-(AW22+AW33+AW40+AW48+AW56+AW63+AW70+AW75)</f>
        <v>4727.5394383229404</v>
      </c>
      <c r="AX27" s="194">
        <f>$B$5*$B$6-(AX22+AX33+AX40+AX48+AX56+AX63+AX70+AX75)</f>
        <v>4726.8014096132401</v>
      </c>
      <c r="AY27" s="69">
        <f>$B$5*$B$6-(AY22+AY33+AY40+AY48+AY56+AY63+AY70+AY75)</f>
        <v>4726.0866931924847</v>
      </c>
      <c r="AZ27" s="57">
        <f>$B$5*$B$6-(AZ22+AZ33+AZ40+AZ48+AZ56+AZ63+AZ70+AZ75)</f>
        <v>4725.3872336095092</v>
      </c>
      <c r="BA27" s="57">
        <f>$B$5*$B$6-(BA22+BA33+BA40+BA48+BA56+BA63+BA70+BA75)</f>
        <v>4724.7130930737294</v>
      </c>
      <c r="BB27" s="57">
        <f>$B$5*$B$6-(BB22+BB33+BB40+BB48+BB56+BB63+BB70+BB75)</f>
        <v>4724.041564877085</v>
      </c>
      <c r="BC27" s="57">
        <f>$B$5*$B$6-(BC22+BC33+BC40+BC48+BC56+BC63+BC70+BC75)</f>
        <v>4723.3726484853087</v>
      </c>
      <c r="BD27" s="57">
        <f>$B$5*$B$6-(BD22+BD33+BD40+BD48+BD56+BD63+BD70+BD75)</f>
        <v>4722.7067665202612</v>
      </c>
      <c r="BE27" s="194">
        <f>$B$5*$B$6-(BE22+BE33+BE40+BE48+BE56+BE63+BE70+BE75)</f>
        <v>4722.0448063956946</v>
      </c>
      <c r="BF27" s="69">
        <f>$B$5*$B$6-(BF22+BF33+BF40+BF48+BF56+BF63+BF70+BF75)</f>
        <v>4721.3881604589469</v>
      </c>
      <c r="BG27" s="57">
        <f>$B$5*$B$6-(BG22+BG33+BG40+BG48+BG56+BG63+BG70+BG75)</f>
        <v>4720.7531899691176</v>
      </c>
      <c r="BH27" s="57">
        <f>$B$5*$B$6-(BH22+BH33+BH40+BH48+BH56+BH63+BH70+BH75)</f>
        <v>4720.1266838914844</v>
      </c>
      <c r="BI27" s="57">
        <f>$B$5*$B$6-(BI22+BI33+BI40+BI48+BI56+BI63+BI70+BI75)</f>
        <v>4719.5112685359627</v>
      </c>
      <c r="BJ27" s="57">
        <f>$B$5*$B$6-(BJ22+BJ33+BJ40+BJ48+BJ56+BJ63+BJ70+BJ75)</f>
        <v>4718.9063568080019</v>
      </c>
      <c r="BK27" s="57">
        <f>$B$5*$B$6-(BK22+BK33+BK40+BK48+BK56+BK63+BK70+BK75)</f>
        <v>4718.3111888043295</v>
      </c>
      <c r="BL27" s="194">
        <f>$B$5*$B$6-(BL22+BL33+BL40+BL48+BL56+BL63+BL70+BL75)</f>
        <v>4717.7248762446052</v>
      </c>
      <c r="BM27" s="69">
        <f>$B$5*$B$6-(BM22+BM33+BM40+BM48+BM56+BM63+BM70+BM75)</f>
        <v>4717.1464552461011</v>
      </c>
      <c r="BN27" s="57">
        <f t="shared" ref="BN27:DS27" si="34">$B$5*$B$6-(BN22+BN33+BN40+BN48+BN56+BN63+BN70+BN75)</f>
        <v>4716.5749481476314</v>
      </c>
      <c r="BO27" s="57">
        <f t="shared" si="34"/>
        <v>4716.0119582028574</v>
      </c>
      <c r="BP27" s="57">
        <f t="shared" si="34"/>
        <v>4715.4566163757963</v>
      </c>
      <c r="BQ27" s="57">
        <f t="shared" si="34"/>
        <v>4714.9093159956265</v>
      </c>
      <c r="BR27" s="57">
        <f t="shared" si="34"/>
        <v>4714.3703017335074</v>
      </c>
      <c r="BS27" s="57">
        <f t="shared" si="34"/>
        <v>4713.8396359719945</v>
      </c>
      <c r="BT27" s="69">
        <f t="shared" si="34"/>
        <v>4713.3171680240466</v>
      </c>
      <c r="BU27" s="57">
        <f t="shared" si="34"/>
        <v>4712.8025070409476</v>
      </c>
      <c r="BV27" s="57">
        <f t="shared" si="34"/>
        <v>4712.2936247521257</v>
      </c>
      <c r="BW27" s="57">
        <f t="shared" si="34"/>
        <v>4711.790003755571</v>
      </c>
      <c r="BX27" s="57">
        <f t="shared" si="34"/>
        <v>4711.2916024840379</v>
      </c>
      <c r="BY27" s="57">
        <f t="shared" si="34"/>
        <v>4710.7984307334473</v>
      </c>
      <c r="BZ27" s="57">
        <f t="shared" si="34"/>
        <v>4710.310537228168</v>
      </c>
      <c r="CA27" s="69">
        <f t="shared" si="34"/>
        <v>4709.82799209926</v>
      </c>
      <c r="CB27" s="57">
        <f t="shared" si="34"/>
        <v>4709.3508641627532</v>
      </c>
      <c r="CC27" s="57">
        <f t="shared" si="34"/>
        <v>4708.8791924951611</v>
      </c>
      <c r="CD27" s="57">
        <f t="shared" si="34"/>
        <v>4708.4128103777985</v>
      </c>
      <c r="CE27" s="57">
        <f t="shared" si="34"/>
        <v>4707.9514888796357</v>
      </c>
      <c r="CF27" s="57">
        <f t="shared" si="34"/>
        <v>4707.494993181379</v>
      </c>
      <c r="CG27" s="57">
        <f t="shared" si="34"/>
        <v>4707.0430964132838</v>
      </c>
      <c r="CH27" s="69">
        <f t="shared" si="34"/>
        <v>4706.5955930017853</v>
      </c>
      <c r="CI27" s="57">
        <f t="shared" si="34"/>
        <v>4706.1523108587653</v>
      </c>
      <c r="CJ27" s="57">
        <f t="shared" si="34"/>
        <v>4705.7131216872394</v>
      </c>
      <c r="CK27" s="57">
        <f t="shared" si="34"/>
        <v>4705.2779245223728</v>
      </c>
      <c r="CL27" s="57">
        <f t="shared" si="34"/>
        <v>4704.8466496295387</v>
      </c>
      <c r="CM27" s="57">
        <f t="shared" si="34"/>
        <v>4704.4192047785982</v>
      </c>
      <c r="CN27" s="57">
        <f t="shared" si="34"/>
        <v>4703.9954763065443</v>
      </c>
      <c r="CO27" s="69">
        <f t="shared" si="34"/>
        <v>4703.5753324432717</v>
      </c>
      <c r="CP27" s="57">
        <f t="shared" si="34"/>
        <v>4703.1586290166188</v>
      </c>
      <c r="CQ27" s="57">
        <f t="shared" si="34"/>
        <v>4702.7452175931176</v>
      </c>
      <c r="CR27" s="57">
        <f t="shared" si="34"/>
        <v>4702.3349954325977</v>
      </c>
      <c r="CS27" s="57">
        <f t="shared" si="34"/>
        <v>4701.9278737471832</v>
      </c>
      <c r="CT27" s="57">
        <f t="shared" si="34"/>
        <v>4701.5237699075924</v>
      </c>
      <c r="CU27" s="57">
        <f t="shared" si="34"/>
        <v>4701.1226049935176</v>
      </c>
      <c r="CV27" s="69">
        <f t="shared" si="34"/>
        <v>4700.7243011285009</v>
      </c>
      <c r="CW27" s="57">
        <f t="shared" si="34"/>
        <v>4700.3287788921452</v>
      </c>
      <c r="CX27" s="57">
        <f t="shared" si="34"/>
        <v>4699.9359551410653</v>
      </c>
      <c r="CY27" s="57">
        <f t="shared" si="34"/>
        <v>4699.5457416064091</v>
      </c>
      <c r="CZ27" s="57">
        <f t="shared" si="34"/>
        <v>4699.1580513627587</v>
      </c>
      <c r="DA27" s="57">
        <f t="shared" si="34"/>
        <v>4698.7728000038378</v>
      </c>
      <c r="DB27" s="57">
        <f t="shared" si="34"/>
        <v>4698.3899071374772</v>
      </c>
      <c r="DC27" s="57">
        <f t="shared" si="34"/>
        <v>4698.009297344599</v>
      </c>
      <c r="DD27" s="69">
        <f t="shared" si="34"/>
        <v>4697.6309005045678</v>
      </c>
      <c r="DE27" s="57">
        <f t="shared" si="34"/>
        <v>4697.2546514197629</v>
      </c>
      <c r="DF27" s="57">
        <f t="shared" si="34"/>
        <v>4696.8804887092811</v>
      </c>
      <c r="DG27" s="57">
        <f t="shared" si="34"/>
        <v>4696.5083520958533</v>
      </c>
      <c r="DH27" s="57">
        <f t="shared" si="34"/>
        <v>4696.1381811538104</v>
      </c>
      <c r="DI27" s="57">
        <f t="shared" si="34"/>
        <v>4695.7699157503448</v>
      </c>
      <c r="DJ27" s="57">
        <f t="shared" si="34"/>
        <v>4695.4034966601803</v>
      </c>
      <c r="DK27" s="69">
        <f t="shared" si="34"/>
        <v>4695.0388662732021</v>
      </c>
      <c r="DL27" s="57">
        <f t="shared" si="34"/>
        <v>4694.67596929303</v>
      </c>
      <c r="DM27" s="57">
        <f t="shared" si="34"/>
        <v>4694.3147533047686</v>
      </c>
      <c r="DN27" s="57">
        <f t="shared" si="34"/>
        <v>4693.9551680750874</v>
      </c>
      <c r="DO27" s="57">
        <f t="shared" si="34"/>
        <v>4693.5971652178523</v>
      </c>
      <c r="DP27" s="57">
        <f t="shared" si="34"/>
        <v>4693.2406979364278</v>
      </c>
      <c r="DQ27" s="57">
        <f t="shared" si="34"/>
        <v>4692.8857207899491</v>
      </c>
      <c r="DR27" s="57">
        <f t="shared" si="34"/>
        <v>4692.5321895223751</v>
      </c>
      <c r="DS27" s="57">
        <f t="shared" si="34"/>
        <v>4692.1800609849315</v>
      </c>
    </row>
    <row r="28" spans="1:123" s="55" customFormat="1" x14ac:dyDescent="0.25">
      <c r="A28" s="56" t="s">
        <v>63</v>
      </c>
      <c r="B28" s="58" t="s">
        <v>107</v>
      </c>
      <c r="C28" s="76">
        <f t="shared" ref="C28:BN28" si="35">C29+C31+C33</f>
        <v>26.164739978017078</v>
      </c>
      <c r="D28" s="76">
        <f t="shared" si="35"/>
        <v>30.874393174060152</v>
      </c>
      <c r="E28" s="76">
        <f t="shared" si="35"/>
        <v>36.431783945390976</v>
      </c>
      <c r="F28" s="76">
        <f t="shared" si="35"/>
        <v>42.989505055561352</v>
      </c>
      <c r="G28" s="76">
        <f t="shared" si="35"/>
        <v>50.727615965562386</v>
      </c>
      <c r="H28" s="76">
        <f t="shared" si="35"/>
        <v>59.85858683936361</v>
      </c>
      <c r="I28" s="111">
        <f t="shared" si="35"/>
        <v>70.633132470449056</v>
      </c>
      <c r="J28" s="55">
        <f t="shared" si="35"/>
        <v>79.355864793059467</v>
      </c>
      <c r="K28" s="55">
        <f t="shared" si="35"/>
        <v>89.648688933739763</v>
      </c>
      <c r="L28" s="55">
        <f t="shared" si="35"/>
        <v>101.7942214197425</v>
      </c>
      <c r="M28" s="55">
        <f t="shared" si="35"/>
        <v>116.12594975322574</v>
      </c>
      <c r="N28" s="55">
        <f t="shared" si="35"/>
        <v>133.03738918673596</v>
      </c>
      <c r="O28" s="55">
        <f t="shared" si="35"/>
        <v>152.99288771827801</v>
      </c>
      <c r="P28" s="70">
        <f t="shared" si="35"/>
        <v>176.54037598549766</v>
      </c>
      <c r="Q28" s="55">
        <f t="shared" si="35"/>
        <v>201.82590896347563</v>
      </c>
      <c r="R28" s="55">
        <f t="shared" si="35"/>
        <v>199.84137777911292</v>
      </c>
      <c r="S28" s="55">
        <f t="shared" si="35"/>
        <v>196.85874001770949</v>
      </c>
      <c r="T28" s="55">
        <f t="shared" si="35"/>
        <v>192.69694394005145</v>
      </c>
      <c r="U28" s="55">
        <f t="shared" si="35"/>
        <v>187.1418288903196</v>
      </c>
      <c r="V28" s="55">
        <f t="shared" si="35"/>
        <v>179.9399735191891</v>
      </c>
      <c r="W28" s="70">
        <f t="shared" si="35"/>
        <v>170.7913637548325</v>
      </c>
      <c r="X28" s="55">
        <f t="shared" si="35"/>
        <v>161.84114330957027</v>
      </c>
      <c r="Y28" s="55">
        <f t="shared" si="35"/>
        <v>165.45542016995202</v>
      </c>
      <c r="Z28" s="55">
        <f t="shared" si="35"/>
        <v>167.48507576000782</v>
      </c>
      <c r="AA28" s="55">
        <f t="shared" si="35"/>
        <v>167.6001593913615</v>
      </c>
      <c r="AB28" s="55">
        <f t="shared" si="35"/>
        <v>165.41184841972978</v>
      </c>
      <c r="AC28" s="55">
        <f t="shared" si="35"/>
        <v>160.46200828348955</v>
      </c>
      <c r="AD28" s="70">
        <f t="shared" si="35"/>
        <v>152.2109321357519</v>
      </c>
      <c r="AE28" s="55">
        <f t="shared" si="35"/>
        <v>140.02295484413668</v>
      </c>
      <c r="AF28" s="55">
        <f t="shared" si="35"/>
        <v>140.27230490357167</v>
      </c>
      <c r="AG28" s="55">
        <f t="shared" si="35"/>
        <v>140.62028431098375</v>
      </c>
      <c r="AH28" s="55">
        <f t="shared" si="35"/>
        <v>140.94962091187216</v>
      </c>
      <c r="AI28" s="55">
        <f t="shared" si="35"/>
        <v>141.11908856361492</v>
      </c>
      <c r="AJ28" s="195">
        <f t="shared" si="35"/>
        <v>140.95929040698996</v>
      </c>
      <c r="AK28" s="70">
        <f t="shared" si="35"/>
        <v>140.26769314547823</v>
      </c>
      <c r="AL28" s="55">
        <f t="shared" si="35"/>
        <v>138.80277792886335</v>
      </c>
      <c r="AM28" s="55">
        <f t="shared" si="35"/>
        <v>136.15975057749418</v>
      </c>
      <c r="AN28" s="55">
        <f t="shared" si="35"/>
        <v>133.4085650169165</v>
      </c>
      <c r="AO28" s="55">
        <f t="shared" si="35"/>
        <v>130.65620885591264</v>
      </c>
      <c r="AP28" s="55">
        <f t="shared" si="35"/>
        <v>128.02076989894891</v>
      </c>
      <c r="AQ28" s="195">
        <f t="shared" si="35"/>
        <v>125.63322068994563</v>
      </c>
      <c r="AR28" s="70">
        <f t="shared" si="35"/>
        <v>123.63954114961099</v>
      </c>
      <c r="AS28" s="55">
        <f t="shared" si="35"/>
        <v>121.27257311125769</v>
      </c>
      <c r="AT28" s="55">
        <f t="shared" si="35"/>
        <v>119.65519439912329</v>
      </c>
      <c r="AU28" s="55">
        <f t="shared" si="35"/>
        <v>117.7499417302414</v>
      </c>
      <c r="AV28" s="55">
        <f t="shared" si="35"/>
        <v>115.58709725604145</v>
      </c>
      <c r="AW28" s="55">
        <f t="shared" si="35"/>
        <v>113.21865990914988</v>
      </c>
      <c r="AX28" s="195">
        <f t="shared" si="35"/>
        <v>110.72176751953273</v>
      </c>
      <c r="AY28" s="208">
        <f t="shared" si="35"/>
        <v>108.20271193244344</v>
      </c>
      <c r="AZ28" s="55">
        <f t="shared" si="35"/>
        <v>106.73232735028934</v>
      </c>
      <c r="BA28" s="55">
        <f t="shared" si="35"/>
        <v>105.46597086991618</v>
      </c>
      <c r="BB28" s="55">
        <f t="shared" si="35"/>
        <v>104.19722189278674</v>
      </c>
      <c r="BC28" s="55">
        <f t="shared" si="35"/>
        <v>102.90913310725661</v>
      </c>
      <c r="BD28" s="55">
        <f t="shared" si="35"/>
        <v>101.58505912005424</v>
      </c>
      <c r="BE28" s="195">
        <f t="shared" si="35"/>
        <v>100.21024307947732</v>
      </c>
      <c r="BF28" s="70">
        <f t="shared" si="35"/>
        <v>98.773658919493897</v>
      </c>
      <c r="BG28" s="55">
        <f t="shared" si="35"/>
        <v>97.27015309195383</v>
      </c>
      <c r="BH28" s="55">
        <f t="shared" si="35"/>
        <v>95.807774959300076</v>
      </c>
      <c r="BI28" s="55">
        <f t="shared" si="35"/>
        <v>94.396559275829546</v>
      </c>
      <c r="BJ28" s="55">
        <f t="shared" si="35"/>
        <v>93.051364846756542</v>
      </c>
      <c r="BK28" s="55">
        <f t="shared" si="35"/>
        <v>91.782019204860106</v>
      </c>
      <c r="BL28" s="195">
        <f t="shared" si="35"/>
        <v>90.592136999962804</v>
      </c>
      <c r="BM28" s="70">
        <f t="shared" si="35"/>
        <v>89.477856739605926</v>
      </c>
      <c r="BN28" s="55">
        <f t="shared" si="35"/>
        <v>88.426479191396155</v>
      </c>
      <c r="BO28" s="55">
        <f t="shared" ref="BO28:DS28" si="36">BO29+BO31+BO33</f>
        <v>87.39659914631001</v>
      </c>
      <c r="BP28" s="55">
        <f t="shared" si="36"/>
        <v>86.364319160781108</v>
      </c>
      <c r="BQ28" s="55">
        <f t="shared" si="36"/>
        <v>85.340107388253401</v>
      </c>
      <c r="BR28" s="55">
        <f t="shared" si="36"/>
        <v>84.335376146669134</v>
      </c>
      <c r="BS28" s="55">
        <f t="shared" si="36"/>
        <v>83.361601729368644</v>
      </c>
      <c r="BT28" s="70">
        <f t="shared" si="36"/>
        <v>82.429213733419459</v>
      </c>
      <c r="BU28" s="55">
        <f t="shared" si="36"/>
        <v>81.546223290823235</v>
      </c>
      <c r="BV28" s="55">
        <f t="shared" si="36"/>
        <v>80.693956442698521</v>
      </c>
      <c r="BW28" s="55">
        <f t="shared" si="36"/>
        <v>79.866654914228022</v>
      </c>
      <c r="BX28" s="55">
        <f t="shared" si="36"/>
        <v>79.062066800590571</v>
      </c>
      <c r="BY28" s="55">
        <f t="shared" si="36"/>
        <v>78.278404953583859</v>
      </c>
      <c r="BZ28" s="55">
        <f t="shared" si="36"/>
        <v>77.514614640294752</v>
      </c>
      <c r="CA28" s="70">
        <f t="shared" si="36"/>
        <v>76.770594111334745</v>
      </c>
      <c r="CB28" s="55">
        <f t="shared" si="36"/>
        <v>76.047349925654501</v>
      </c>
      <c r="CC28" s="55">
        <f t="shared" si="36"/>
        <v>75.347066499165521</v>
      </c>
      <c r="CD28" s="55">
        <f t="shared" si="36"/>
        <v>74.669935513028975</v>
      </c>
      <c r="CE28" s="55">
        <f t="shared" si="36"/>
        <v>74.016487635723877</v>
      </c>
      <c r="CF28" s="55">
        <f t="shared" si="36"/>
        <v>73.386301277264266</v>
      </c>
      <c r="CG28" s="55">
        <f t="shared" si="36"/>
        <v>72.778114979501666</v>
      </c>
      <c r="CH28" s="70">
        <f t="shared" si="36"/>
        <v>72.190023439175476</v>
      </c>
      <c r="CI28" s="55">
        <f t="shared" si="36"/>
        <v>71.61976574640461</v>
      </c>
      <c r="CJ28" s="55">
        <f t="shared" si="36"/>
        <v>71.065114903476342</v>
      </c>
      <c r="CK28" s="55">
        <f t="shared" si="36"/>
        <v>70.525704087164002</v>
      </c>
      <c r="CL28" s="55">
        <f t="shared" si="36"/>
        <v>70.002011476158899</v>
      </c>
      <c r="CM28" s="55">
        <f t="shared" si="36"/>
        <v>69.494392590583544</v>
      </c>
      <c r="CN28" s="55">
        <f t="shared" si="36"/>
        <v>69.002976095973651</v>
      </c>
      <c r="CO28" s="70">
        <f t="shared" si="36"/>
        <v>68.527577148470868</v>
      </c>
      <c r="CP28" s="55">
        <f t="shared" si="36"/>
        <v>68.067641413032902</v>
      </c>
      <c r="CQ28" s="55">
        <f t="shared" si="36"/>
        <v>67.622234961451142</v>
      </c>
      <c r="CR28" s="55">
        <f t="shared" si="36"/>
        <v>67.1906712915235</v>
      </c>
      <c r="CS28" s="55">
        <f t="shared" si="36"/>
        <v>66.77237665268737</v>
      </c>
      <c r="CT28" s="55">
        <f t="shared" si="36"/>
        <v>66.366837125032134</v>
      </c>
      <c r="CU28" s="55">
        <f t="shared" si="36"/>
        <v>65.973619733306492</v>
      </c>
      <c r="CV28" s="70">
        <f t="shared" si="36"/>
        <v>65.592375616988576</v>
      </c>
      <c r="CW28" s="55">
        <f t="shared" si="36"/>
        <v>65.222824036055087</v>
      </c>
      <c r="CX28" s="55">
        <f t="shared" si="36"/>
        <v>64.864716940640534</v>
      </c>
      <c r="CY28" s="55">
        <f t="shared" si="36"/>
        <v>64.517784955744105</v>
      </c>
      <c r="CZ28" s="55">
        <f t="shared" si="36"/>
        <v>64.181724754080065</v>
      </c>
      <c r="DA28" s="55">
        <f t="shared" si="36"/>
        <v>63.856163784289542</v>
      </c>
      <c r="DB28" s="55">
        <f t="shared" si="36"/>
        <v>63.540692034268467</v>
      </c>
      <c r="DC28" s="55">
        <f t="shared" si="36"/>
        <v>63.23489684315134</v>
      </c>
      <c r="DD28" s="70">
        <f t="shared" si="36"/>
        <v>62.938396831863862</v>
      </c>
      <c r="DE28" s="55">
        <f t="shared" si="36"/>
        <v>62.650870182523008</v>
      </c>
      <c r="DF28" s="55">
        <f t="shared" si="36"/>
        <v>62.372071621674117</v>
      </c>
      <c r="DG28" s="55">
        <f t="shared" si="36"/>
        <v>62.101776567878389</v>
      </c>
      <c r="DH28" s="55">
        <f t="shared" si="36"/>
        <v>61.839753442775539</v>
      </c>
      <c r="DI28" s="55">
        <f t="shared" si="36"/>
        <v>61.585759817086362</v>
      </c>
      <c r="DJ28" s="55">
        <f t="shared" si="36"/>
        <v>61.339542202012709</v>
      </c>
      <c r="DK28" s="70">
        <f t="shared" si="36"/>
        <v>61.100840008368664</v>
      </c>
      <c r="DL28" s="55">
        <f t="shared" si="36"/>
        <v>60.869393671854567</v>
      </c>
      <c r="DM28" s="55">
        <f t="shared" si="36"/>
        <v>60.644956273813207</v>
      </c>
      <c r="DN28" s="55">
        <f t="shared" si="36"/>
        <v>60.427292686057797</v>
      </c>
      <c r="DO28" s="55">
        <f t="shared" si="36"/>
        <v>60.216179507045794</v>
      </c>
      <c r="DP28" s="55">
        <f t="shared" si="36"/>
        <v>60.011406109276109</v>
      </c>
      <c r="DQ28" s="55">
        <f t="shared" si="36"/>
        <v>59.812773617689068</v>
      </c>
      <c r="DR28" s="55">
        <f t="shared" si="36"/>
        <v>59.620092354691366</v>
      </c>
      <c r="DS28" s="55">
        <f t="shared" si="36"/>
        <v>59.433178514673862</v>
      </c>
    </row>
    <row r="29" spans="1:123" x14ac:dyDescent="0.25">
      <c r="A29" t="s">
        <v>86</v>
      </c>
      <c r="B29" s="60"/>
      <c r="C29" s="109">
        <f t="shared" ref="C29:G34" si="37">D29/(1+$V$5)</f>
        <v>17.616436409040197</v>
      </c>
      <c r="D29" s="109">
        <f t="shared" si="37"/>
        <v>20.787394962667431</v>
      </c>
      <c r="E29" s="109">
        <f t="shared" si="37"/>
        <v>24.529126055947568</v>
      </c>
      <c r="F29" s="109">
        <f t="shared" si="37"/>
        <v>28.944368746018128</v>
      </c>
      <c r="G29" s="109">
        <f t="shared" si="37"/>
        <v>34.154355120301389</v>
      </c>
      <c r="H29" s="109">
        <f>I29/(1+$V$5)</f>
        <v>40.302139041955634</v>
      </c>
      <c r="I29" s="82">
        <f>V6*AH5</f>
        <v>47.556524069507645</v>
      </c>
      <c r="J29" s="83">
        <f>I29-C30+J30</f>
        <v>53.429445390470505</v>
      </c>
      <c r="K29" s="83">
        <f t="shared" ref="K29:BV29" si="38">J29-D30+K30</f>
        <v>60.359492549206685</v>
      </c>
      <c r="L29" s="83">
        <f t="shared" si="38"/>
        <v>68.536948196515368</v>
      </c>
      <c r="M29" s="83">
        <f t="shared" si="38"/>
        <v>78.186345860339628</v>
      </c>
      <c r="N29" s="83">
        <f t="shared" si="38"/>
        <v>89.572635103652246</v>
      </c>
      <c r="O29" s="83">
        <f t="shared" si="38"/>
        <v>103.00845641076114</v>
      </c>
      <c r="P29" s="105">
        <f t="shared" si="38"/>
        <v>118.86272555314963</v>
      </c>
      <c r="Q29" s="83">
        <f t="shared" si="38"/>
        <v>141.95033665557884</v>
      </c>
      <c r="R29" s="83">
        <f t="shared" si="38"/>
        <v>142.51750070313579</v>
      </c>
      <c r="S29" s="83">
        <f t="shared" si="38"/>
        <v>142.66436580311247</v>
      </c>
      <c r="T29" s="83">
        <f t="shared" si="38"/>
        <v>142.3139490510606</v>
      </c>
      <c r="U29" s="83">
        <f t="shared" si="38"/>
        <v>141.37491418785919</v>
      </c>
      <c r="V29" s="83">
        <f t="shared" si="38"/>
        <v>139.73880412033785</v>
      </c>
      <c r="W29" s="105">
        <f t="shared" si="38"/>
        <v>137.27670546992468</v>
      </c>
      <c r="X29" s="83">
        <f t="shared" si="38"/>
        <v>129.45564264448359</v>
      </c>
      <c r="Y29" s="83">
        <f t="shared" si="38"/>
        <v>132.41196078879517</v>
      </c>
      <c r="Z29" s="83">
        <f t="shared" si="38"/>
        <v>134.11076288230433</v>
      </c>
      <c r="AA29" s="83">
        <f t="shared" si="38"/>
        <v>134.29058099410875</v>
      </c>
      <c r="AB29" s="83">
        <f t="shared" si="38"/>
        <v>132.64338967834635</v>
      </c>
      <c r="AC29" s="83">
        <f t="shared" si="38"/>
        <v>128.80638232636682</v>
      </c>
      <c r="AD29" s="105">
        <f t="shared" si="38"/>
        <v>122.35232619523538</v>
      </c>
      <c r="AE29" s="83">
        <f t="shared" si="38"/>
        <v>112.7782628188869</v>
      </c>
      <c r="AF29" s="83">
        <f t="shared" si="38"/>
        <v>113.566434071584</v>
      </c>
      <c r="AG29" s="83">
        <f t="shared" si="38"/>
        <v>114.37574064346666</v>
      </c>
      <c r="AH29" s="83">
        <f t="shared" si="38"/>
        <v>115.09932781942635</v>
      </c>
      <c r="AI29" s="83">
        <f t="shared" si="38"/>
        <v>115.60890208814203</v>
      </c>
      <c r="AJ29" s="190">
        <f t="shared" si="38"/>
        <v>115.75094816845304</v>
      </c>
      <c r="AK29" s="105">
        <f t="shared" si="38"/>
        <v>115.34226992255685</v>
      </c>
      <c r="AL29" s="83">
        <f t="shared" si="38"/>
        <v>114.16473209427174</v>
      </c>
      <c r="AM29" s="83">
        <f t="shared" si="38"/>
        <v>111.85478782474749</v>
      </c>
      <c r="AN29" s="83">
        <f t="shared" si="38"/>
        <v>109.4858293316363</v>
      </c>
      <c r="AO29" s="83">
        <f t="shared" si="38"/>
        <v>107.13941083540898</v>
      </c>
      <c r="AP29" s="83">
        <f t="shared" si="38"/>
        <v>104.90502428000975</v>
      </c>
      <c r="AQ29" s="190">
        <f t="shared" si="38"/>
        <v>102.88136666187251</v>
      </c>
      <c r="AR29" s="105">
        <f t="shared" si="38"/>
        <v>101.17785270599863</v>
      </c>
      <c r="AS29" s="83">
        <f t="shared" si="38"/>
        <v>99.128843467737696</v>
      </c>
      <c r="AT29" s="83">
        <f t="shared" si="38"/>
        <v>97.665166292224001</v>
      </c>
      <c r="AU29" s="83">
        <f t="shared" si="38"/>
        <v>95.957894616953283</v>
      </c>
      <c r="AV29" s="83">
        <f t="shared" si="38"/>
        <v>94.039997759834591</v>
      </c>
      <c r="AW29" s="83">
        <f t="shared" si="38"/>
        <v>91.962820370391498</v>
      </c>
      <c r="AX29" s="190">
        <f t="shared" si="38"/>
        <v>89.798979972661584</v>
      </c>
      <c r="AY29" s="105">
        <f t="shared" si="38"/>
        <v>87.645767518919001</v>
      </c>
      <c r="AZ29" s="83">
        <f t="shared" si="38"/>
        <v>86.416721758244861</v>
      </c>
      <c r="BA29" s="83">
        <f t="shared" si="38"/>
        <v>85.404936923244662</v>
      </c>
      <c r="BB29" s="83">
        <f t="shared" si="38"/>
        <v>84.375998843065261</v>
      </c>
      <c r="BC29" s="83">
        <f t="shared" si="38"/>
        <v>83.315664449034259</v>
      </c>
      <c r="BD29" s="83">
        <f t="shared" si="38"/>
        <v>82.211033122614552</v>
      </c>
      <c r="BE29" s="190">
        <f t="shared" si="38"/>
        <v>81.05197509015558</v>
      </c>
      <c r="BF29" s="105">
        <f t="shared" si="38"/>
        <v>79.83279128351333</v>
      </c>
      <c r="BG29" s="83">
        <f t="shared" si="38"/>
        <v>78.554144727817587</v>
      </c>
      <c r="BH29" s="83">
        <f t="shared" si="38"/>
        <v>77.303451713254418</v>
      </c>
      <c r="BI29" s="83">
        <f t="shared" si="38"/>
        <v>76.098241239351808</v>
      </c>
      <c r="BJ29" s="83">
        <f t="shared" si="38"/>
        <v>74.949335239592699</v>
      </c>
      <c r="BK29" s="83">
        <f t="shared" si="38"/>
        <v>73.863230483229586</v>
      </c>
      <c r="BL29" s="190">
        <f t="shared" si="38"/>
        <v>72.841219529446306</v>
      </c>
      <c r="BM29" s="105">
        <f t="shared" si="38"/>
        <v>71.878455817749781</v>
      </c>
      <c r="BN29" s="83">
        <f t="shared" si="38"/>
        <v>70.962950996051447</v>
      </c>
      <c r="BO29" s="83">
        <f t="shared" si="38"/>
        <v>70.069442055453266</v>
      </c>
      <c r="BP29" s="83">
        <f t="shared" si="38"/>
        <v>69.176555907185659</v>
      </c>
      <c r="BQ29" s="83">
        <f t="shared" si="38"/>
        <v>68.29392992810844</v>
      </c>
      <c r="BR29" s="83">
        <f t="shared" si="38"/>
        <v>67.431697241329687</v>
      </c>
      <c r="BS29" s="83">
        <f t="shared" si="38"/>
        <v>66.599687364423716</v>
      </c>
      <c r="BT29" s="105">
        <f t="shared" si="38"/>
        <v>65.806435826261492</v>
      </c>
      <c r="BU29" s="83">
        <f t="shared" si="38"/>
        <v>65.05797694462305</v>
      </c>
      <c r="BV29" s="83">
        <f t="shared" si="38"/>
        <v>64.333792550112349</v>
      </c>
      <c r="BW29" s="83">
        <f t="shared" ref="BW29:DS29" si="39">BV29-BP30+BW30</f>
        <v>63.628369755564194</v>
      </c>
      <c r="BX29" s="83">
        <f t="shared" si="39"/>
        <v>62.94022468815696</v>
      </c>
      <c r="BY29" s="83">
        <f t="shared" si="39"/>
        <v>62.268391561921923</v>
      </c>
      <c r="BZ29" s="83">
        <f t="shared" si="39"/>
        <v>61.612605635330226</v>
      </c>
      <c r="CA29" s="105">
        <f t="shared" si="39"/>
        <v>60.97343545242127</v>
      </c>
      <c r="CB29" s="83">
        <f t="shared" si="39"/>
        <v>60.352348376205434</v>
      </c>
      <c r="CC29" s="83">
        <f t="shared" si="39"/>
        <v>59.751691248658751</v>
      </c>
      <c r="CD29" s="83">
        <f t="shared" si="39"/>
        <v>59.171545395680049</v>
      </c>
      <c r="CE29" s="83">
        <f t="shared" si="39"/>
        <v>58.612069675948838</v>
      </c>
      <c r="CF29" s="83">
        <f t="shared" si="39"/>
        <v>58.072654083183821</v>
      </c>
      <c r="CG29" s="83">
        <f t="shared" si="39"/>
        <v>57.552037338326173</v>
      </c>
      <c r="CH29" s="105">
        <f t="shared" si="39"/>
        <v>57.048491658712294</v>
      </c>
      <c r="CI29" s="83">
        <f t="shared" si="39"/>
        <v>56.560080729581657</v>
      </c>
      <c r="CJ29" s="83">
        <f t="shared" si="39"/>
        <v>56.084997211151958</v>
      </c>
      <c r="CK29" s="83">
        <f t="shared" si="39"/>
        <v>55.622976504885003</v>
      </c>
      <c r="CL29" s="83">
        <f t="shared" si="39"/>
        <v>55.174511840784206</v>
      </c>
      <c r="CM29" s="83">
        <f t="shared" si="39"/>
        <v>54.739936580771058</v>
      </c>
      <c r="CN29" s="83">
        <f t="shared" si="39"/>
        <v>54.319340608221353</v>
      </c>
      <c r="CO29" s="105">
        <f t="shared" si="39"/>
        <v>53.912506226663403</v>
      </c>
      <c r="CP29" s="83">
        <f t="shared" si="39"/>
        <v>53.518874804455407</v>
      </c>
      <c r="CQ29" s="83">
        <f t="shared" si="39"/>
        <v>53.137557098884365</v>
      </c>
      <c r="CR29" s="83">
        <f t="shared" si="39"/>
        <v>52.767975808462204</v>
      </c>
      <c r="CS29" s="83">
        <f t="shared" si="39"/>
        <v>52.409673842726292</v>
      </c>
      <c r="CT29" s="83">
        <f t="shared" si="39"/>
        <v>52.062253260150705</v>
      </c>
      <c r="CU29" s="83">
        <f t="shared" si="39"/>
        <v>51.725384869716208</v>
      </c>
      <c r="CV29" s="105">
        <f t="shared" si="39"/>
        <v>51.398803052849154</v>
      </c>
      <c r="CW29" s="83">
        <f t="shared" si="39"/>
        <v>51.0822854973121</v>
      </c>
      <c r="CX29" s="83">
        <f t="shared" si="39"/>
        <v>50.775618412799219</v>
      </c>
      <c r="CY29" s="83">
        <f t="shared" si="39"/>
        <v>50.478548827758651</v>
      </c>
      <c r="CZ29" s="83">
        <f t="shared" si="39"/>
        <v>50.190794514508568</v>
      </c>
      <c r="DA29" s="83">
        <f t="shared" si="39"/>
        <v>49.912019237418235</v>
      </c>
      <c r="DB29" s="83">
        <f t="shared" si="39"/>
        <v>49.641861670606097</v>
      </c>
      <c r="DC29" s="83">
        <f t="shared" si="39"/>
        <v>49.379965623847852</v>
      </c>
      <c r="DD29" s="105">
        <f t="shared" si="39"/>
        <v>49.126008169444148</v>
      </c>
      <c r="DE29" s="83">
        <f t="shared" si="39"/>
        <v>48.879721625445796</v>
      </c>
      <c r="DF29" s="83">
        <f t="shared" si="39"/>
        <v>48.640904693082604</v>
      </c>
      <c r="DG29" s="83">
        <f t="shared" si="39"/>
        <v>48.40937089378113</v>
      </c>
      <c r="DH29" s="83">
        <f t="shared" si="39"/>
        <v>48.184923068240536</v>
      </c>
      <c r="DI29" s="83">
        <f t="shared" si="39"/>
        <v>47.967351379511022</v>
      </c>
      <c r="DJ29" s="83">
        <f t="shared" si="39"/>
        <v>47.756434771433753</v>
      </c>
      <c r="DK29" s="105">
        <f t="shared" si="39"/>
        <v>47.551946111535045</v>
      </c>
      <c r="DL29" s="83">
        <f t="shared" si="39"/>
        <v>47.353660765278306</v>
      </c>
      <c r="DM29" s="83">
        <f t="shared" si="39"/>
        <v>47.161367746712145</v>
      </c>
      <c r="DN29" s="83">
        <f t="shared" si="39"/>
        <v>46.974867385438714</v>
      </c>
      <c r="DO29" s="83">
        <f t="shared" si="39"/>
        <v>46.793970492041453</v>
      </c>
      <c r="DP29" s="83">
        <f t="shared" si="39"/>
        <v>46.618498552741471</v>
      </c>
      <c r="DQ29" s="83">
        <f t="shared" si="39"/>
        <v>46.448282366082786</v>
      </c>
      <c r="DR29" s="83">
        <f t="shared" si="39"/>
        <v>46.283159642543332</v>
      </c>
      <c r="DS29" s="83">
        <f t="shared" si="39"/>
        <v>46.122972252233133</v>
      </c>
    </row>
    <row r="30" spans="1:123" s="95" customFormat="1" x14ac:dyDescent="0.25">
      <c r="A30" s="87" t="s">
        <v>121</v>
      </c>
      <c r="B30" s="94"/>
      <c r="C30" s="88">
        <f t="shared" si="37"/>
        <v>2.6872530115485032</v>
      </c>
      <c r="D30" s="89">
        <f t="shared" ref="D30:H30" si="40">D29-C29</f>
        <v>3.1709585536272336</v>
      </c>
      <c r="E30" s="89">
        <f t="shared" si="40"/>
        <v>3.7417310932801371</v>
      </c>
      <c r="F30" s="89">
        <f t="shared" si="40"/>
        <v>4.4152426900705599</v>
      </c>
      <c r="G30" s="89">
        <f t="shared" si="40"/>
        <v>5.2099863742832611</v>
      </c>
      <c r="H30" s="89">
        <f t="shared" si="40"/>
        <v>6.1477839216542449</v>
      </c>
      <c r="I30" s="89">
        <f>I29-H29</f>
        <v>7.2543850275520114</v>
      </c>
      <c r="J30" s="87">
        <f>C19*(1-$L$5)</f>
        <v>8.5601743325113642</v>
      </c>
      <c r="K30" s="87">
        <f t="shared" ref="K30:BV30" si="41">D19*(1-$L$5)</f>
        <v>10.10100571236341</v>
      </c>
      <c r="L30" s="87">
        <f t="shared" si="41"/>
        <v>11.919186740588827</v>
      </c>
      <c r="M30" s="87">
        <f t="shared" si="41"/>
        <v>14.064640353894816</v>
      </c>
      <c r="N30" s="87">
        <f t="shared" si="41"/>
        <v>16.596275617595879</v>
      </c>
      <c r="O30" s="87">
        <f t="shared" si="41"/>
        <v>19.583605228763133</v>
      </c>
      <c r="P30" s="96">
        <f t="shared" si="41"/>
        <v>23.108654169940507</v>
      </c>
      <c r="Q30" s="87">
        <f t="shared" si="41"/>
        <v>31.647785434940577</v>
      </c>
      <c r="R30" s="87">
        <f t="shared" si="41"/>
        <v>10.668169759920387</v>
      </c>
      <c r="S30" s="87">
        <f t="shared" si="41"/>
        <v>12.066051840565503</v>
      </c>
      <c r="T30" s="87">
        <f t="shared" si="41"/>
        <v>13.714223601842933</v>
      </c>
      <c r="U30" s="87">
        <f t="shared" si="41"/>
        <v>15.65724075439447</v>
      </c>
      <c r="V30" s="87">
        <f t="shared" si="41"/>
        <v>17.947495161241793</v>
      </c>
      <c r="W30" s="96">
        <f t="shared" si="41"/>
        <v>20.646555519527329</v>
      </c>
      <c r="X30" s="87">
        <f t="shared" si="41"/>
        <v>23.826722609499484</v>
      </c>
      <c r="Y30" s="87">
        <f t="shared" si="41"/>
        <v>13.624487904231966</v>
      </c>
      <c r="Z30" s="87">
        <f t="shared" si="41"/>
        <v>13.764853934074653</v>
      </c>
      <c r="AA30" s="87">
        <f t="shared" si="41"/>
        <v>13.894041713647345</v>
      </c>
      <c r="AB30" s="87">
        <f t="shared" si="41"/>
        <v>14.010049438632054</v>
      </c>
      <c r="AC30" s="87">
        <f t="shared" si="41"/>
        <v>14.110487809262251</v>
      </c>
      <c r="AD30" s="96">
        <f t="shared" si="41"/>
        <v>14.192499388395891</v>
      </c>
      <c r="AE30" s="87">
        <f t="shared" si="41"/>
        <v>14.252659233151009</v>
      </c>
      <c r="AF30" s="87">
        <f t="shared" si="41"/>
        <v>14.412659156929069</v>
      </c>
      <c r="AG30" s="87">
        <f t="shared" si="41"/>
        <v>14.574160505957316</v>
      </c>
      <c r="AH30" s="87">
        <f t="shared" si="41"/>
        <v>14.617628889607037</v>
      </c>
      <c r="AI30" s="87">
        <f t="shared" si="41"/>
        <v>14.519623707347728</v>
      </c>
      <c r="AJ30" s="196">
        <f t="shared" si="41"/>
        <v>14.252533889573254</v>
      </c>
      <c r="AK30" s="96">
        <f t="shared" si="41"/>
        <v>13.783821142499706</v>
      </c>
      <c r="AL30" s="87">
        <f t="shared" si="41"/>
        <v>13.075121404865895</v>
      </c>
      <c r="AM30" s="87">
        <f t="shared" si="41"/>
        <v>12.102714887404822</v>
      </c>
      <c r="AN30" s="87">
        <f t="shared" si="41"/>
        <v>12.205202012846113</v>
      </c>
      <c r="AO30" s="87">
        <f t="shared" si="41"/>
        <v>12.271210393379718</v>
      </c>
      <c r="AP30" s="87">
        <f t="shared" si="41"/>
        <v>12.285237151948513</v>
      </c>
      <c r="AQ30" s="196">
        <f t="shared" si="41"/>
        <v>12.228876271436004</v>
      </c>
      <c r="AR30" s="96">
        <f t="shared" si="41"/>
        <v>12.080307186625834</v>
      </c>
      <c r="AS30" s="87">
        <f t="shared" si="41"/>
        <v>11.026112166604966</v>
      </c>
      <c r="AT30" s="87">
        <f t="shared" si="41"/>
        <v>10.639037711891124</v>
      </c>
      <c r="AU30" s="87">
        <f t="shared" si="41"/>
        <v>10.497930337575395</v>
      </c>
      <c r="AV30" s="87">
        <f t="shared" si="41"/>
        <v>10.35331353626102</v>
      </c>
      <c r="AW30" s="87">
        <f t="shared" si="41"/>
        <v>10.208059762505417</v>
      </c>
      <c r="AX30" s="196">
        <f t="shared" si="41"/>
        <v>10.065035873706099</v>
      </c>
      <c r="AY30" s="96">
        <f t="shared" si="41"/>
        <v>9.9270947328832477</v>
      </c>
      <c r="AZ30" s="87">
        <f t="shared" si="41"/>
        <v>9.7970664059308259</v>
      </c>
      <c r="BA30" s="87">
        <f t="shared" si="41"/>
        <v>9.6272528768909176</v>
      </c>
      <c r="BB30" s="87">
        <f t="shared" si="41"/>
        <v>9.4689922573959944</v>
      </c>
      <c r="BC30" s="87">
        <f t="shared" si="41"/>
        <v>9.2929791422300116</v>
      </c>
      <c r="BD30" s="87">
        <f t="shared" si="41"/>
        <v>9.1034284360857018</v>
      </c>
      <c r="BE30" s="196">
        <f t="shared" si="41"/>
        <v>8.9059778412471235</v>
      </c>
      <c r="BF30" s="96">
        <f t="shared" si="41"/>
        <v>8.7079109262410022</v>
      </c>
      <c r="BG30" s="87">
        <f t="shared" si="41"/>
        <v>8.5184198502350732</v>
      </c>
      <c r="BH30" s="87">
        <f t="shared" si="41"/>
        <v>8.3765598623277508</v>
      </c>
      <c r="BI30" s="87">
        <f t="shared" si="41"/>
        <v>8.2637817834933838</v>
      </c>
      <c r="BJ30" s="87">
        <f t="shared" si="41"/>
        <v>8.1440731424708979</v>
      </c>
      <c r="BK30" s="87">
        <f t="shared" si="41"/>
        <v>8.0173236797225957</v>
      </c>
      <c r="BL30" s="196">
        <f t="shared" si="41"/>
        <v>7.8839668874638349</v>
      </c>
      <c r="BM30" s="96">
        <f t="shared" si="41"/>
        <v>7.7451472145444757</v>
      </c>
      <c r="BN30" s="87">
        <f t="shared" si="41"/>
        <v>7.6029150285367395</v>
      </c>
      <c r="BO30" s="87">
        <f t="shared" si="41"/>
        <v>7.4830509217295686</v>
      </c>
      <c r="BP30" s="87">
        <f t="shared" si="41"/>
        <v>7.3708956352257831</v>
      </c>
      <c r="BQ30" s="87">
        <f t="shared" si="41"/>
        <v>7.2614471633936883</v>
      </c>
      <c r="BR30" s="87">
        <f t="shared" si="41"/>
        <v>7.1550909929438458</v>
      </c>
      <c r="BS30" s="87">
        <f t="shared" si="41"/>
        <v>7.0519570105578682</v>
      </c>
      <c r="BT30" s="96">
        <f t="shared" si="41"/>
        <v>6.9518956763822448</v>
      </c>
      <c r="BU30" s="87">
        <f t="shared" si="41"/>
        <v>6.8544561468983058</v>
      </c>
      <c r="BV30" s="87">
        <f t="shared" si="41"/>
        <v>6.758866527218867</v>
      </c>
      <c r="BW30" s="87">
        <f t="shared" ref="BW30:DS30" si="42">BP19*(1-$L$5)</f>
        <v>6.6654728406776265</v>
      </c>
      <c r="BX30" s="87">
        <f t="shared" si="42"/>
        <v>6.5733020959864596</v>
      </c>
      <c r="BY30" s="87">
        <f t="shared" si="42"/>
        <v>6.4832578667088114</v>
      </c>
      <c r="BZ30" s="87">
        <f t="shared" si="42"/>
        <v>6.3961710839661752</v>
      </c>
      <c r="CA30" s="96">
        <f t="shared" si="42"/>
        <v>6.312725493473291</v>
      </c>
      <c r="CB30" s="87">
        <f t="shared" si="42"/>
        <v>6.2333690706824694</v>
      </c>
      <c r="CC30" s="87">
        <f t="shared" si="42"/>
        <v>6.158209399672181</v>
      </c>
      <c r="CD30" s="87">
        <f t="shared" si="42"/>
        <v>6.08532698769893</v>
      </c>
      <c r="CE30" s="87">
        <f t="shared" si="42"/>
        <v>6.0138263762552437</v>
      </c>
      <c r="CF30" s="87">
        <f t="shared" si="42"/>
        <v>5.9438422739437904</v>
      </c>
      <c r="CG30" s="87">
        <f t="shared" si="42"/>
        <v>5.8755543391085219</v>
      </c>
      <c r="CH30" s="96">
        <f t="shared" si="42"/>
        <v>5.8091798138594193</v>
      </c>
      <c r="CI30" s="87">
        <f t="shared" si="42"/>
        <v>5.7449581415518338</v>
      </c>
      <c r="CJ30" s="87">
        <f t="shared" si="42"/>
        <v>5.6831258812424794</v>
      </c>
      <c r="CK30" s="87">
        <f t="shared" si="42"/>
        <v>5.6233062814319688</v>
      </c>
      <c r="CL30" s="87">
        <f t="shared" si="42"/>
        <v>5.5653617121544503</v>
      </c>
      <c r="CM30" s="87">
        <f t="shared" si="42"/>
        <v>5.5092670139306374</v>
      </c>
      <c r="CN30" s="87">
        <f t="shared" si="42"/>
        <v>5.4549583665588122</v>
      </c>
      <c r="CO30" s="96">
        <f t="shared" si="42"/>
        <v>5.4023454323014652</v>
      </c>
      <c r="CP30" s="87">
        <f t="shared" si="42"/>
        <v>5.3513267193438399</v>
      </c>
      <c r="CQ30" s="87">
        <f t="shared" si="42"/>
        <v>5.3018081756714386</v>
      </c>
      <c r="CR30" s="87">
        <f t="shared" si="42"/>
        <v>5.2537249910098138</v>
      </c>
      <c r="CS30" s="87">
        <f t="shared" si="42"/>
        <v>5.2070597464185333</v>
      </c>
      <c r="CT30" s="87">
        <f t="shared" si="42"/>
        <v>5.1618464313550545</v>
      </c>
      <c r="CU30" s="87">
        <f t="shared" si="42"/>
        <v>5.1180899761243142</v>
      </c>
      <c r="CV30" s="96">
        <f t="shared" si="42"/>
        <v>5.0757636154344086</v>
      </c>
      <c r="CW30" s="87">
        <f t="shared" si="42"/>
        <v>5.0348091638067825</v>
      </c>
      <c r="CX30" s="87">
        <f t="shared" si="42"/>
        <v>4.995141091158561</v>
      </c>
      <c r="CY30" s="87">
        <f t="shared" si="42"/>
        <v>4.9566554059692436</v>
      </c>
      <c r="CZ30" s="87">
        <f t="shared" si="42"/>
        <v>4.91930543316845</v>
      </c>
      <c r="DA30" s="87">
        <f t="shared" si="42"/>
        <v>4.8830711542647167</v>
      </c>
      <c r="DB30" s="87">
        <f t="shared" si="42"/>
        <v>4.8479324093121798</v>
      </c>
      <c r="DC30" s="87">
        <f t="shared" si="42"/>
        <v>4.8138675686761623</v>
      </c>
      <c r="DD30" s="96">
        <f t="shared" si="42"/>
        <v>4.7808517094030769</v>
      </c>
      <c r="DE30" s="87">
        <f t="shared" si="42"/>
        <v>4.7488545471602057</v>
      </c>
      <c r="DF30" s="87">
        <f t="shared" si="42"/>
        <v>4.7178384736060481</v>
      </c>
      <c r="DG30" s="87">
        <f t="shared" si="42"/>
        <v>4.6877716338669728</v>
      </c>
      <c r="DH30" s="87">
        <f t="shared" si="42"/>
        <v>4.6586233287241257</v>
      </c>
      <c r="DI30" s="87">
        <f t="shared" si="42"/>
        <v>4.6303607205826669</v>
      </c>
      <c r="DJ30" s="87">
        <f t="shared" si="42"/>
        <v>4.6029509605988945</v>
      </c>
      <c r="DK30" s="96">
        <f t="shared" si="42"/>
        <v>4.5763630495043648</v>
      </c>
      <c r="DL30" s="87">
        <f t="shared" si="42"/>
        <v>4.5505692009034666</v>
      </c>
      <c r="DM30" s="87">
        <f t="shared" si="42"/>
        <v>4.5255454550398877</v>
      </c>
      <c r="DN30" s="87">
        <f t="shared" si="42"/>
        <v>4.5012712725935451</v>
      </c>
      <c r="DO30" s="87">
        <f t="shared" si="42"/>
        <v>4.4777264353268622</v>
      </c>
      <c r="DP30" s="87">
        <f t="shared" si="42"/>
        <v>4.4548887812826843</v>
      </c>
      <c r="DQ30" s="87">
        <f t="shared" si="42"/>
        <v>4.4327347739402114</v>
      </c>
      <c r="DR30" s="87">
        <f t="shared" si="42"/>
        <v>4.411240325964914</v>
      </c>
      <c r="DS30" s="87">
        <f t="shared" si="42"/>
        <v>4.3903818105932686</v>
      </c>
    </row>
    <row r="31" spans="1:123" x14ac:dyDescent="0.25">
      <c r="A31" t="s">
        <v>90</v>
      </c>
      <c r="B31" s="60"/>
      <c r="C31" s="109">
        <f t="shared" si="37"/>
        <v>7.1620921794130625</v>
      </c>
      <c r="D31" s="109">
        <f t="shared" si="37"/>
        <v>8.4512687717074133</v>
      </c>
      <c r="E31" s="109">
        <f t="shared" si="37"/>
        <v>9.9724971506147462</v>
      </c>
      <c r="F31" s="109">
        <f t="shared" si="37"/>
        <v>11.767546637725399</v>
      </c>
      <c r="G31" s="109">
        <f t="shared" si="37"/>
        <v>13.88570503251597</v>
      </c>
      <c r="H31" s="109">
        <f>I31/(1+$V$5)</f>
        <v>16.385131938368843</v>
      </c>
      <c r="I31" s="104">
        <f>V7*AH6</f>
        <v>19.334455687275234</v>
      </c>
      <c r="J31" s="83">
        <f t="shared" ref="J31:BU31" si="43">I31-C32+J32</f>
        <v>21.722135175142103</v>
      </c>
      <c r="K31" s="83">
        <f t="shared" si="43"/>
        <v>24.539596970825009</v>
      </c>
      <c r="L31" s="83">
        <f t="shared" si="43"/>
        <v>27.86420188973084</v>
      </c>
      <c r="M31" s="83">
        <f t="shared" si="43"/>
        <v>31.787235694039719</v>
      </c>
      <c r="N31" s="83">
        <f t="shared" si="43"/>
        <v>36.416415583124191</v>
      </c>
      <c r="O31" s="83">
        <f t="shared" si="43"/>
        <v>41.878847852243872</v>
      </c>
      <c r="P31" s="105">
        <f t="shared" si="43"/>
        <v>48.324517929805097</v>
      </c>
      <c r="Q31" s="83">
        <f t="shared" si="43"/>
        <v>50.572707031022219</v>
      </c>
      <c r="R31" s="83">
        <f t="shared" si="43"/>
        <v>48.395756088161491</v>
      </c>
      <c r="S31" s="83">
        <f t="shared" si="43"/>
        <v>45.72963556865421</v>
      </c>
      <c r="T31" s="83">
        <f t="shared" si="43"/>
        <v>42.486243104563805</v>
      </c>
      <c r="U31" s="83">
        <f t="shared" si="43"/>
        <v>38.5615990206582</v>
      </c>
      <c r="V31" s="83">
        <f t="shared" si="43"/>
        <v>33.832981683016648</v>
      </c>
      <c r="W31" s="105">
        <f t="shared" si="43"/>
        <v>28.155544692969624</v>
      </c>
      <c r="X31" s="83">
        <f t="shared" si="43"/>
        <v>26.716023286544615</v>
      </c>
      <c r="Y31" s="83">
        <f t="shared" si="43"/>
        <v>27.236771315313735</v>
      </c>
      <c r="Z31" s="83">
        <f t="shared" si="43"/>
        <v>27.482752755978439</v>
      </c>
      <c r="AA31" s="83">
        <f t="shared" si="43"/>
        <v>27.396922273085263</v>
      </c>
      <c r="AB31" s="83">
        <f t="shared" si="43"/>
        <v>26.911977824378887</v>
      </c>
      <c r="AC31" s="83">
        <f t="shared" si="43"/>
        <v>25.948515023810856</v>
      </c>
      <c r="AD31" s="105">
        <f t="shared" si="43"/>
        <v>24.412849271563339</v>
      </c>
      <c r="AE31" s="83">
        <f t="shared" si="43"/>
        <v>22.194445802830849</v>
      </c>
      <c r="AF31" s="83">
        <f t="shared" si="43"/>
        <v>21.705532704615319</v>
      </c>
      <c r="AG31" s="83">
        <f t="shared" si="43"/>
        <v>21.284737670488255</v>
      </c>
      <c r="AH31" s="83">
        <f t="shared" si="43"/>
        <v>20.924927534531651</v>
      </c>
      <c r="AI31" s="83">
        <f t="shared" si="43"/>
        <v>20.617173317045385</v>
      </c>
      <c r="AJ31" s="190">
        <f t="shared" si="43"/>
        <v>20.350441462443921</v>
      </c>
      <c r="AK31" s="105">
        <f t="shared" si="43"/>
        <v>20.111233433491059</v>
      </c>
      <c r="AL31" s="83">
        <f t="shared" si="43"/>
        <v>19.883165706447592</v>
      </c>
      <c r="AM31" s="83">
        <f t="shared" si="43"/>
        <v>19.616175050552613</v>
      </c>
      <c r="AN31" s="83">
        <f t="shared" si="43"/>
        <v>19.308511414912743</v>
      </c>
      <c r="AO31" s="83">
        <f t="shared" si="43"/>
        <v>18.980592120475155</v>
      </c>
      <c r="AP31" s="83">
        <f t="shared" si="43"/>
        <v>18.655395095100474</v>
      </c>
      <c r="AQ31" s="190">
        <f t="shared" si="43"/>
        <v>18.358878582943547</v>
      </c>
      <c r="AR31" s="105">
        <f t="shared" si="43"/>
        <v>18.12047625627676</v>
      </c>
      <c r="AS31" s="83">
        <f t="shared" si="43"/>
        <v>17.860640867304276</v>
      </c>
      <c r="AT31" s="83">
        <f t="shared" si="43"/>
        <v>17.731873823404975</v>
      </c>
      <c r="AU31" s="83">
        <f t="shared" si="43"/>
        <v>17.570325626027667</v>
      </c>
      <c r="AV31" s="83">
        <f t="shared" si="43"/>
        <v>17.373600218815838</v>
      </c>
      <c r="AW31" s="83">
        <f t="shared" si="43"/>
        <v>17.141927619670888</v>
      </c>
      <c r="AX31" s="190">
        <f t="shared" si="43"/>
        <v>16.878576401738883</v>
      </c>
      <c r="AY31" s="105">
        <f t="shared" si="43"/>
        <v>16.59033688303769</v>
      </c>
      <c r="AZ31" s="83">
        <f t="shared" si="43"/>
        <v>16.401128037046966</v>
      </c>
      <c r="BA31" s="83">
        <f t="shared" si="43"/>
        <v>16.201834953735052</v>
      </c>
      <c r="BB31" s="83">
        <f t="shared" si="43"/>
        <v>16.014193502706028</v>
      </c>
      <c r="BC31" s="83">
        <f t="shared" si="43"/>
        <v>15.836173594997188</v>
      </c>
      <c r="BD31" s="83">
        <f t="shared" si="43"/>
        <v>15.664881199913982</v>
      </c>
      <c r="BE31" s="190">
        <f t="shared" si="43"/>
        <v>15.496678456421051</v>
      </c>
      <c r="BF31" s="105">
        <f t="shared" si="43"/>
        <v>15.327322059879741</v>
      </c>
      <c r="BG31" s="83">
        <f t="shared" si="43"/>
        <v>15.152122791400107</v>
      </c>
      <c r="BH31" s="83">
        <f t="shared" si="43"/>
        <v>14.987092327354933</v>
      </c>
      <c r="BI31" s="83">
        <f t="shared" si="43"/>
        <v>14.826076602158015</v>
      </c>
      <c r="BJ31" s="83">
        <f t="shared" si="43"/>
        <v>14.67228890027488</v>
      </c>
      <c r="BK31" s="83">
        <f t="shared" si="43"/>
        <v>14.528408930714996</v>
      </c>
      <c r="BL31" s="190">
        <f t="shared" si="43"/>
        <v>14.396342108068177</v>
      </c>
      <c r="BM31" s="105">
        <f t="shared" si="43"/>
        <v>14.276958342470234</v>
      </c>
      <c r="BN31" s="83">
        <f t="shared" si="43"/>
        <v>14.169806538961442</v>
      </c>
      <c r="BO31" s="83">
        <f t="shared" si="43"/>
        <v>14.062324097705874</v>
      </c>
      <c r="BP31" s="83">
        <f t="shared" si="43"/>
        <v>13.952676699093995</v>
      </c>
      <c r="BQ31" s="83">
        <f t="shared" si="43"/>
        <v>13.841466803940687</v>
      </c>
      <c r="BR31" s="83">
        <f t="shared" si="43"/>
        <v>13.729654316969381</v>
      </c>
      <c r="BS31" s="83">
        <f t="shared" si="43"/>
        <v>13.618496426171861</v>
      </c>
      <c r="BT31" s="105">
        <f t="shared" si="43"/>
        <v>13.509456361351933</v>
      </c>
      <c r="BU31" s="83">
        <f t="shared" si="43"/>
        <v>13.404077302629265</v>
      </c>
      <c r="BV31" s="83">
        <f t="shared" ref="BV31:DS31" si="44">BU31-BO32+BV32</f>
        <v>13.30381699135903</v>
      </c>
      <c r="BW31" s="83">
        <f t="shared" si="44"/>
        <v>13.208452251520603</v>
      </c>
      <c r="BX31" s="83">
        <f t="shared" si="44"/>
        <v>13.117378748561965</v>
      </c>
      <c r="BY31" s="83">
        <f t="shared" si="44"/>
        <v>13.029943017993901</v>
      </c>
      <c r="BZ31" s="83">
        <f t="shared" si="44"/>
        <v>12.945509652585901</v>
      </c>
      <c r="CA31" s="105">
        <f t="shared" si="44"/>
        <v>12.863531838793035</v>
      </c>
      <c r="CB31" s="83">
        <f t="shared" si="44"/>
        <v>12.783623570807231</v>
      </c>
      <c r="CC31" s="83">
        <f t="shared" si="44"/>
        <v>12.705631715516509</v>
      </c>
      <c r="CD31" s="83">
        <f t="shared" si="44"/>
        <v>12.629658809092696</v>
      </c>
      <c r="CE31" s="83">
        <f t="shared" si="44"/>
        <v>12.556011210913262</v>
      </c>
      <c r="CF31" s="83">
        <f t="shared" si="44"/>
        <v>12.484852294716072</v>
      </c>
      <c r="CG31" s="83">
        <f t="shared" si="44"/>
        <v>12.416197137015285</v>
      </c>
      <c r="CH31" s="105">
        <f t="shared" si="44"/>
        <v>12.34992009648149</v>
      </c>
      <c r="CI31" s="83">
        <f t="shared" si="44"/>
        <v>12.285777335063427</v>
      </c>
      <c r="CJ31" s="83">
        <f t="shared" si="44"/>
        <v>12.223446470473135</v>
      </c>
      <c r="CK31" s="83">
        <f t="shared" si="44"/>
        <v>12.16283945356442</v>
      </c>
      <c r="CL31" s="83">
        <f t="shared" si="44"/>
        <v>12.103935086408478</v>
      </c>
      <c r="CM31" s="83">
        <f t="shared" si="44"/>
        <v>12.046743428773894</v>
      </c>
      <c r="CN31" s="83">
        <f t="shared" si="44"/>
        <v>11.991289883659688</v>
      </c>
      <c r="CO31" s="105">
        <f t="shared" si="44"/>
        <v>11.937597548559316</v>
      </c>
      <c r="CP31" s="83">
        <f t="shared" si="44"/>
        <v>11.885669299832136</v>
      </c>
      <c r="CQ31" s="83">
        <f t="shared" si="44"/>
        <v>11.835471376422344</v>
      </c>
      <c r="CR31" s="83">
        <f t="shared" si="44"/>
        <v>11.78692055993165</v>
      </c>
      <c r="CS31" s="83">
        <f t="shared" si="44"/>
        <v>11.739927410989214</v>
      </c>
      <c r="CT31" s="83">
        <f t="shared" si="44"/>
        <v>11.694401941818541</v>
      </c>
      <c r="CU31" s="83">
        <f t="shared" si="44"/>
        <v>11.650262922479563</v>
      </c>
      <c r="CV31" s="105">
        <f t="shared" si="44"/>
        <v>11.607444753435157</v>
      </c>
      <c r="CW31" s="83">
        <f t="shared" si="44"/>
        <v>11.565901164712098</v>
      </c>
      <c r="CX31" s="83">
        <f t="shared" si="44"/>
        <v>11.525605053327997</v>
      </c>
      <c r="CY31" s="83">
        <f t="shared" si="44"/>
        <v>11.486543839856537</v>
      </c>
      <c r="CZ31" s="83">
        <f t="shared" si="44"/>
        <v>11.448701376847618</v>
      </c>
      <c r="DA31" s="83">
        <f t="shared" si="44"/>
        <v>11.412049739528063</v>
      </c>
      <c r="DB31" s="83">
        <f t="shared" si="44"/>
        <v>11.376551275849199</v>
      </c>
      <c r="DC31" s="83">
        <f t="shared" si="44"/>
        <v>11.342162059944512</v>
      </c>
      <c r="DD31" s="105">
        <f t="shared" si="44"/>
        <v>11.308836350576367</v>
      </c>
      <c r="DE31" s="83">
        <f t="shared" si="44"/>
        <v>11.276531495586539</v>
      </c>
      <c r="DF31" s="83">
        <f t="shared" si="44"/>
        <v>11.245212550282702</v>
      </c>
      <c r="DG31" s="83">
        <f t="shared" si="44"/>
        <v>11.214849262362605</v>
      </c>
      <c r="DH31" s="83">
        <f t="shared" si="44"/>
        <v>11.185414426014283</v>
      </c>
      <c r="DI31" s="83">
        <f t="shared" si="44"/>
        <v>11.156882434834879</v>
      </c>
      <c r="DJ31" s="83">
        <f t="shared" si="44"/>
        <v>11.129227954586597</v>
      </c>
      <c r="DK31" s="105">
        <f t="shared" si="44"/>
        <v>11.10242495085742</v>
      </c>
      <c r="DL31" s="83">
        <f t="shared" si="44"/>
        <v>11.076446276216986</v>
      </c>
      <c r="DM31" s="83">
        <f t="shared" si="44"/>
        <v>11.051263970982149</v>
      </c>
      <c r="DN31" s="83">
        <f t="shared" si="44"/>
        <v>11.026850358894656</v>
      </c>
      <c r="DO31" s="83">
        <f t="shared" si="44"/>
        <v>11.003178658577005</v>
      </c>
      <c r="DP31" s="83">
        <f t="shared" si="44"/>
        <v>10.980223679792484</v>
      </c>
      <c r="DQ31" s="83">
        <f t="shared" si="44"/>
        <v>10.957962120614022</v>
      </c>
      <c r="DR31" s="83">
        <f t="shared" si="44"/>
        <v>10.936372472383741</v>
      </c>
      <c r="DS31" s="83">
        <f t="shared" si="44"/>
        <v>10.915434589179114</v>
      </c>
    </row>
    <row r="32" spans="1:123" s="95" customFormat="1" x14ac:dyDescent="0.25">
      <c r="A32" s="87" t="s">
        <v>122</v>
      </c>
      <c r="B32" s="94"/>
      <c r="C32" s="88">
        <f t="shared" si="37"/>
        <v>1.0925225358426702</v>
      </c>
      <c r="D32" s="89">
        <f t="shared" ref="D32:H32" si="45">D31-C31</f>
        <v>1.2891765922943508</v>
      </c>
      <c r="E32" s="89">
        <f t="shared" si="45"/>
        <v>1.5212283789073329</v>
      </c>
      <c r="F32" s="89">
        <f t="shared" si="45"/>
        <v>1.7950494871106528</v>
      </c>
      <c r="G32" s="89">
        <f t="shared" si="45"/>
        <v>2.1181583947905711</v>
      </c>
      <c r="H32" s="89">
        <f t="shared" si="45"/>
        <v>2.4994269058528733</v>
      </c>
      <c r="I32" s="89">
        <f>I31-H31</f>
        <v>2.9493237489063908</v>
      </c>
      <c r="J32" s="87">
        <f t="shared" ref="J32:BU32" si="46">C21*(1-$L$5)</f>
        <v>3.480202023709539</v>
      </c>
      <c r="K32" s="87">
        <f t="shared" si="46"/>
        <v>4.1066383879772559</v>
      </c>
      <c r="L32" s="87">
        <f t="shared" si="46"/>
        <v>4.8458332978131615</v>
      </c>
      <c r="M32" s="87">
        <f t="shared" si="46"/>
        <v>5.7180832914195321</v>
      </c>
      <c r="N32" s="87">
        <f t="shared" si="46"/>
        <v>6.7473382838750453</v>
      </c>
      <c r="O32" s="87">
        <f t="shared" si="46"/>
        <v>7.9618591749725525</v>
      </c>
      <c r="P32" s="96">
        <f t="shared" si="46"/>
        <v>9.3949938264676121</v>
      </c>
      <c r="Q32" s="87">
        <f t="shared" si="46"/>
        <v>5.728391124926663</v>
      </c>
      <c r="R32" s="87">
        <f t="shared" si="46"/>
        <v>1.9296874451165307</v>
      </c>
      <c r="S32" s="87">
        <f t="shared" si="46"/>
        <v>2.1797127783058778</v>
      </c>
      <c r="T32" s="87">
        <f t="shared" si="46"/>
        <v>2.4746908273291237</v>
      </c>
      <c r="U32" s="87">
        <f t="shared" si="46"/>
        <v>2.8226941999694386</v>
      </c>
      <c r="V32" s="87">
        <f t="shared" si="46"/>
        <v>3.2332418373309997</v>
      </c>
      <c r="W32" s="96">
        <f t="shared" si="46"/>
        <v>3.7175568364205871</v>
      </c>
      <c r="X32" s="87">
        <f t="shared" si="46"/>
        <v>4.2888697185016538</v>
      </c>
      <c r="Y32" s="87">
        <f t="shared" si="46"/>
        <v>2.4504354738856513</v>
      </c>
      <c r="Z32" s="87">
        <f t="shared" si="46"/>
        <v>2.4256942189705786</v>
      </c>
      <c r="AA32" s="87">
        <f t="shared" si="46"/>
        <v>2.3888603444359489</v>
      </c>
      <c r="AB32" s="87">
        <f t="shared" si="46"/>
        <v>2.3377497512630625</v>
      </c>
      <c r="AC32" s="87">
        <f t="shared" si="46"/>
        <v>2.2697790367629698</v>
      </c>
      <c r="AD32" s="96">
        <f t="shared" si="46"/>
        <v>2.1818910841730719</v>
      </c>
      <c r="AE32" s="87">
        <f t="shared" si="46"/>
        <v>2.0704662497691655</v>
      </c>
      <c r="AF32" s="87">
        <f t="shared" si="46"/>
        <v>1.9615223756701201</v>
      </c>
      <c r="AG32" s="87">
        <f t="shared" si="46"/>
        <v>2.0048991848435147</v>
      </c>
      <c r="AH32" s="87">
        <f t="shared" si="46"/>
        <v>2.0290502084793443</v>
      </c>
      <c r="AI32" s="87">
        <f t="shared" si="46"/>
        <v>2.0299955337767956</v>
      </c>
      <c r="AJ32" s="196">
        <f t="shared" si="46"/>
        <v>2.003047182161505</v>
      </c>
      <c r="AK32" s="96">
        <f t="shared" si="46"/>
        <v>1.9426830552202068</v>
      </c>
      <c r="AL32" s="87">
        <f t="shared" si="46"/>
        <v>1.8423985227256998</v>
      </c>
      <c r="AM32" s="87">
        <f t="shared" si="46"/>
        <v>1.6945317197751437</v>
      </c>
      <c r="AN32" s="87">
        <f t="shared" si="46"/>
        <v>1.6972355492036488</v>
      </c>
      <c r="AO32" s="87">
        <f t="shared" si="46"/>
        <v>1.7011309140417565</v>
      </c>
      <c r="AP32" s="87">
        <f t="shared" si="46"/>
        <v>1.7047985084021149</v>
      </c>
      <c r="AQ32" s="196">
        <f t="shared" si="46"/>
        <v>1.7065306700045779</v>
      </c>
      <c r="AR32" s="96">
        <f t="shared" si="46"/>
        <v>1.7042807285534203</v>
      </c>
      <c r="AS32" s="87">
        <f t="shared" si="46"/>
        <v>1.5825631337532136</v>
      </c>
      <c r="AT32" s="87">
        <f t="shared" si="46"/>
        <v>1.5657646758758421</v>
      </c>
      <c r="AU32" s="87">
        <f t="shared" si="46"/>
        <v>1.535687351826341</v>
      </c>
      <c r="AV32" s="87">
        <f t="shared" si="46"/>
        <v>1.5044055068299278</v>
      </c>
      <c r="AW32" s="87">
        <f t="shared" si="46"/>
        <v>1.473125909257166</v>
      </c>
      <c r="AX32" s="196">
        <f t="shared" si="46"/>
        <v>1.4431794520725729</v>
      </c>
      <c r="AY32" s="96">
        <f t="shared" si="46"/>
        <v>1.4160412098522288</v>
      </c>
      <c r="AZ32" s="87">
        <f t="shared" si="46"/>
        <v>1.3933542877624916</v>
      </c>
      <c r="BA32" s="87">
        <f t="shared" si="46"/>
        <v>1.3664715925639279</v>
      </c>
      <c r="BB32" s="87">
        <f t="shared" si="46"/>
        <v>1.3480459007973193</v>
      </c>
      <c r="BC32" s="87">
        <f t="shared" si="46"/>
        <v>1.3263855991210864</v>
      </c>
      <c r="BD32" s="87">
        <f t="shared" si="46"/>
        <v>1.3018335141739608</v>
      </c>
      <c r="BE32" s="196">
        <f t="shared" si="46"/>
        <v>1.2749767085796444</v>
      </c>
      <c r="BF32" s="96">
        <f t="shared" si="46"/>
        <v>1.246684813310917</v>
      </c>
      <c r="BG32" s="87">
        <f t="shared" si="46"/>
        <v>1.2181550192828572</v>
      </c>
      <c r="BH32" s="87">
        <f t="shared" si="46"/>
        <v>1.2014411285187538</v>
      </c>
      <c r="BI32" s="87">
        <f t="shared" si="46"/>
        <v>1.1870301756004014</v>
      </c>
      <c r="BJ32" s="87">
        <f t="shared" si="46"/>
        <v>1.1725978972379529</v>
      </c>
      <c r="BK32" s="87">
        <f t="shared" si="46"/>
        <v>1.1579535446140752</v>
      </c>
      <c r="BL32" s="196">
        <f t="shared" si="46"/>
        <v>1.1429098859328248</v>
      </c>
      <c r="BM32" s="96">
        <f t="shared" si="46"/>
        <v>1.1273010477129732</v>
      </c>
      <c r="BN32" s="87">
        <f t="shared" si="46"/>
        <v>1.1110032157740652</v>
      </c>
      <c r="BO32" s="87">
        <f t="shared" si="46"/>
        <v>1.0939586872631855</v>
      </c>
      <c r="BP32" s="87">
        <f t="shared" si="46"/>
        <v>1.0773827769885234</v>
      </c>
      <c r="BQ32" s="87">
        <f t="shared" si="46"/>
        <v>1.0613880020846451</v>
      </c>
      <c r="BR32" s="87">
        <f t="shared" si="46"/>
        <v>1.0461410576427697</v>
      </c>
      <c r="BS32" s="87">
        <f t="shared" si="46"/>
        <v>1.0317519951353051</v>
      </c>
      <c r="BT32" s="96">
        <f t="shared" si="46"/>
        <v>1.0182609828930476</v>
      </c>
      <c r="BU32" s="87">
        <f t="shared" si="46"/>
        <v>1.0056241570513973</v>
      </c>
      <c r="BV32" s="87">
        <f t="shared" ref="BV32:DS32" si="47">BO21*(1-$L$5)</f>
        <v>0.99369837599295097</v>
      </c>
      <c r="BW32" s="87">
        <f t="shared" si="47"/>
        <v>0.98201803715009583</v>
      </c>
      <c r="BX32" s="87">
        <f t="shared" si="47"/>
        <v>0.97031449912600709</v>
      </c>
      <c r="BY32" s="87">
        <f t="shared" si="47"/>
        <v>0.95870532707470513</v>
      </c>
      <c r="BZ32" s="87">
        <f t="shared" si="47"/>
        <v>0.94731862972730518</v>
      </c>
      <c r="CA32" s="96">
        <f t="shared" si="47"/>
        <v>0.93628316910017984</v>
      </c>
      <c r="CB32" s="87">
        <f t="shared" si="47"/>
        <v>0.92571588906559221</v>
      </c>
      <c r="CC32" s="87">
        <f t="shared" si="47"/>
        <v>0.91570652070222813</v>
      </c>
      <c r="CD32" s="87">
        <f t="shared" si="47"/>
        <v>0.90604513072628368</v>
      </c>
      <c r="CE32" s="87">
        <f t="shared" si="47"/>
        <v>0.89666690094657164</v>
      </c>
      <c r="CF32" s="87">
        <f t="shared" si="47"/>
        <v>0.88754641087751618</v>
      </c>
      <c r="CG32" s="87">
        <f t="shared" si="47"/>
        <v>0.87866347202651829</v>
      </c>
      <c r="CH32" s="96">
        <f t="shared" si="47"/>
        <v>0.87000612856638571</v>
      </c>
      <c r="CI32" s="87">
        <f t="shared" si="47"/>
        <v>0.86157312764753047</v>
      </c>
      <c r="CJ32" s="87">
        <f t="shared" si="47"/>
        <v>0.85337565611193678</v>
      </c>
      <c r="CK32" s="87">
        <f t="shared" si="47"/>
        <v>0.84543811381756862</v>
      </c>
      <c r="CL32" s="87">
        <f t="shared" si="47"/>
        <v>0.83776253379063037</v>
      </c>
      <c r="CM32" s="87">
        <f t="shared" si="47"/>
        <v>0.83035475324293129</v>
      </c>
      <c r="CN32" s="87">
        <f t="shared" si="47"/>
        <v>0.82320992691231187</v>
      </c>
      <c r="CO32" s="96">
        <f t="shared" si="47"/>
        <v>0.81631379346601352</v>
      </c>
      <c r="CP32" s="87">
        <f t="shared" si="47"/>
        <v>0.80964487892035086</v>
      </c>
      <c r="CQ32" s="87">
        <f t="shared" si="47"/>
        <v>0.80317773270214432</v>
      </c>
      <c r="CR32" s="87">
        <f t="shared" si="47"/>
        <v>0.79688729732687358</v>
      </c>
      <c r="CS32" s="87">
        <f t="shared" si="47"/>
        <v>0.79076938484819603</v>
      </c>
      <c r="CT32" s="87">
        <f t="shared" si="47"/>
        <v>0.78482928407225727</v>
      </c>
      <c r="CU32" s="87">
        <f t="shared" si="47"/>
        <v>0.77907090757333408</v>
      </c>
      <c r="CV32" s="96">
        <f t="shared" si="47"/>
        <v>0.77349562442160824</v>
      </c>
      <c r="CW32" s="87">
        <f t="shared" si="47"/>
        <v>0.76810129019729245</v>
      </c>
      <c r="CX32" s="87">
        <f t="shared" si="47"/>
        <v>0.76288162131804216</v>
      </c>
      <c r="CY32" s="87">
        <f t="shared" si="47"/>
        <v>0.75782608385541494</v>
      </c>
      <c r="CZ32" s="87">
        <f t="shared" si="47"/>
        <v>0.75292692183927723</v>
      </c>
      <c r="DA32" s="87">
        <f t="shared" si="47"/>
        <v>0.74817764675270237</v>
      </c>
      <c r="DB32" s="87">
        <f t="shared" si="47"/>
        <v>0.74357244389446997</v>
      </c>
      <c r="DC32" s="87">
        <f t="shared" si="47"/>
        <v>0.73910640851692055</v>
      </c>
      <c r="DD32" s="96">
        <f t="shared" si="47"/>
        <v>0.73477558082914673</v>
      </c>
      <c r="DE32" s="87">
        <f t="shared" si="47"/>
        <v>0.73057676632821522</v>
      </c>
      <c r="DF32" s="87">
        <f t="shared" si="47"/>
        <v>0.72650713855157645</v>
      </c>
      <c r="DG32" s="87">
        <f t="shared" si="47"/>
        <v>0.72256363391918066</v>
      </c>
      <c r="DH32" s="87">
        <f t="shared" si="47"/>
        <v>0.71874281040438093</v>
      </c>
      <c r="DI32" s="87">
        <f t="shared" si="47"/>
        <v>0.715040452715065</v>
      </c>
      <c r="DJ32" s="87">
        <f t="shared" si="47"/>
        <v>0.7114519282686399</v>
      </c>
      <c r="DK32" s="96">
        <f t="shared" si="47"/>
        <v>0.70797257709997119</v>
      </c>
      <c r="DL32" s="87">
        <f t="shared" si="47"/>
        <v>0.7045980916877802</v>
      </c>
      <c r="DM32" s="87">
        <f t="shared" si="47"/>
        <v>0.70132483331674</v>
      </c>
      <c r="DN32" s="87">
        <f t="shared" si="47"/>
        <v>0.69815002183168917</v>
      </c>
      <c r="DO32" s="87">
        <f t="shared" si="47"/>
        <v>0.69507111008672895</v>
      </c>
      <c r="DP32" s="87">
        <f t="shared" si="47"/>
        <v>0.69208547393054509</v>
      </c>
      <c r="DQ32" s="87">
        <f t="shared" si="47"/>
        <v>0.6891903690901775</v>
      </c>
      <c r="DR32" s="87">
        <f t="shared" si="47"/>
        <v>0.68638292886968988</v>
      </c>
      <c r="DS32" s="87">
        <f t="shared" si="47"/>
        <v>0.6836602084831519</v>
      </c>
    </row>
    <row r="33" spans="1:123" x14ac:dyDescent="0.25">
      <c r="A33" t="s">
        <v>109</v>
      </c>
      <c r="B33" s="60"/>
      <c r="C33" s="109">
        <f t="shared" si="37"/>
        <v>1.3862113895638182</v>
      </c>
      <c r="D33" s="109">
        <f t="shared" si="37"/>
        <v>1.6357294396853055</v>
      </c>
      <c r="E33" s="109">
        <f t="shared" si="37"/>
        <v>1.9301607388286603</v>
      </c>
      <c r="F33" s="109">
        <f t="shared" si="37"/>
        <v>2.277589671817819</v>
      </c>
      <c r="G33" s="109">
        <f t="shared" si="37"/>
        <v>2.6875558127450265</v>
      </c>
      <c r="H33" s="109">
        <f>I33/(1+$V$5)</f>
        <v>3.1713158590391313</v>
      </c>
      <c r="I33" s="104">
        <f>V7*AH7</f>
        <v>3.7421527136661745</v>
      </c>
      <c r="J33" s="83">
        <f t="shared" ref="J33:BU33" si="48">I33-C34+J34</f>
        <v>4.2042842274468581</v>
      </c>
      <c r="K33" s="83">
        <f t="shared" si="48"/>
        <v>4.749599413708065</v>
      </c>
      <c r="L33" s="83">
        <f t="shared" si="48"/>
        <v>5.3930713334962901</v>
      </c>
      <c r="M33" s="83">
        <f t="shared" si="48"/>
        <v>6.1523681988463954</v>
      </c>
      <c r="N33" s="83">
        <f t="shared" si="48"/>
        <v>7.0483384999595193</v>
      </c>
      <c r="O33" s="83">
        <f t="shared" si="48"/>
        <v>8.1055834552730062</v>
      </c>
      <c r="P33" s="105">
        <f t="shared" si="48"/>
        <v>9.3531325025429215</v>
      </c>
      <c r="Q33" s="83">
        <f t="shared" si="48"/>
        <v>9.3028652768745719</v>
      </c>
      <c r="R33" s="83">
        <f t="shared" si="48"/>
        <v>8.9281209878156478</v>
      </c>
      <c r="S33" s="83">
        <f t="shared" si="48"/>
        <v>8.4647386459428269</v>
      </c>
      <c r="T33" s="83">
        <f t="shared" si="48"/>
        <v>7.8967517844270256</v>
      </c>
      <c r="U33" s="83">
        <f t="shared" si="48"/>
        <v>7.2053156818021984</v>
      </c>
      <c r="V33" s="83">
        <f t="shared" si="48"/>
        <v>6.3681877158346172</v>
      </c>
      <c r="W33" s="105">
        <f t="shared" si="48"/>
        <v>5.359113591938212</v>
      </c>
      <c r="X33" s="83">
        <f t="shared" si="48"/>
        <v>5.6694773785420711</v>
      </c>
      <c r="Y33" s="83">
        <f t="shared" si="48"/>
        <v>5.8066880658430993</v>
      </c>
      <c r="Z33" s="83">
        <f t="shared" si="48"/>
        <v>5.8915601217250453</v>
      </c>
      <c r="AA33" s="83">
        <f t="shared" si="48"/>
        <v>5.9126561241674747</v>
      </c>
      <c r="AB33" s="83">
        <f t="shared" si="48"/>
        <v>5.856480917004534</v>
      </c>
      <c r="AC33" s="83">
        <f t="shared" si="48"/>
        <v>5.7071109333118866</v>
      </c>
      <c r="AD33" s="105">
        <f t="shared" si="48"/>
        <v>5.4457566689531873</v>
      </c>
      <c r="AE33" s="83">
        <f t="shared" si="48"/>
        <v>5.0502462224189335</v>
      </c>
      <c r="AF33" s="83">
        <f t="shared" si="48"/>
        <v>5.0003381273723546</v>
      </c>
      <c r="AG33" s="83">
        <f t="shared" si="48"/>
        <v>4.9598059970288277</v>
      </c>
      <c r="AH33" s="83">
        <f t="shared" si="48"/>
        <v>4.9253655579141471</v>
      </c>
      <c r="AI33" s="83">
        <f t="shared" si="48"/>
        <v>4.8930131584274807</v>
      </c>
      <c r="AJ33" s="190">
        <f t="shared" si="48"/>
        <v>4.8579007760930075</v>
      </c>
      <c r="AK33" s="105">
        <f t="shared" si="48"/>
        <v>4.8141897894303147</v>
      </c>
      <c r="AL33" s="83">
        <f t="shared" si="48"/>
        <v>4.7548801281440225</v>
      </c>
      <c r="AM33" s="83">
        <f t="shared" si="48"/>
        <v>4.6887877021940856</v>
      </c>
      <c r="AN33" s="83">
        <f t="shared" si="48"/>
        <v>4.6142242703674565</v>
      </c>
      <c r="AO33" s="83">
        <f t="shared" si="48"/>
        <v>4.5362059000284942</v>
      </c>
      <c r="AP33" s="83">
        <f t="shared" si="48"/>
        <v>4.4603505238386703</v>
      </c>
      <c r="AQ33" s="190">
        <f t="shared" si="48"/>
        <v>4.3929754451295775</v>
      </c>
      <c r="AR33" s="105">
        <f t="shared" si="48"/>
        <v>4.3412121873356044</v>
      </c>
      <c r="AS33" s="83">
        <f t="shared" si="48"/>
        <v>4.2830887762157186</v>
      </c>
      <c r="AT33" s="83">
        <f t="shared" si="48"/>
        <v>4.2581542834943003</v>
      </c>
      <c r="AU33" s="83">
        <f t="shared" si="48"/>
        <v>4.2217214872604467</v>
      </c>
      <c r="AV33" s="83">
        <f t="shared" si="48"/>
        <v>4.1734992773910111</v>
      </c>
      <c r="AW33" s="83">
        <f t="shared" si="48"/>
        <v>4.1139119190875002</v>
      </c>
      <c r="AX33" s="190">
        <f t="shared" si="48"/>
        <v>4.0442111451322651</v>
      </c>
      <c r="AY33" s="105">
        <f t="shared" si="48"/>
        <v>3.9666075304867352</v>
      </c>
      <c r="AZ33" s="83">
        <f t="shared" si="48"/>
        <v>3.9144775549975028</v>
      </c>
      <c r="BA33" s="83">
        <f t="shared" si="48"/>
        <v>3.8591989929364736</v>
      </c>
      <c r="BB33" s="83">
        <f t="shared" si="48"/>
        <v>3.8070295470154636</v>
      </c>
      <c r="BC33" s="83">
        <f t="shared" si="48"/>
        <v>3.7572950632251545</v>
      </c>
      <c r="BD33" s="83">
        <f t="shared" si="48"/>
        <v>3.7091447975257164</v>
      </c>
      <c r="BE33" s="190">
        <f t="shared" si="48"/>
        <v>3.6615895329006904</v>
      </c>
      <c r="BF33" s="105">
        <f t="shared" si="48"/>
        <v>3.6135455761008211</v>
      </c>
      <c r="BG33" s="83">
        <f t="shared" si="48"/>
        <v>3.5638855727361349</v>
      </c>
      <c r="BH33" s="83">
        <f t="shared" si="48"/>
        <v>3.517230918690732</v>
      </c>
      <c r="BI33" s="83">
        <f t="shared" si="48"/>
        <v>3.4722414343197254</v>
      </c>
      <c r="BJ33" s="83">
        <f t="shared" si="48"/>
        <v>3.4297407068889698</v>
      </c>
      <c r="BK33" s="83">
        <f t="shared" si="48"/>
        <v>3.3903797909155364</v>
      </c>
      <c r="BL33" s="190">
        <f t="shared" si="48"/>
        <v>3.3545753624483128</v>
      </c>
      <c r="BM33" s="105">
        <f t="shared" si="48"/>
        <v>3.3224425793859131</v>
      </c>
      <c r="BN33" s="83">
        <f t="shared" si="48"/>
        <v>3.2937216563832679</v>
      </c>
      <c r="BO33" s="83">
        <f t="shared" si="48"/>
        <v>3.2648329931508737</v>
      </c>
      <c r="BP33" s="83">
        <f t="shared" si="48"/>
        <v>3.2350865545014531</v>
      </c>
      <c r="BQ33" s="83">
        <f t="shared" si="48"/>
        <v>3.2047106562042686</v>
      </c>
      <c r="BR33" s="83">
        <f t="shared" si="48"/>
        <v>3.1740245883700773</v>
      </c>
      <c r="BS33" s="83">
        <f t="shared" si="48"/>
        <v>3.1434179387730632</v>
      </c>
      <c r="BT33" s="105">
        <f t="shared" si="48"/>
        <v>3.1133215458060235</v>
      </c>
      <c r="BU33" s="83">
        <f t="shared" si="48"/>
        <v>3.0841690435709301</v>
      </c>
      <c r="BV33" s="83">
        <f t="shared" ref="BV33:DS33" si="49">BU33-BO34+BV34</f>
        <v>3.0563469012271369</v>
      </c>
      <c r="BW33" s="83">
        <f t="shared" si="49"/>
        <v>3.0298329071432297</v>
      </c>
      <c r="BX33" s="83">
        <f t="shared" si="49"/>
        <v>3.0044633638716496</v>
      </c>
      <c r="BY33" s="83">
        <f t="shared" si="49"/>
        <v>2.9800703736680236</v>
      </c>
      <c r="BZ33" s="83">
        <f t="shared" si="49"/>
        <v>2.9564993523786347</v>
      </c>
      <c r="CA33" s="105">
        <f t="shared" si="49"/>
        <v>2.9336268201204438</v>
      </c>
      <c r="CB33" s="83">
        <f t="shared" si="49"/>
        <v>2.9113779786418332</v>
      </c>
      <c r="CC33" s="83">
        <f t="shared" si="49"/>
        <v>2.8897435349902643</v>
      </c>
      <c r="CD33" s="83">
        <f t="shared" si="49"/>
        <v>2.8687313082562276</v>
      </c>
      <c r="CE33" s="83">
        <f t="shared" si="49"/>
        <v>2.8484067488617821</v>
      </c>
      <c r="CF33" s="83">
        <f t="shared" si="49"/>
        <v>2.8287948993643739</v>
      </c>
      <c r="CG33" s="83">
        <f t="shared" si="49"/>
        <v>2.8098805041601986</v>
      </c>
      <c r="CH33" s="105">
        <f t="shared" si="49"/>
        <v>2.7916116839816789</v>
      </c>
      <c r="CI33" s="83">
        <f t="shared" si="49"/>
        <v>2.7739076817595265</v>
      </c>
      <c r="CJ33" s="83">
        <f t="shared" si="49"/>
        <v>2.7566712218512457</v>
      </c>
      <c r="CK33" s="83">
        <f t="shared" si="49"/>
        <v>2.7398881287145773</v>
      </c>
      <c r="CL33" s="83">
        <f t="shared" si="49"/>
        <v>2.7235645489662095</v>
      </c>
      <c r="CM33" s="83">
        <f t="shared" si="49"/>
        <v>2.7077125810385891</v>
      </c>
      <c r="CN33" s="83">
        <f t="shared" si="49"/>
        <v>2.6923456040926101</v>
      </c>
      <c r="CO33" s="105">
        <f t="shared" si="49"/>
        <v>2.6774733732481453</v>
      </c>
      <c r="CP33" s="83">
        <f t="shared" si="49"/>
        <v>2.6630973087453635</v>
      </c>
      <c r="CQ33" s="83">
        <f t="shared" si="49"/>
        <v>2.6492064861444349</v>
      </c>
      <c r="CR33" s="83">
        <f t="shared" si="49"/>
        <v>2.6357749231296461</v>
      </c>
      <c r="CS33" s="83">
        <f t="shared" si="49"/>
        <v>2.6227753989718647</v>
      </c>
      <c r="CT33" s="83">
        <f t="shared" si="49"/>
        <v>2.6101819230628958</v>
      </c>
      <c r="CU33" s="83">
        <f t="shared" si="49"/>
        <v>2.5979719411107278</v>
      </c>
      <c r="CV33" s="105">
        <f t="shared" si="49"/>
        <v>2.5861278107042658</v>
      </c>
      <c r="CW33" s="83">
        <f t="shared" si="49"/>
        <v>2.5746373740308837</v>
      </c>
      <c r="CX33" s="83">
        <f t="shared" si="49"/>
        <v>2.5634934745133293</v>
      </c>
      <c r="CY33" s="83">
        <f t="shared" si="49"/>
        <v>2.5526922881289176</v>
      </c>
      <c r="CZ33" s="83">
        <f t="shared" si="49"/>
        <v>2.5422288627238778</v>
      </c>
      <c r="DA33" s="83">
        <f t="shared" si="49"/>
        <v>2.5320948073432397</v>
      </c>
      <c r="DB33" s="83">
        <f t="shared" si="49"/>
        <v>2.5222790878131658</v>
      </c>
      <c r="DC33" s="83">
        <f t="shared" si="49"/>
        <v>2.512769159358974</v>
      </c>
      <c r="DD33" s="105">
        <f t="shared" si="49"/>
        <v>2.5035523118433427</v>
      </c>
      <c r="DE33" s="83">
        <f t="shared" si="49"/>
        <v>2.4946170614906729</v>
      </c>
      <c r="DF33" s="83">
        <f t="shared" si="49"/>
        <v>2.4859543783088109</v>
      </c>
      <c r="DG33" s="83">
        <f t="shared" si="49"/>
        <v>2.4775564117346538</v>
      </c>
      <c r="DH33" s="83">
        <f t="shared" si="49"/>
        <v>2.4694159485207194</v>
      </c>
      <c r="DI33" s="83">
        <f t="shared" si="49"/>
        <v>2.4615260027404653</v>
      </c>
      <c r="DJ33" s="83">
        <f t="shared" si="49"/>
        <v>2.4538794759923572</v>
      </c>
      <c r="DK33" s="105">
        <f t="shared" si="49"/>
        <v>2.4464689459761972</v>
      </c>
      <c r="DL33" s="83">
        <f t="shared" si="49"/>
        <v>2.4392866303592746</v>
      </c>
      <c r="DM33" s="83">
        <f t="shared" si="49"/>
        <v>2.4323245561189157</v>
      </c>
      <c r="DN33" s="83">
        <f t="shared" si="49"/>
        <v>2.4255749417244257</v>
      </c>
      <c r="DO33" s="83">
        <f t="shared" si="49"/>
        <v>2.4190303564273314</v>
      </c>
      <c r="DP33" s="83">
        <f t="shared" si="49"/>
        <v>2.4126838767421508</v>
      </c>
      <c r="DQ33" s="83">
        <f t="shared" si="49"/>
        <v>2.4065291309922623</v>
      </c>
      <c r="DR33" s="83">
        <f t="shared" si="49"/>
        <v>2.4005602397642858</v>
      </c>
      <c r="DS33" s="83">
        <f t="shared" si="49"/>
        <v>2.3947716732616171</v>
      </c>
    </row>
    <row r="34" spans="1:123" s="95" customFormat="1" x14ac:dyDescent="0.25">
      <c r="A34" s="87" t="s">
        <v>123</v>
      </c>
      <c r="B34" s="94"/>
      <c r="C34" s="88">
        <f t="shared" si="37"/>
        <v>0.21145597467922655</v>
      </c>
      <c r="D34" s="89">
        <f t="shared" ref="D34:H34" si="50">D33-C33</f>
        <v>0.24951805012148731</v>
      </c>
      <c r="E34" s="89">
        <f t="shared" si="50"/>
        <v>0.29443129914335486</v>
      </c>
      <c r="F34" s="89">
        <f t="shared" si="50"/>
        <v>0.34742893298915867</v>
      </c>
      <c r="G34" s="89">
        <f t="shared" si="50"/>
        <v>0.40996614092720751</v>
      </c>
      <c r="H34" s="89">
        <f t="shared" si="50"/>
        <v>0.48376004629410474</v>
      </c>
      <c r="I34" s="89">
        <f>I33-H33</f>
        <v>0.57083685462704326</v>
      </c>
      <c r="J34" s="87">
        <f t="shared" ref="J34:BU34" si="51">C23*(1-$L$5)</f>
        <v>0.67358748845991057</v>
      </c>
      <c r="K34" s="87">
        <f t="shared" si="51"/>
        <v>0.79483323638269443</v>
      </c>
      <c r="L34" s="87">
        <f t="shared" si="51"/>
        <v>0.93790321893157991</v>
      </c>
      <c r="M34" s="87">
        <f t="shared" si="51"/>
        <v>1.106725798339264</v>
      </c>
      <c r="N34" s="87">
        <f t="shared" si="51"/>
        <v>1.3059364420403314</v>
      </c>
      <c r="O34" s="87">
        <f t="shared" si="51"/>
        <v>1.5410050016075907</v>
      </c>
      <c r="P34" s="96">
        <f t="shared" si="51"/>
        <v>1.8183859018969581</v>
      </c>
      <c r="Q34" s="87">
        <f t="shared" si="51"/>
        <v>0.62332026279156127</v>
      </c>
      <c r="R34" s="87">
        <f t="shared" si="51"/>
        <v>0.420088947323771</v>
      </c>
      <c r="S34" s="87">
        <f t="shared" si="51"/>
        <v>0.47452087705875989</v>
      </c>
      <c r="T34" s="87">
        <f t="shared" si="51"/>
        <v>0.53873893682346263</v>
      </c>
      <c r="U34" s="87">
        <f t="shared" si="51"/>
        <v>0.61450033941550419</v>
      </c>
      <c r="V34" s="87">
        <f t="shared" si="51"/>
        <v>0.70387703564000925</v>
      </c>
      <c r="W34" s="96">
        <f t="shared" si="51"/>
        <v>0.80931177800055309</v>
      </c>
      <c r="X34" s="87">
        <f t="shared" si="51"/>
        <v>0.93368404939542049</v>
      </c>
      <c r="Y34" s="87">
        <f t="shared" si="51"/>
        <v>0.55729963462479937</v>
      </c>
      <c r="Z34" s="87">
        <f t="shared" si="51"/>
        <v>0.55939293294070613</v>
      </c>
      <c r="AA34" s="87">
        <f t="shared" si="51"/>
        <v>0.55983493926589223</v>
      </c>
      <c r="AB34" s="87">
        <f t="shared" si="51"/>
        <v>0.55832513225256353</v>
      </c>
      <c r="AC34" s="87">
        <f t="shared" si="51"/>
        <v>0.55450705194736161</v>
      </c>
      <c r="AD34" s="96">
        <f t="shared" si="51"/>
        <v>0.54795751364185363</v>
      </c>
      <c r="AE34" s="87">
        <f t="shared" si="51"/>
        <v>0.53817360286116667</v>
      </c>
      <c r="AF34" s="87">
        <f t="shared" si="51"/>
        <v>0.50739153957822036</v>
      </c>
      <c r="AG34" s="87">
        <f t="shared" si="51"/>
        <v>0.51886080259717937</v>
      </c>
      <c r="AH34" s="87">
        <f t="shared" si="51"/>
        <v>0.5253945001512117</v>
      </c>
      <c r="AI34" s="87">
        <f t="shared" si="51"/>
        <v>0.52597273276589751</v>
      </c>
      <c r="AJ34" s="196">
        <f t="shared" si="51"/>
        <v>0.51939466961288761</v>
      </c>
      <c r="AK34" s="96">
        <f t="shared" si="51"/>
        <v>0.50424652697916061</v>
      </c>
      <c r="AL34" s="87">
        <f t="shared" si="51"/>
        <v>0.4788639415748745</v>
      </c>
      <c r="AM34" s="87">
        <f t="shared" si="51"/>
        <v>0.44129911362828317</v>
      </c>
      <c r="AN34" s="87">
        <f t="shared" si="51"/>
        <v>0.44429737077054982</v>
      </c>
      <c r="AO34" s="87">
        <f t="shared" si="51"/>
        <v>0.44737612981224928</v>
      </c>
      <c r="AP34" s="87">
        <f t="shared" si="51"/>
        <v>0.45011735657607288</v>
      </c>
      <c r="AQ34" s="196">
        <f t="shared" si="51"/>
        <v>0.45201959090379518</v>
      </c>
      <c r="AR34" s="96">
        <f t="shared" si="51"/>
        <v>0.45248326918518739</v>
      </c>
      <c r="AS34" s="87">
        <f t="shared" si="51"/>
        <v>0.42074053045498888</v>
      </c>
      <c r="AT34" s="87">
        <f t="shared" si="51"/>
        <v>0.41636462090686477</v>
      </c>
      <c r="AU34" s="87">
        <f t="shared" si="51"/>
        <v>0.40786457453669683</v>
      </c>
      <c r="AV34" s="87">
        <f t="shared" si="51"/>
        <v>0.39915391994281352</v>
      </c>
      <c r="AW34" s="87">
        <f t="shared" si="51"/>
        <v>0.39052999827256196</v>
      </c>
      <c r="AX34" s="196">
        <f t="shared" si="51"/>
        <v>0.38231881694856018</v>
      </c>
      <c r="AY34" s="96">
        <f t="shared" si="51"/>
        <v>0.37487965453965738</v>
      </c>
      <c r="AZ34" s="87">
        <f t="shared" si="51"/>
        <v>0.36861055496575645</v>
      </c>
      <c r="BA34" s="87">
        <f t="shared" si="51"/>
        <v>0.36108605884583544</v>
      </c>
      <c r="BB34" s="87">
        <f t="shared" si="51"/>
        <v>0.35569512861568697</v>
      </c>
      <c r="BC34" s="87">
        <f t="shared" si="51"/>
        <v>0.34941943615250459</v>
      </c>
      <c r="BD34" s="87">
        <f t="shared" si="51"/>
        <v>0.34237973257312371</v>
      </c>
      <c r="BE34" s="196">
        <f t="shared" si="51"/>
        <v>0.33476355232353422</v>
      </c>
      <c r="BF34" s="96">
        <f t="shared" si="51"/>
        <v>0.32683569773978816</v>
      </c>
      <c r="BG34" s="87">
        <f t="shared" si="51"/>
        <v>0.31895055160107005</v>
      </c>
      <c r="BH34" s="87">
        <f t="shared" si="51"/>
        <v>0.31443140480043247</v>
      </c>
      <c r="BI34" s="87">
        <f t="shared" si="51"/>
        <v>0.31070564424468033</v>
      </c>
      <c r="BJ34" s="87">
        <f t="shared" si="51"/>
        <v>0.30691870872174903</v>
      </c>
      <c r="BK34" s="87">
        <f t="shared" si="51"/>
        <v>0.30301881659969016</v>
      </c>
      <c r="BL34" s="196">
        <f t="shared" si="51"/>
        <v>0.29895912385631068</v>
      </c>
      <c r="BM34" s="96">
        <f t="shared" si="51"/>
        <v>0.29470291467738846</v>
      </c>
      <c r="BN34" s="87">
        <f t="shared" si="51"/>
        <v>0.29022962859842499</v>
      </c>
      <c r="BO34" s="87">
        <f t="shared" si="51"/>
        <v>0.28554274156803827</v>
      </c>
      <c r="BP34" s="87">
        <f t="shared" si="51"/>
        <v>0.28095920559525978</v>
      </c>
      <c r="BQ34" s="87">
        <f t="shared" si="51"/>
        <v>0.27654281042456452</v>
      </c>
      <c r="BR34" s="87">
        <f t="shared" si="51"/>
        <v>0.27233274876549896</v>
      </c>
      <c r="BS34" s="87">
        <f t="shared" si="51"/>
        <v>0.26835247425929648</v>
      </c>
      <c r="BT34" s="96">
        <f t="shared" si="51"/>
        <v>0.26460652171034865</v>
      </c>
      <c r="BU34" s="87">
        <f t="shared" si="51"/>
        <v>0.26107712636333169</v>
      </c>
      <c r="BV34" s="87">
        <f t="shared" ref="BV34:DS34" si="52">BO23*(1-$L$5)</f>
        <v>0.25772059922424528</v>
      </c>
      <c r="BW34" s="87">
        <f t="shared" si="52"/>
        <v>0.25444521151135224</v>
      </c>
      <c r="BX34" s="87">
        <f t="shared" si="52"/>
        <v>0.25117326715298421</v>
      </c>
      <c r="BY34" s="87">
        <f t="shared" si="52"/>
        <v>0.24793975856187309</v>
      </c>
      <c r="BZ34" s="87">
        <f t="shared" si="52"/>
        <v>0.24478145296990766</v>
      </c>
      <c r="CA34" s="96">
        <f t="shared" si="52"/>
        <v>0.24173398945215807</v>
      </c>
      <c r="CB34" s="87">
        <f t="shared" si="52"/>
        <v>0.23882828488472108</v>
      </c>
      <c r="CC34" s="87">
        <f t="shared" si="52"/>
        <v>0.2360861555726764</v>
      </c>
      <c r="CD34" s="87">
        <f t="shared" si="52"/>
        <v>0.23343298477731558</v>
      </c>
      <c r="CE34" s="87">
        <f t="shared" si="52"/>
        <v>0.23084870775853863</v>
      </c>
      <c r="CF34" s="87">
        <f t="shared" si="52"/>
        <v>0.22832790906446473</v>
      </c>
      <c r="CG34" s="87">
        <f t="shared" si="52"/>
        <v>0.22586705776573221</v>
      </c>
      <c r="CH34" s="96">
        <f t="shared" si="52"/>
        <v>0.22346516927363824</v>
      </c>
      <c r="CI34" s="87">
        <f t="shared" si="52"/>
        <v>0.22112428266256878</v>
      </c>
      <c r="CJ34" s="87">
        <f t="shared" si="52"/>
        <v>0.21884969566439563</v>
      </c>
      <c r="CK34" s="87">
        <f t="shared" si="52"/>
        <v>0.21664989164064741</v>
      </c>
      <c r="CL34" s="87">
        <f t="shared" si="52"/>
        <v>0.21452512801017096</v>
      </c>
      <c r="CM34" s="87">
        <f t="shared" si="52"/>
        <v>0.21247594113684426</v>
      </c>
      <c r="CN34" s="87">
        <f t="shared" si="52"/>
        <v>0.21050008081975338</v>
      </c>
      <c r="CO34" s="96">
        <f t="shared" si="52"/>
        <v>0.20859293842917359</v>
      </c>
      <c r="CP34" s="87">
        <f t="shared" si="52"/>
        <v>0.20674821815978672</v>
      </c>
      <c r="CQ34" s="87">
        <f t="shared" si="52"/>
        <v>0.20495887306346688</v>
      </c>
      <c r="CR34" s="87">
        <f t="shared" si="52"/>
        <v>0.2032183286258587</v>
      </c>
      <c r="CS34" s="87">
        <f t="shared" si="52"/>
        <v>0.20152560385238977</v>
      </c>
      <c r="CT34" s="87">
        <f t="shared" si="52"/>
        <v>0.19988246522787534</v>
      </c>
      <c r="CU34" s="87">
        <f t="shared" si="52"/>
        <v>0.19829009886758528</v>
      </c>
      <c r="CV34" s="96">
        <f t="shared" si="52"/>
        <v>0.19674880802271127</v>
      </c>
      <c r="CW34" s="87">
        <f t="shared" si="52"/>
        <v>0.19525778148640477</v>
      </c>
      <c r="CX34" s="87">
        <f t="shared" si="52"/>
        <v>0.19381497354591265</v>
      </c>
      <c r="CY34" s="87">
        <f t="shared" si="52"/>
        <v>0.19241714224144693</v>
      </c>
      <c r="CZ34" s="87">
        <f t="shared" si="52"/>
        <v>0.19106217844734988</v>
      </c>
      <c r="DA34" s="87">
        <f t="shared" si="52"/>
        <v>0.18974840984723731</v>
      </c>
      <c r="DB34" s="87">
        <f t="shared" si="52"/>
        <v>0.18847437933751165</v>
      </c>
      <c r="DC34" s="87">
        <f t="shared" si="52"/>
        <v>0.18723887956851964</v>
      </c>
      <c r="DD34" s="96">
        <f t="shared" si="52"/>
        <v>0.18604093397077326</v>
      </c>
      <c r="DE34" s="87">
        <f t="shared" si="52"/>
        <v>0.1848797231932427</v>
      </c>
      <c r="DF34" s="87">
        <f t="shared" si="52"/>
        <v>0.1837544590595851</v>
      </c>
      <c r="DG34" s="87">
        <f t="shared" si="52"/>
        <v>0.18266421187319259</v>
      </c>
      <c r="DH34" s="87">
        <f t="shared" si="52"/>
        <v>0.18160794663330296</v>
      </c>
      <c r="DI34" s="87">
        <f t="shared" si="52"/>
        <v>0.18058443355725784</v>
      </c>
      <c r="DJ34" s="87">
        <f t="shared" si="52"/>
        <v>0.17959235282041169</v>
      </c>
      <c r="DK34" s="96">
        <f t="shared" si="52"/>
        <v>0.1786304039546133</v>
      </c>
      <c r="DL34" s="87">
        <f t="shared" si="52"/>
        <v>0.17769740757631994</v>
      </c>
      <c r="DM34" s="87">
        <f t="shared" si="52"/>
        <v>0.17679238481922591</v>
      </c>
      <c r="DN34" s="87">
        <f t="shared" si="52"/>
        <v>0.17591459747870269</v>
      </c>
      <c r="DO34" s="87">
        <f t="shared" si="52"/>
        <v>0.17506336133620873</v>
      </c>
      <c r="DP34" s="87">
        <f t="shared" si="52"/>
        <v>0.17423795387207702</v>
      </c>
      <c r="DQ34" s="87">
        <f t="shared" si="52"/>
        <v>0.17343760707052291</v>
      </c>
      <c r="DR34" s="87">
        <f t="shared" si="52"/>
        <v>0.17266151272663668</v>
      </c>
      <c r="DS34" s="87">
        <f t="shared" si="52"/>
        <v>0.17190884107365115</v>
      </c>
    </row>
    <row r="35" spans="1:123" s="76" customFormat="1" x14ac:dyDescent="0.25">
      <c r="A35" s="101" t="s">
        <v>64</v>
      </c>
      <c r="B35" s="102" t="s">
        <v>107</v>
      </c>
      <c r="C35" s="76">
        <f t="shared" ref="C35:BN35" si="53">C36+C38+C40</f>
        <v>26.164739978017078</v>
      </c>
      <c r="D35" s="76">
        <f t="shared" si="53"/>
        <v>30.874393174060152</v>
      </c>
      <c r="E35" s="76">
        <f t="shared" si="53"/>
        <v>36.431783945390976</v>
      </c>
      <c r="F35" s="76">
        <f t="shared" si="53"/>
        <v>42.989505055561352</v>
      </c>
      <c r="G35" s="76">
        <f t="shared" si="53"/>
        <v>50.727615965562386</v>
      </c>
      <c r="H35" s="76">
        <f t="shared" si="53"/>
        <v>59.85858683936361</v>
      </c>
      <c r="I35" s="103">
        <f t="shared" si="53"/>
        <v>70.633132470449056</v>
      </c>
      <c r="J35" s="76">
        <f t="shared" si="53"/>
        <v>79.355864793059467</v>
      </c>
      <c r="K35" s="76">
        <f t="shared" si="53"/>
        <v>89.648688933739763</v>
      </c>
      <c r="L35" s="76">
        <f t="shared" si="53"/>
        <v>101.7942214197425</v>
      </c>
      <c r="M35" s="76">
        <f t="shared" si="53"/>
        <v>116.12594975322574</v>
      </c>
      <c r="N35" s="76">
        <f t="shared" si="53"/>
        <v>133.03738918673596</v>
      </c>
      <c r="O35" s="76">
        <f t="shared" si="53"/>
        <v>152.99288771827801</v>
      </c>
      <c r="P35" s="103">
        <f t="shared" si="53"/>
        <v>176.54037598549766</v>
      </c>
      <c r="Q35" s="76">
        <f t="shared" si="53"/>
        <v>201.82590896347563</v>
      </c>
      <c r="R35" s="76">
        <f t="shared" si="53"/>
        <v>199.84137777911292</v>
      </c>
      <c r="S35" s="76">
        <f t="shared" si="53"/>
        <v>196.85874001770949</v>
      </c>
      <c r="T35" s="76">
        <f t="shared" si="53"/>
        <v>192.69694394005145</v>
      </c>
      <c r="U35" s="76">
        <f t="shared" si="53"/>
        <v>187.1418288903196</v>
      </c>
      <c r="V35" s="76">
        <f t="shared" si="53"/>
        <v>179.9399735191891</v>
      </c>
      <c r="W35" s="103">
        <f t="shared" si="53"/>
        <v>170.7913637548325</v>
      </c>
      <c r="X35" s="76">
        <f t="shared" si="53"/>
        <v>161.84114330957027</v>
      </c>
      <c r="Y35" s="76">
        <f t="shared" si="53"/>
        <v>165.45542016995202</v>
      </c>
      <c r="Z35" s="76">
        <f t="shared" si="53"/>
        <v>167.48507576000782</v>
      </c>
      <c r="AA35" s="76">
        <f t="shared" si="53"/>
        <v>167.6001593913615</v>
      </c>
      <c r="AB35" s="76">
        <f t="shared" si="53"/>
        <v>165.41184841972978</v>
      </c>
      <c r="AC35" s="76">
        <f t="shared" si="53"/>
        <v>160.46200828348955</v>
      </c>
      <c r="AD35" s="103">
        <f t="shared" si="53"/>
        <v>152.2109321357519</v>
      </c>
      <c r="AE35" s="76">
        <f t="shared" si="53"/>
        <v>140.02295484413668</v>
      </c>
      <c r="AF35" s="76">
        <f t="shared" si="53"/>
        <v>140.27230490357167</v>
      </c>
      <c r="AG35" s="76">
        <f t="shared" si="53"/>
        <v>140.62028431098375</v>
      </c>
      <c r="AH35" s="76">
        <f t="shared" si="53"/>
        <v>140.94962091187216</v>
      </c>
      <c r="AI35" s="76">
        <f t="shared" si="53"/>
        <v>141.11908856361492</v>
      </c>
      <c r="AJ35" s="189">
        <f t="shared" si="53"/>
        <v>140.95929040698996</v>
      </c>
      <c r="AK35" s="103">
        <f t="shared" si="53"/>
        <v>140.26769314547823</v>
      </c>
      <c r="AL35" s="76">
        <f t="shared" si="53"/>
        <v>138.80277792886335</v>
      </c>
      <c r="AM35" s="76">
        <f t="shared" si="53"/>
        <v>136.15975057749418</v>
      </c>
      <c r="AN35" s="76">
        <f t="shared" si="53"/>
        <v>133.4085650169165</v>
      </c>
      <c r="AO35" s="76">
        <f t="shared" si="53"/>
        <v>130.65620885591264</v>
      </c>
      <c r="AP35" s="76">
        <f t="shared" si="53"/>
        <v>128.02076989894891</v>
      </c>
      <c r="AQ35" s="189">
        <f t="shared" si="53"/>
        <v>125.63322068994563</v>
      </c>
      <c r="AR35" s="103">
        <f t="shared" si="53"/>
        <v>123.63954114961099</v>
      </c>
      <c r="AS35" s="76">
        <f t="shared" si="53"/>
        <v>121.27257311125769</v>
      </c>
      <c r="AT35" s="76">
        <f t="shared" si="53"/>
        <v>119.65519439912329</v>
      </c>
      <c r="AU35" s="76">
        <f t="shared" si="53"/>
        <v>117.7499417302414</v>
      </c>
      <c r="AV35" s="76">
        <f t="shared" si="53"/>
        <v>115.58709725604145</v>
      </c>
      <c r="AW35" s="76">
        <f t="shared" si="53"/>
        <v>113.21865990914988</v>
      </c>
      <c r="AX35" s="189">
        <f t="shared" si="53"/>
        <v>110.72176751953273</v>
      </c>
      <c r="AY35" s="207">
        <f t="shared" si="53"/>
        <v>108.20271193244344</v>
      </c>
      <c r="AZ35" s="76">
        <f t="shared" si="53"/>
        <v>106.73232735028934</v>
      </c>
      <c r="BA35" s="76">
        <f t="shared" si="53"/>
        <v>105.46597086991618</v>
      </c>
      <c r="BB35" s="76">
        <f t="shared" si="53"/>
        <v>104.19722189278674</v>
      </c>
      <c r="BC35" s="76">
        <f t="shared" si="53"/>
        <v>102.90913310725661</v>
      </c>
      <c r="BD35" s="76">
        <f t="shared" si="53"/>
        <v>101.58505912005424</v>
      </c>
      <c r="BE35" s="189">
        <f t="shared" si="53"/>
        <v>100.21024307947732</v>
      </c>
      <c r="BF35" s="103">
        <f t="shared" si="53"/>
        <v>98.773658919493897</v>
      </c>
      <c r="BG35" s="76">
        <f t="shared" si="53"/>
        <v>97.27015309195383</v>
      </c>
      <c r="BH35" s="76">
        <f t="shared" si="53"/>
        <v>95.807774959300076</v>
      </c>
      <c r="BI35" s="76">
        <f t="shared" si="53"/>
        <v>94.396559275829546</v>
      </c>
      <c r="BJ35" s="76">
        <f t="shared" si="53"/>
        <v>93.051364846756542</v>
      </c>
      <c r="BK35" s="76">
        <f t="shared" si="53"/>
        <v>91.782019204860106</v>
      </c>
      <c r="BL35" s="189">
        <f t="shared" si="53"/>
        <v>90.592136999962804</v>
      </c>
      <c r="BM35" s="103">
        <f t="shared" si="53"/>
        <v>89.477856739605926</v>
      </c>
      <c r="BN35" s="76">
        <f t="shared" si="53"/>
        <v>88.426479191396155</v>
      </c>
      <c r="BO35" s="76">
        <f t="shared" ref="BO35:DS35" si="54">BO36+BO38+BO40</f>
        <v>87.39659914631001</v>
      </c>
      <c r="BP35" s="76">
        <f t="shared" si="54"/>
        <v>86.364319160781108</v>
      </c>
      <c r="BQ35" s="76">
        <f t="shared" si="54"/>
        <v>85.340107388253401</v>
      </c>
      <c r="BR35" s="76">
        <f t="shared" si="54"/>
        <v>84.335376146669134</v>
      </c>
      <c r="BS35" s="76">
        <f t="shared" si="54"/>
        <v>83.361601729368644</v>
      </c>
      <c r="BT35" s="103">
        <f t="shared" si="54"/>
        <v>82.429213733419459</v>
      </c>
      <c r="BU35" s="76">
        <f t="shared" si="54"/>
        <v>81.546223290823235</v>
      </c>
      <c r="BV35" s="76">
        <f t="shared" si="54"/>
        <v>80.693956442698521</v>
      </c>
      <c r="BW35" s="76">
        <f t="shared" si="54"/>
        <v>79.866654914228022</v>
      </c>
      <c r="BX35" s="76">
        <f t="shared" si="54"/>
        <v>79.062066800590571</v>
      </c>
      <c r="BY35" s="76">
        <f t="shared" si="54"/>
        <v>78.278404953583859</v>
      </c>
      <c r="BZ35" s="76">
        <f t="shared" si="54"/>
        <v>77.514614640294752</v>
      </c>
      <c r="CA35" s="103">
        <f t="shared" si="54"/>
        <v>76.770594111334745</v>
      </c>
      <c r="CB35" s="76">
        <f t="shared" si="54"/>
        <v>76.047349925654501</v>
      </c>
      <c r="CC35" s="76">
        <f t="shared" si="54"/>
        <v>75.347066499165521</v>
      </c>
      <c r="CD35" s="76">
        <f t="shared" si="54"/>
        <v>74.669935513028975</v>
      </c>
      <c r="CE35" s="76">
        <f t="shared" si="54"/>
        <v>74.016487635723877</v>
      </c>
      <c r="CF35" s="76">
        <f t="shared" si="54"/>
        <v>73.386301277264266</v>
      </c>
      <c r="CG35" s="76">
        <f t="shared" si="54"/>
        <v>72.778114979501666</v>
      </c>
      <c r="CH35" s="103">
        <f t="shared" si="54"/>
        <v>72.190023439175476</v>
      </c>
      <c r="CI35" s="76">
        <f t="shared" si="54"/>
        <v>71.61976574640461</v>
      </c>
      <c r="CJ35" s="76">
        <f t="shared" si="54"/>
        <v>71.065114903476342</v>
      </c>
      <c r="CK35" s="76">
        <f t="shared" si="54"/>
        <v>70.525704087164002</v>
      </c>
      <c r="CL35" s="76">
        <f t="shared" si="54"/>
        <v>70.002011476158899</v>
      </c>
      <c r="CM35" s="76">
        <f t="shared" si="54"/>
        <v>69.494392590583544</v>
      </c>
      <c r="CN35" s="76">
        <f t="shared" si="54"/>
        <v>69.002976095973651</v>
      </c>
      <c r="CO35" s="103">
        <f t="shared" si="54"/>
        <v>68.527577148470868</v>
      </c>
      <c r="CP35" s="76">
        <f t="shared" si="54"/>
        <v>68.067641413032902</v>
      </c>
      <c r="CQ35" s="76">
        <f t="shared" si="54"/>
        <v>67.622234961451142</v>
      </c>
      <c r="CR35" s="76">
        <f t="shared" si="54"/>
        <v>67.1906712915235</v>
      </c>
      <c r="CS35" s="76">
        <f t="shared" si="54"/>
        <v>66.77237665268737</v>
      </c>
      <c r="CT35" s="76">
        <f t="shared" si="54"/>
        <v>66.366837125032134</v>
      </c>
      <c r="CU35" s="76">
        <f t="shared" si="54"/>
        <v>65.973619733306492</v>
      </c>
      <c r="CV35" s="103">
        <f t="shared" si="54"/>
        <v>65.592375616988576</v>
      </c>
      <c r="CW35" s="76">
        <f t="shared" si="54"/>
        <v>65.222824036055087</v>
      </c>
      <c r="CX35" s="76">
        <f t="shared" si="54"/>
        <v>64.864716940640534</v>
      </c>
      <c r="CY35" s="76">
        <f t="shared" si="54"/>
        <v>64.517784955744105</v>
      </c>
      <c r="CZ35" s="76">
        <f t="shared" si="54"/>
        <v>64.181724754080065</v>
      </c>
      <c r="DA35" s="76">
        <f t="shared" si="54"/>
        <v>63.856163784289542</v>
      </c>
      <c r="DB35" s="76">
        <f t="shared" si="54"/>
        <v>63.540692034268467</v>
      </c>
      <c r="DC35" s="76">
        <f t="shared" si="54"/>
        <v>63.23489684315134</v>
      </c>
      <c r="DD35" s="103">
        <f t="shared" si="54"/>
        <v>62.938396831863862</v>
      </c>
      <c r="DE35" s="76">
        <f t="shared" si="54"/>
        <v>62.650870182523008</v>
      </c>
      <c r="DF35" s="76">
        <f t="shared" si="54"/>
        <v>62.372071621674117</v>
      </c>
      <c r="DG35" s="76">
        <f t="shared" si="54"/>
        <v>62.101776567878389</v>
      </c>
      <c r="DH35" s="76">
        <f t="shared" si="54"/>
        <v>61.839753442775539</v>
      </c>
      <c r="DI35" s="76">
        <f t="shared" si="54"/>
        <v>61.585759817086362</v>
      </c>
      <c r="DJ35" s="76">
        <f t="shared" si="54"/>
        <v>61.339542202012709</v>
      </c>
      <c r="DK35" s="103">
        <f t="shared" si="54"/>
        <v>61.100840008368664</v>
      </c>
      <c r="DL35" s="76">
        <f t="shared" si="54"/>
        <v>60.869393671854567</v>
      </c>
      <c r="DM35" s="76">
        <f t="shared" si="54"/>
        <v>60.644956273813207</v>
      </c>
      <c r="DN35" s="76">
        <f t="shared" si="54"/>
        <v>60.427292686057797</v>
      </c>
      <c r="DO35" s="76">
        <f t="shared" si="54"/>
        <v>60.216179507045794</v>
      </c>
      <c r="DP35" s="76">
        <f t="shared" si="54"/>
        <v>60.011406109276109</v>
      </c>
      <c r="DQ35" s="76">
        <f t="shared" si="54"/>
        <v>59.812773617689068</v>
      </c>
      <c r="DR35" s="76">
        <f t="shared" si="54"/>
        <v>59.620092354691366</v>
      </c>
      <c r="DS35" s="76">
        <f t="shared" si="54"/>
        <v>59.433178514673862</v>
      </c>
    </row>
    <row r="36" spans="1:123" s="53" customFormat="1" x14ac:dyDescent="0.25">
      <c r="A36" s="53" t="s">
        <v>87</v>
      </c>
      <c r="B36" s="61"/>
      <c r="C36" s="109">
        <f t="shared" ref="C36:G41" si="55">D36/(1+$V$5)</f>
        <v>17.616436409040197</v>
      </c>
      <c r="D36" s="109">
        <f t="shared" si="55"/>
        <v>20.787394962667431</v>
      </c>
      <c r="E36" s="109">
        <f t="shared" si="55"/>
        <v>24.529126055947568</v>
      </c>
      <c r="F36" s="109">
        <f t="shared" si="55"/>
        <v>28.944368746018128</v>
      </c>
      <c r="G36" s="109">
        <f t="shared" si="55"/>
        <v>34.154355120301389</v>
      </c>
      <c r="H36" s="109">
        <f>I36/(1+$V$5)</f>
        <v>40.302139041955634</v>
      </c>
      <c r="I36" s="82">
        <f>V6*AH5</f>
        <v>47.556524069507645</v>
      </c>
      <c r="J36" s="83">
        <f t="shared" ref="J36:BU36" si="56">I36-C37+J37</f>
        <v>53.429445390470505</v>
      </c>
      <c r="K36" s="83">
        <f t="shared" si="56"/>
        <v>60.359492549206685</v>
      </c>
      <c r="L36" s="83">
        <f t="shared" si="56"/>
        <v>68.536948196515368</v>
      </c>
      <c r="M36" s="83">
        <f t="shared" si="56"/>
        <v>78.186345860339628</v>
      </c>
      <c r="N36" s="83">
        <f t="shared" si="56"/>
        <v>89.572635103652246</v>
      </c>
      <c r="O36" s="83">
        <f t="shared" si="56"/>
        <v>103.00845641076114</v>
      </c>
      <c r="P36" s="105">
        <f t="shared" si="56"/>
        <v>118.86272555314963</v>
      </c>
      <c r="Q36" s="83">
        <f t="shared" si="56"/>
        <v>141.95033665557884</v>
      </c>
      <c r="R36" s="83">
        <f t="shared" si="56"/>
        <v>142.51750070313579</v>
      </c>
      <c r="S36" s="83">
        <f t="shared" si="56"/>
        <v>142.66436580311247</v>
      </c>
      <c r="T36" s="83">
        <f t="shared" si="56"/>
        <v>142.3139490510606</v>
      </c>
      <c r="U36" s="83">
        <f t="shared" si="56"/>
        <v>141.37491418785919</v>
      </c>
      <c r="V36" s="83">
        <f t="shared" si="56"/>
        <v>139.73880412033785</v>
      </c>
      <c r="W36" s="105">
        <f t="shared" si="56"/>
        <v>137.27670546992468</v>
      </c>
      <c r="X36" s="83">
        <f t="shared" si="56"/>
        <v>129.45564264448359</v>
      </c>
      <c r="Y36" s="83">
        <f t="shared" si="56"/>
        <v>132.41196078879517</v>
      </c>
      <c r="Z36" s="83">
        <f t="shared" si="56"/>
        <v>134.11076288230433</v>
      </c>
      <c r="AA36" s="83">
        <f t="shared" si="56"/>
        <v>134.29058099410875</v>
      </c>
      <c r="AB36" s="83">
        <f t="shared" si="56"/>
        <v>132.64338967834635</v>
      </c>
      <c r="AC36" s="83">
        <f t="shared" si="56"/>
        <v>128.80638232636682</v>
      </c>
      <c r="AD36" s="105">
        <f t="shared" si="56"/>
        <v>122.35232619523538</v>
      </c>
      <c r="AE36" s="83">
        <f t="shared" si="56"/>
        <v>112.7782628188869</v>
      </c>
      <c r="AF36" s="83">
        <f t="shared" si="56"/>
        <v>113.566434071584</v>
      </c>
      <c r="AG36" s="83">
        <f t="shared" si="56"/>
        <v>114.37574064346666</v>
      </c>
      <c r="AH36" s="83">
        <f t="shared" si="56"/>
        <v>115.09932781942635</v>
      </c>
      <c r="AI36" s="83">
        <f t="shared" si="56"/>
        <v>115.60890208814203</v>
      </c>
      <c r="AJ36" s="190">
        <f t="shared" si="56"/>
        <v>115.75094816845304</v>
      </c>
      <c r="AK36" s="105">
        <f t="shared" si="56"/>
        <v>115.34226992255685</v>
      </c>
      <c r="AL36" s="83">
        <f t="shared" si="56"/>
        <v>114.16473209427174</v>
      </c>
      <c r="AM36" s="83">
        <f t="shared" si="56"/>
        <v>111.85478782474749</v>
      </c>
      <c r="AN36" s="83">
        <f t="shared" si="56"/>
        <v>109.4858293316363</v>
      </c>
      <c r="AO36" s="83">
        <f t="shared" si="56"/>
        <v>107.13941083540898</v>
      </c>
      <c r="AP36" s="83">
        <f t="shared" si="56"/>
        <v>104.90502428000975</v>
      </c>
      <c r="AQ36" s="190">
        <f t="shared" si="56"/>
        <v>102.88136666187251</v>
      </c>
      <c r="AR36" s="105">
        <f t="shared" si="56"/>
        <v>101.17785270599863</v>
      </c>
      <c r="AS36" s="83">
        <f t="shared" si="56"/>
        <v>99.128843467737696</v>
      </c>
      <c r="AT36" s="83">
        <f t="shared" si="56"/>
        <v>97.665166292224001</v>
      </c>
      <c r="AU36" s="83">
        <f t="shared" si="56"/>
        <v>95.957894616953283</v>
      </c>
      <c r="AV36" s="83">
        <f t="shared" si="56"/>
        <v>94.039997759834591</v>
      </c>
      <c r="AW36" s="83">
        <f t="shared" si="56"/>
        <v>91.962820370391498</v>
      </c>
      <c r="AX36" s="190">
        <f t="shared" si="56"/>
        <v>89.798979972661584</v>
      </c>
      <c r="AY36" s="105">
        <f t="shared" si="56"/>
        <v>87.645767518919001</v>
      </c>
      <c r="AZ36" s="83">
        <f t="shared" si="56"/>
        <v>86.416721758244861</v>
      </c>
      <c r="BA36" s="83">
        <f t="shared" si="56"/>
        <v>85.404936923244662</v>
      </c>
      <c r="BB36" s="83">
        <f t="shared" si="56"/>
        <v>84.375998843065261</v>
      </c>
      <c r="BC36" s="83">
        <f t="shared" si="56"/>
        <v>83.315664449034259</v>
      </c>
      <c r="BD36" s="83">
        <f t="shared" si="56"/>
        <v>82.211033122614552</v>
      </c>
      <c r="BE36" s="190">
        <f t="shared" si="56"/>
        <v>81.05197509015558</v>
      </c>
      <c r="BF36" s="105">
        <f t="shared" si="56"/>
        <v>79.83279128351333</v>
      </c>
      <c r="BG36" s="83">
        <f t="shared" si="56"/>
        <v>78.554144727817587</v>
      </c>
      <c r="BH36" s="83">
        <f t="shared" si="56"/>
        <v>77.303451713254418</v>
      </c>
      <c r="BI36" s="83">
        <f t="shared" si="56"/>
        <v>76.098241239351808</v>
      </c>
      <c r="BJ36" s="83">
        <f t="shared" si="56"/>
        <v>74.949335239592699</v>
      </c>
      <c r="BK36" s="83">
        <f t="shared" si="56"/>
        <v>73.863230483229586</v>
      </c>
      <c r="BL36" s="190">
        <f t="shared" si="56"/>
        <v>72.841219529446306</v>
      </c>
      <c r="BM36" s="105">
        <f t="shared" si="56"/>
        <v>71.878455817749781</v>
      </c>
      <c r="BN36" s="83">
        <f t="shared" si="56"/>
        <v>70.962950996051447</v>
      </c>
      <c r="BO36" s="83">
        <f t="shared" si="56"/>
        <v>70.069442055453266</v>
      </c>
      <c r="BP36" s="83">
        <f t="shared" si="56"/>
        <v>69.176555907185659</v>
      </c>
      <c r="BQ36" s="83">
        <f t="shared" si="56"/>
        <v>68.29392992810844</v>
      </c>
      <c r="BR36" s="83">
        <f t="shared" si="56"/>
        <v>67.431697241329687</v>
      </c>
      <c r="BS36" s="83">
        <f t="shared" si="56"/>
        <v>66.599687364423716</v>
      </c>
      <c r="BT36" s="105">
        <f t="shared" si="56"/>
        <v>65.806435826261492</v>
      </c>
      <c r="BU36" s="83">
        <f t="shared" si="56"/>
        <v>65.05797694462305</v>
      </c>
      <c r="BV36" s="83">
        <f t="shared" ref="BV36:DS36" si="57">BU36-BO37+BV37</f>
        <v>64.333792550112349</v>
      </c>
      <c r="BW36" s="83">
        <f t="shared" si="57"/>
        <v>63.628369755564194</v>
      </c>
      <c r="BX36" s="83">
        <f t="shared" si="57"/>
        <v>62.94022468815696</v>
      </c>
      <c r="BY36" s="83">
        <f t="shared" si="57"/>
        <v>62.268391561921923</v>
      </c>
      <c r="BZ36" s="83">
        <f t="shared" si="57"/>
        <v>61.612605635330226</v>
      </c>
      <c r="CA36" s="105">
        <f t="shared" si="57"/>
        <v>60.97343545242127</v>
      </c>
      <c r="CB36" s="83">
        <f t="shared" si="57"/>
        <v>60.352348376205434</v>
      </c>
      <c r="CC36" s="83">
        <f t="shared" si="57"/>
        <v>59.751691248658751</v>
      </c>
      <c r="CD36" s="83">
        <f t="shared" si="57"/>
        <v>59.171545395680049</v>
      </c>
      <c r="CE36" s="83">
        <f t="shared" si="57"/>
        <v>58.612069675948838</v>
      </c>
      <c r="CF36" s="83">
        <f t="shared" si="57"/>
        <v>58.072654083183821</v>
      </c>
      <c r="CG36" s="83">
        <f t="shared" si="57"/>
        <v>57.552037338326173</v>
      </c>
      <c r="CH36" s="105">
        <f t="shared" si="57"/>
        <v>57.048491658712294</v>
      </c>
      <c r="CI36" s="83">
        <f t="shared" si="57"/>
        <v>56.560080729581657</v>
      </c>
      <c r="CJ36" s="83">
        <f t="shared" si="57"/>
        <v>56.084997211151958</v>
      </c>
      <c r="CK36" s="83">
        <f t="shared" si="57"/>
        <v>55.622976504885003</v>
      </c>
      <c r="CL36" s="83">
        <f t="shared" si="57"/>
        <v>55.174511840784206</v>
      </c>
      <c r="CM36" s="83">
        <f t="shared" si="57"/>
        <v>54.739936580771058</v>
      </c>
      <c r="CN36" s="83">
        <f t="shared" si="57"/>
        <v>54.319340608221353</v>
      </c>
      <c r="CO36" s="105">
        <f t="shared" si="57"/>
        <v>53.912506226663403</v>
      </c>
      <c r="CP36" s="83">
        <f t="shared" si="57"/>
        <v>53.518874804455407</v>
      </c>
      <c r="CQ36" s="83">
        <f t="shared" si="57"/>
        <v>53.137557098884365</v>
      </c>
      <c r="CR36" s="83">
        <f t="shared" si="57"/>
        <v>52.767975808462204</v>
      </c>
      <c r="CS36" s="83">
        <f t="shared" si="57"/>
        <v>52.409673842726292</v>
      </c>
      <c r="CT36" s="83">
        <f t="shared" si="57"/>
        <v>52.062253260150705</v>
      </c>
      <c r="CU36" s="83">
        <f t="shared" si="57"/>
        <v>51.725384869716208</v>
      </c>
      <c r="CV36" s="105">
        <f t="shared" si="57"/>
        <v>51.398803052849154</v>
      </c>
      <c r="CW36" s="83">
        <f t="shared" si="57"/>
        <v>51.0822854973121</v>
      </c>
      <c r="CX36" s="83">
        <f t="shared" si="57"/>
        <v>50.775618412799219</v>
      </c>
      <c r="CY36" s="83">
        <f t="shared" si="57"/>
        <v>50.478548827758651</v>
      </c>
      <c r="CZ36" s="83">
        <f t="shared" si="57"/>
        <v>50.190794514508568</v>
      </c>
      <c r="DA36" s="83">
        <f t="shared" si="57"/>
        <v>49.912019237418235</v>
      </c>
      <c r="DB36" s="83">
        <f t="shared" si="57"/>
        <v>49.641861670606097</v>
      </c>
      <c r="DC36" s="83">
        <f t="shared" si="57"/>
        <v>49.379965623847852</v>
      </c>
      <c r="DD36" s="105">
        <f t="shared" si="57"/>
        <v>49.126008169444148</v>
      </c>
      <c r="DE36" s="83">
        <f t="shared" si="57"/>
        <v>48.879721625445796</v>
      </c>
      <c r="DF36" s="83">
        <f t="shared" si="57"/>
        <v>48.640904693082604</v>
      </c>
      <c r="DG36" s="83">
        <f t="shared" si="57"/>
        <v>48.40937089378113</v>
      </c>
      <c r="DH36" s="83">
        <f t="shared" si="57"/>
        <v>48.184923068240536</v>
      </c>
      <c r="DI36" s="83">
        <f t="shared" si="57"/>
        <v>47.967351379511022</v>
      </c>
      <c r="DJ36" s="83">
        <f t="shared" si="57"/>
        <v>47.756434771433753</v>
      </c>
      <c r="DK36" s="105">
        <f t="shared" si="57"/>
        <v>47.551946111535045</v>
      </c>
      <c r="DL36" s="83">
        <f t="shared" si="57"/>
        <v>47.353660765278306</v>
      </c>
      <c r="DM36" s="83">
        <f t="shared" si="57"/>
        <v>47.161367746712145</v>
      </c>
      <c r="DN36" s="83">
        <f t="shared" si="57"/>
        <v>46.974867385438714</v>
      </c>
      <c r="DO36" s="83">
        <f t="shared" si="57"/>
        <v>46.793970492041453</v>
      </c>
      <c r="DP36" s="83">
        <f t="shared" si="57"/>
        <v>46.618498552741471</v>
      </c>
      <c r="DQ36" s="83">
        <f t="shared" si="57"/>
        <v>46.448282366082786</v>
      </c>
      <c r="DR36" s="83">
        <f t="shared" si="57"/>
        <v>46.283159642543332</v>
      </c>
      <c r="DS36" s="83">
        <f t="shared" si="57"/>
        <v>46.122972252233133</v>
      </c>
    </row>
    <row r="37" spans="1:123" s="87" customFormat="1" x14ac:dyDescent="0.25">
      <c r="A37" s="87" t="s">
        <v>121</v>
      </c>
      <c r="B37" s="97"/>
      <c r="C37" s="88">
        <f t="shared" si="55"/>
        <v>2.6872530115485032</v>
      </c>
      <c r="D37" s="89">
        <f t="shared" ref="D37:H37" si="58">D36-C36</f>
        <v>3.1709585536272336</v>
      </c>
      <c r="E37" s="89">
        <f t="shared" si="58"/>
        <v>3.7417310932801371</v>
      </c>
      <c r="F37" s="89">
        <f t="shared" si="58"/>
        <v>4.4152426900705599</v>
      </c>
      <c r="G37" s="89">
        <f t="shared" si="58"/>
        <v>5.2099863742832611</v>
      </c>
      <c r="H37" s="89">
        <f t="shared" si="58"/>
        <v>6.1477839216542449</v>
      </c>
      <c r="I37" s="89">
        <f>I36-H36</f>
        <v>7.2543850275520114</v>
      </c>
      <c r="J37" s="87">
        <f>C19*$L$5</f>
        <v>8.5601743325113642</v>
      </c>
      <c r="K37" s="87">
        <f t="shared" ref="K37:BV37" si="59">D19*$L$5</f>
        <v>10.10100571236341</v>
      </c>
      <c r="L37" s="87">
        <f t="shared" si="59"/>
        <v>11.919186740588827</v>
      </c>
      <c r="M37" s="87">
        <f t="shared" si="59"/>
        <v>14.064640353894816</v>
      </c>
      <c r="N37" s="87">
        <f t="shared" si="59"/>
        <v>16.596275617595879</v>
      </c>
      <c r="O37" s="87">
        <f t="shared" si="59"/>
        <v>19.583605228763133</v>
      </c>
      <c r="P37" s="96">
        <f t="shared" si="59"/>
        <v>23.108654169940507</v>
      </c>
      <c r="Q37" s="87">
        <f t="shared" si="59"/>
        <v>31.647785434940577</v>
      </c>
      <c r="R37" s="87">
        <f t="shared" si="59"/>
        <v>10.668169759920387</v>
      </c>
      <c r="S37" s="87">
        <f t="shared" si="59"/>
        <v>12.066051840565503</v>
      </c>
      <c r="T37" s="87">
        <f t="shared" si="59"/>
        <v>13.714223601842933</v>
      </c>
      <c r="U37" s="87">
        <f t="shared" si="59"/>
        <v>15.65724075439447</v>
      </c>
      <c r="V37" s="87">
        <f t="shared" si="59"/>
        <v>17.947495161241793</v>
      </c>
      <c r="W37" s="96">
        <f t="shared" si="59"/>
        <v>20.646555519527329</v>
      </c>
      <c r="X37" s="87">
        <f t="shared" si="59"/>
        <v>23.826722609499484</v>
      </c>
      <c r="Y37" s="87">
        <f t="shared" si="59"/>
        <v>13.624487904231966</v>
      </c>
      <c r="Z37" s="87">
        <f t="shared" si="59"/>
        <v>13.764853934074653</v>
      </c>
      <c r="AA37" s="87">
        <f t="shared" si="59"/>
        <v>13.894041713647345</v>
      </c>
      <c r="AB37" s="87">
        <f t="shared" si="59"/>
        <v>14.010049438632054</v>
      </c>
      <c r="AC37" s="87">
        <f t="shared" si="59"/>
        <v>14.110487809262251</v>
      </c>
      <c r="AD37" s="96">
        <f t="shared" si="59"/>
        <v>14.192499388395891</v>
      </c>
      <c r="AE37" s="87">
        <f t="shared" si="59"/>
        <v>14.252659233151009</v>
      </c>
      <c r="AF37" s="87">
        <f t="shared" si="59"/>
        <v>14.412659156929069</v>
      </c>
      <c r="AG37" s="87">
        <f t="shared" si="59"/>
        <v>14.574160505957316</v>
      </c>
      <c r="AH37" s="87">
        <f t="shared" si="59"/>
        <v>14.617628889607037</v>
      </c>
      <c r="AI37" s="87">
        <f t="shared" si="59"/>
        <v>14.519623707347728</v>
      </c>
      <c r="AJ37" s="196">
        <f t="shared" si="59"/>
        <v>14.252533889573254</v>
      </c>
      <c r="AK37" s="96">
        <f t="shared" si="59"/>
        <v>13.783821142499706</v>
      </c>
      <c r="AL37" s="87">
        <f t="shared" si="59"/>
        <v>13.075121404865895</v>
      </c>
      <c r="AM37" s="87">
        <f t="shared" si="59"/>
        <v>12.102714887404822</v>
      </c>
      <c r="AN37" s="87">
        <f t="shared" si="59"/>
        <v>12.205202012846113</v>
      </c>
      <c r="AO37" s="87">
        <f t="shared" si="59"/>
        <v>12.271210393379718</v>
      </c>
      <c r="AP37" s="87">
        <f t="shared" si="59"/>
        <v>12.285237151948513</v>
      </c>
      <c r="AQ37" s="196">
        <f t="shared" si="59"/>
        <v>12.228876271436004</v>
      </c>
      <c r="AR37" s="96">
        <f t="shared" si="59"/>
        <v>12.080307186625834</v>
      </c>
      <c r="AS37" s="87">
        <f t="shared" si="59"/>
        <v>11.026112166604966</v>
      </c>
      <c r="AT37" s="87">
        <f t="shared" si="59"/>
        <v>10.639037711891124</v>
      </c>
      <c r="AU37" s="87">
        <f t="shared" si="59"/>
        <v>10.497930337575395</v>
      </c>
      <c r="AV37" s="87">
        <f t="shared" si="59"/>
        <v>10.35331353626102</v>
      </c>
      <c r="AW37" s="87">
        <f t="shared" si="59"/>
        <v>10.208059762505417</v>
      </c>
      <c r="AX37" s="196">
        <f t="shared" si="59"/>
        <v>10.065035873706099</v>
      </c>
      <c r="AY37" s="96">
        <f t="shared" si="59"/>
        <v>9.9270947328832477</v>
      </c>
      <c r="AZ37" s="87">
        <f t="shared" si="59"/>
        <v>9.7970664059308259</v>
      </c>
      <c r="BA37" s="87">
        <f t="shared" si="59"/>
        <v>9.6272528768909176</v>
      </c>
      <c r="BB37" s="87">
        <f t="shared" si="59"/>
        <v>9.4689922573959944</v>
      </c>
      <c r="BC37" s="87">
        <f t="shared" si="59"/>
        <v>9.2929791422300116</v>
      </c>
      <c r="BD37" s="87">
        <f t="shared" si="59"/>
        <v>9.1034284360857018</v>
      </c>
      <c r="BE37" s="196">
        <f t="shared" si="59"/>
        <v>8.9059778412471235</v>
      </c>
      <c r="BF37" s="96">
        <f t="shared" si="59"/>
        <v>8.7079109262410022</v>
      </c>
      <c r="BG37" s="87">
        <f t="shared" si="59"/>
        <v>8.5184198502350732</v>
      </c>
      <c r="BH37" s="87">
        <f t="shared" si="59"/>
        <v>8.3765598623277508</v>
      </c>
      <c r="BI37" s="87">
        <f t="shared" si="59"/>
        <v>8.2637817834933838</v>
      </c>
      <c r="BJ37" s="87">
        <f t="shared" si="59"/>
        <v>8.1440731424708979</v>
      </c>
      <c r="BK37" s="87">
        <f t="shared" si="59"/>
        <v>8.0173236797225957</v>
      </c>
      <c r="BL37" s="196">
        <f t="shared" si="59"/>
        <v>7.8839668874638349</v>
      </c>
      <c r="BM37" s="96">
        <f t="shared" si="59"/>
        <v>7.7451472145444757</v>
      </c>
      <c r="BN37" s="87">
        <f t="shared" si="59"/>
        <v>7.6029150285367395</v>
      </c>
      <c r="BO37" s="87">
        <f t="shared" si="59"/>
        <v>7.4830509217295686</v>
      </c>
      <c r="BP37" s="87">
        <f t="shared" si="59"/>
        <v>7.3708956352257831</v>
      </c>
      <c r="BQ37" s="87">
        <f t="shared" si="59"/>
        <v>7.2614471633936883</v>
      </c>
      <c r="BR37" s="87">
        <f t="shared" si="59"/>
        <v>7.1550909929438458</v>
      </c>
      <c r="BS37" s="87">
        <f t="shared" si="59"/>
        <v>7.0519570105578682</v>
      </c>
      <c r="BT37" s="96">
        <f t="shared" si="59"/>
        <v>6.9518956763822448</v>
      </c>
      <c r="BU37" s="87">
        <f t="shared" si="59"/>
        <v>6.8544561468983058</v>
      </c>
      <c r="BV37" s="87">
        <f t="shared" si="59"/>
        <v>6.758866527218867</v>
      </c>
      <c r="BW37" s="87">
        <f t="shared" ref="BW37:DS37" si="60">BP19*$L$5</f>
        <v>6.6654728406776265</v>
      </c>
      <c r="BX37" s="87">
        <f t="shared" si="60"/>
        <v>6.5733020959864596</v>
      </c>
      <c r="BY37" s="87">
        <f t="shared" si="60"/>
        <v>6.4832578667088114</v>
      </c>
      <c r="BZ37" s="87">
        <f t="shared" si="60"/>
        <v>6.3961710839661752</v>
      </c>
      <c r="CA37" s="96">
        <f t="shared" si="60"/>
        <v>6.312725493473291</v>
      </c>
      <c r="CB37" s="87">
        <f t="shared" si="60"/>
        <v>6.2333690706824694</v>
      </c>
      <c r="CC37" s="87">
        <f t="shared" si="60"/>
        <v>6.158209399672181</v>
      </c>
      <c r="CD37" s="87">
        <f t="shared" si="60"/>
        <v>6.08532698769893</v>
      </c>
      <c r="CE37" s="87">
        <f t="shared" si="60"/>
        <v>6.0138263762552437</v>
      </c>
      <c r="CF37" s="87">
        <f t="shared" si="60"/>
        <v>5.9438422739437904</v>
      </c>
      <c r="CG37" s="87">
        <f t="shared" si="60"/>
        <v>5.8755543391085219</v>
      </c>
      <c r="CH37" s="96">
        <f t="shared" si="60"/>
        <v>5.8091798138594193</v>
      </c>
      <c r="CI37" s="87">
        <f t="shared" si="60"/>
        <v>5.7449581415518338</v>
      </c>
      <c r="CJ37" s="87">
        <f t="shared" si="60"/>
        <v>5.6831258812424794</v>
      </c>
      <c r="CK37" s="87">
        <f t="shared" si="60"/>
        <v>5.6233062814319688</v>
      </c>
      <c r="CL37" s="87">
        <f t="shared" si="60"/>
        <v>5.5653617121544503</v>
      </c>
      <c r="CM37" s="87">
        <f t="shared" si="60"/>
        <v>5.5092670139306374</v>
      </c>
      <c r="CN37" s="87">
        <f t="shared" si="60"/>
        <v>5.4549583665588122</v>
      </c>
      <c r="CO37" s="96">
        <f t="shared" si="60"/>
        <v>5.4023454323014652</v>
      </c>
      <c r="CP37" s="87">
        <f t="shared" si="60"/>
        <v>5.3513267193438399</v>
      </c>
      <c r="CQ37" s="87">
        <f t="shared" si="60"/>
        <v>5.3018081756714386</v>
      </c>
      <c r="CR37" s="87">
        <f t="shared" si="60"/>
        <v>5.2537249910098138</v>
      </c>
      <c r="CS37" s="87">
        <f t="shared" si="60"/>
        <v>5.2070597464185333</v>
      </c>
      <c r="CT37" s="87">
        <f t="shared" si="60"/>
        <v>5.1618464313550545</v>
      </c>
      <c r="CU37" s="87">
        <f t="shared" si="60"/>
        <v>5.1180899761243142</v>
      </c>
      <c r="CV37" s="96">
        <f t="shared" si="60"/>
        <v>5.0757636154344086</v>
      </c>
      <c r="CW37" s="87">
        <f t="shared" si="60"/>
        <v>5.0348091638067825</v>
      </c>
      <c r="CX37" s="87">
        <f t="shared" si="60"/>
        <v>4.995141091158561</v>
      </c>
      <c r="CY37" s="87">
        <f t="shared" si="60"/>
        <v>4.9566554059692436</v>
      </c>
      <c r="CZ37" s="87">
        <f t="shared" si="60"/>
        <v>4.91930543316845</v>
      </c>
      <c r="DA37" s="87">
        <f t="shared" si="60"/>
        <v>4.8830711542647167</v>
      </c>
      <c r="DB37" s="87">
        <f t="shared" si="60"/>
        <v>4.8479324093121798</v>
      </c>
      <c r="DC37" s="87">
        <f t="shared" si="60"/>
        <v>4.8138675686761623</v>
      </c>
      <c r="DD37" s="96">
        <f t="shared" si="60"/>
        <v>4.7808517094030769</v>
      </c>
      <c r="DE37" s="87">
        <f t="shared" si="60"/>
        <v>4.7488545471602057</v>
      </c>
      <c r="DF37" s="87">
        <f t="shared" si="60"/>
        <v>4.7178384736060481</v>
      </c>
      <c r="DG37" s="87">
        <f t="shared" si="60"/>
        <v>4.6877716338669728</v>
      </c>
      <c r="DH37" s="87">
        <f t="shared" si="60"/>
        <v>4.6586233287241257</v>
      </c>
      <c r="DI37" s="87">
        <f t="shared" si="60"/>
        <v>4.6303607205826669</v>
      </c>
      <c r="DJ37" s="87">
        <f t="shared" si="60"/>
        <v>4.6029509605988945</v>
      </c>
      <c r="DK37" s="96">
        <f t="shared" si="60"/>
        <v>4.5763630495043648</v>
      </c>
      <c r="DL37" s="87">
        <f t="shared" si="60"/>
        <v>4.5505692009034666</v>
      </c>
      <c r="DM37" s="87">
        <f t="shared" si="60"/>
        <v>4.5255454550398877</v>
      </c>
      <c r="DN37" s="87">
        <f t="shared" si="60"/>
        <v>4.5012712725935451</v>
      </c>
      <c r="DO37" s="87">
        <f t="shared" si="60"/>
        <v>4.4777264353268622</v>
      </c>
      <c r="DP37" s="87">
        <f t="shared" si="60"/>
        <v>4.4548887812826843</v>
      </c>
      <c r="DQ37" s="87">
        <f t="shared" si="60"/>
        <v>4.4327347739402114</v>
      </c>
      <c r="DR37" s="87">
        <f t="shared" si="60"/>
        <v>4.411240325964914</v>
      </c>
      <c r="DS37" s="87">
        <f t="shared" si="60"/>
        <v>4.3903818105932686</v>
      </c>
    </row>
    <row r="38" spans="1:123" s="53" customFormat="1" x14ac:dyDescent="0.25">
      <c r="A38" s="53" t="s">
        <v>88</v>
      </c>
      <c r="B38" s="61"/>
      <c r="C38" s="109">
        <f t="shared" si="55"/>
        <v>7.1620921794130625</v>
      </c>
      <c r="D38" s="109">
        <f t="shared" si="55"/>
        <v>8.4512687717074133</v>
      </c>
      <c r="E38" s="109">
        <f t="shared" si="55"/>
        <v>9.9724971506147462</v>
      </c>
      <c r="F38" s="109">
        <f t="shared" si="55"/>
        <v>11.767546637725399</v>
      </c>
      <c r="G38" s="109">
        <f t="shared" si="55"/>
        <v>13.88570503251597</v>
      </c>
      <c r="H38" s="109">
        <f>I38/(1+$V$5)</f>
        <v>16.385131938368843</v>
      </c>
      <c r="I38" s="82">
        <f>V6*AH6</f>
        <v>19.334455687275234</v>
      </c>
      <c r="J38" s="83">
        <f t="shared" ref="J38:BU38" si="61">I38-C39+J39</f>
        <v>21.722135175142103</v>
      </c>
      <c r="K38" s="83">
        <f t="shared" si="61"/>
        <v>24.539596970825009</v>
      </c>
      <c r="L38" s="83">
        <f t="shared" si="61"/>
        <v>27.86420188973084</v>
      </c>
      <c r="M38" s="83">
        <f t="shared" si="61"/>
        <v>31.787235694039719</v>
      </c>
      <c r="N38" s="83">
        <f t="shared" si="61"/>
        <v>36.416415583124191</v>
      </c>
      <c r="O38" s="83">
        <f t="shared" si="61"/>
        <v>41.878847852243872</v>
      </c>
      <c r="P38" s="105">
        <f t="shared" si="61"/>
        <v>48.324517929805097</v>
      </c>
      <c r="Q38" s="83">
        <f t="shared" si="61"/>
        <v>50.572707031022219</v>
      </c>
      <c r="R38" s="83">
        <f t="shared" si="61"/>
        <v>48.395756088161491</v>
      </c>
      <c r="S38" s="83">
        <f t="shared" si="61"/>
        <v>45.72963556865421</v>
      </c>
      <c r="T38" s="83">
        <f t="shared" si="61"/>
        <v>42.486243104563805</v>
      </c>
      <c r="U38" s="83">
        <f t="shared" si="61"/>
        <v>38.5615990206582</v>
      </c>
      <c r="V38" s="83">
        <f t="shared" si="61"/>
        <v>33.832981683016648</v>
      </c>
      <c r="W38" s="105">
        <f t="shared" si="61"/>
        <v>28.155544692969624</v>
      </c>
      <c r="X38" s="83">
        <f t="shared" si="61"/>
        <v>26.716023286544615</v>
      </c>
      <c r="Y38" s="83">
        <f t="shared" si="61"/>
        <v>27.236771315313735</v>
      </c>
      <c r="Z38" s="83">
        <f t="shared" si="61"/>
        <v>27.482752755978439</v>
      </c>
      <c r="AA38" s="83">
        <f t="shared" si="61"/>
        <v>27.396922273085263</v>
      </c>
      <c r="AB38" s="83">
        <f t="shared" si="61"/>
        <v>26.911977824378887</v>
      </c>
      <c r="AC38" s="83">
        <f t="shared" si="61"/>
        <v>25.948515023810856</v>
      </c>
      <c r="AD38" s="105">
        <f t="shared" si="61"/>
        <v>24.412849271563339</v>
      </c>
      <c r="AE38" s="83">
        <f t="shared" si="61"/>
        <v>22.194445802830849</v>
      </c>
      <c r="AF38" s="83">
        <f t="shared" si="61"/>
        <v>21.705532704615319</v>
      </c>
      <c r="AG38" s="83">
        <f t="shared" si="61"/>
        <v>21.284737670488255</v>
      </c>
      <c r="AH38" s="83">
        <f t="shared" si="61"/>
        <v>20.924927534531651</v>
      </c>
      <c r="AI38" s="83">
        <f t="shared" si="61"/>
        <v>20.617173317045385</v>
      </c>
      <c r="AJ38" s="190">
        <f t="shared" si="61"/>
        <v>20.350441462443921</v>
      </c>
      <c r="AK38" s="105">
        <f t="shared" si="61"/>
        <v>20.111233433491059</v>
      </c>
      <c r="AL38" s="83">
        <f t="shared" si="61"/>
        <v>19.883165706447592</v>
      </c>
      <c r="AM38" s="83">
        <f t="shared" si="61"/>
        <v>19.616175050552613</v>
      </c>
      <c r="AN38" s="83">
        <f t="shared" si="61"/>
        <v>19.308511414912743</v>
      </c>
      <c r="AO38" s="83">
        <f t="shared" si="61"/>
        <v>18.980592120475155</v>
      </c>
      <c r="AP38" s="83">
        <f t="shared" si="61"/>
        <v>18.655395095100474</v>
      </c>
      <c r="AQ38" s="190">
        <f t="shared" si="61"/>
        <v>18.358878582943547</v>
      </c>
      <c r="AR38" s="105">
        <f t="shared" si="61"/>
        <v>18.12047625627676</v>
      </c>
      <c r="AS38" s="83">
        <f t="shared" si="61"/>
        <v>17.860640867304276</v>
      </c>
      <c r="AT38" s="83">
        <f t="shared" si="61"/>
        <v>17.731873823404975</v>
      </c>
      <c r="AU38" s="83">
        <f t="shared" si="61"/>
        <v>17.570325626027667</v>
      </c>
      <c r="AV38" s="83">
        <f t="shared" si="61"/>
        <v>17.373600218815838</v>
      </c>
      <c r="AW38" s="83">
        <f t="shared" si="61"/>
        <v>17.141927619670888</v>
      </c>
      <c r="AX38" s="190">
        <f t="shared" si="61"/>
        <v>16.878576401738883</v>
      </c>
      <c r="AY38" s="105">
        <f t="shared" si="61"/>
        <v>16.59033688303769</v>
      </c>
      <c r="AZ38" s="83">
        <f t="shared" si="61"/>
        <v>16.401128037046966</v>
      </c>
      <c r="BA38" s="83">
        <f t="shared" si="61"/>
        <v>16.201834953735052</v>
      </c>
      <c r="BB38" s="83">
        <f t="shared" si="61"/>
        <v>16.014193502706028</v>
      </c>
      <c r="BC38" s="83">
        <f t="shared" si="61"/>
        <v>15.836173594997188</v>
      </c>
      <c r="BD38" s="83">
        <f t="shared" si="61"/>
        <v>15.664881199913982</v>
      </c>
      <c r="BE38" s="190">
        <f t="shared" si="61"/>
        <v>15.496678456421051</v>
      </c>
      <c r="BF38" s="105">
        <f t="shared" si="61"/>
        <v>15.327322059879741</v>
      </c>
      <c r="BG38" s="83">
        <f t="shared" si="61"/>
        <v>15.152122791400107</v>
      </c>
      <c r="BH38" s="83">
        <f t="shared" si="61"/>
        <v>14.987092327354933</v>
      </c>
      <c r="BI38" s="83">
        <f t="shared" si="61"/>
        <v>14.826076602158015</v>
      </c>
      <c r="BJ38" s="83">
        <f t="shared" si="61"/>
        <v>14.67228890027488</v>
      </c>
      <c r="BK38" s="83">
        <f t="shared" si="61"/>
        <v>14.528408930714996</v>
      </c>
      <c r="BL38" s="190">
        <f t="shared" si="61"/>
        <v>14.396342108068177</v>
      </c>
      <c r="BM38" s="105">
        <f t="shared" si="61"/>
        <v>14.276958342470234</v>
      </c>
      <c r="BN38" s="83">
        <f t="shared" si="61"/>
        <v>14.169806538961442</v>
      </c>
      <c r="BO38" s="83">
        <f t="shared" si="61"/>
        <v>14.062324097705874</v>
      </c>
      <c r="BP38" s="83">
        <f t="shared" si="61"/>
        <v>13.952676699093995</v>
      </c>
      <c r="BQ38" s="83">
        <f t="shared" si="61"/>
        <v>13.841466803940687</v>
      </c>
      <c r="BR38" s="83">
        <f t="shared" si="61"/>
        <v>13.729654316969381</v>
      </c>
      <c r="BS38" s="83">
        <f t="shared" si="61"/>
        <v>13.618496426171861</v>
      </c>
      <c r="BT38" s="105">
        <f t="shared" si="61"/>
        <v>13.509456361351933</v>
      </c>
      <c r="BU38" s="83">
        <f t="shared" si="61"/>
        <v>13.404077302629265</v>
      </c>
      <c r="BV38" s="83">
        <f t="shared" ref="BV38:DS38" si="62">BU38-BO39+BV39</f>
        <v>13.30381699135903</v>
      </c>
      <c r="BW38" s="83">
        <f t="shared" si="62"/>
        <v>13.208452251520603</v>
      </c>
      <c r="BX38" s="83">
        <f t="shared" si="62"/>
        <v>13.117378748561965</v>
      </c>
      <c r="BY38" s="83">
        <f t="shared" si="62"/>
        <v>13.029943017993901</v>
      </c>
      <c r="BZ38" s="83">
        <f t="shared" si="62"/>
        <v>12.945509652585901</v>
      </c>
      <c r="CA38" s="105">
        <f t="shared" si="62"/>
        <v>12.863531838793035</v>
      </c>
      <c r="CB38" s="83">
        <f t="shared" si="62"/>
        <v>12.783623570807231</v>
      </c>
      <c r="CC38" s="83">
        <f t="shared" si="62"/>
        <v>12.705631715516509</v>
      </c>
      <c r="CD38" s="83">
        <f t="shared" si="62"/>
        <v>12.629658809092696</v>
      </c>
      <c r="CE38" s="83">
        <f t="shared" si="62"/>
        <v>12.556011210913262</v>
      </c>
      <c r="CF38" s="83">
        <f t="shared" si="62"/>
        <v>12.484852294716072</v>
      </c>
      <c r="CG38" s="83">
        <f t="shared" si="62"/>
        <v>12.416197137015285</v>
      </c>
      <c r="CH38" s="105">
        <f t="shared" si="62"/>
        <v>12.34992009648149</v>
      </c>
      <c r="CI38" s="83">
        <f t="shared" si="62"/>
        <v>12.285777335063427</v>
      </c>
      <c r="CJ38" s="83">
        <f t="shared" si="62"/>
        <v>12.223446470473135</v>
      </c>
      <c r="CK38" s="83">
        <f t="shared" si="62"/>
        <v>12.16283945356442</v>
      </c>
      <c r="CL38" s="83">
        <f t="shared" si="62"/>
        <v>12.103935086408478</v>
      </c>
      <c r="CM38" s="83">
        <f t="shared" si="62"/>
        <v>12.046743428773894</v>
      </c>
      <c r="CN38" s="83">
        <f t="shared" si="62"/>
        <v>11.991289883659688</v>
      </c>
      <c r="CO38" s="105">
        <f t="shared" si="62"/>
        <v>11.937597548559316</v>
      </c>
      <c r="CP38" s="83">
        <f t="shared" si="62"/>
        <v>11.885669299832136</v>
      </c>
      <c r="CQ38" s="83">
        <f t="shared" si="62"/>
        <v>11.835471376422344</v>
      </c>
      <c r="CR38" s="83">
        <f t="shared" si="62"/>
        <v>11.78692055993165</v>
      </c>
      <c r="CS38" s="83">
        <f t="shared" si="62"/>
        <v>11.739927410989214</v>
      </c>
      <c r="CT38" s="83">
        <f t="shared" si="62"/>
        <v>11.694401941818541</v>
      </c>
      <c r="CU38" s="83">
        <f t="shared" si="62"/>
        <v>11.650262922479563</v>
      </c>
      <c r="CV38" s="105">
        <f t="shared" si="62"/>
        <v>11.607444753435157</v>
      </c>
      <c r="CW38" s="83">
        <f t="shared" si="62"/>
        <v>11.565901164712098</v>
      </c>
      <c r="CX38" s="83">
        <f t="shared" si="62"/>
        <v>11.525605053327997</v>
      </c>
      <c r="CY38" s="83">
        <f t="shared" si="62"/>
        <v>11.486543839856537</v>
      </c>
      <c r="CZ38" s="83">
        <f t="shared" si="62"/>
        <v>11.448701376847618</v>
      </c>
      <c r="DA38" s="83">
        <f t="shared" si="62"/>
        <v>11.412049739528063</v>
      </c>
      <c r="DB38" s="83">
        <f t="shared" si="62"/>
        <v>11.376551275849199</v>
      </c>
      <c r="DC38" s="83">
        <f t="shared" si="62"/>
        <v>11.342162059944512</v>
      </c>
      <c r="DD38" s="105">
        <f t="shared" si="62"/>
        <v>11.308836350576367</v>
      </c>
      <c r="DE38" s="83">
        <f t="shared" si="62"/>
        <v>11.276531495586539</v>
      </c>
      <c r="DF38" s="83">
        <f t="shared" si="62"/>
        <v>11.245212550282702</v>
      </c>
      <c r="DG38" s="83">
        <f t="shared" si="62"/>
        <v>11.214849262362605</v>
      </c>
      <c r="DH38" s="83">
        <f t="shared" si="62"/>
        <v>11.185414426014283</v>
      </c>
      <c r="DI38" s="83">
        <f t="shared" si="62"/>
        <v>11.156882434834879</v>
      </c>
      <c r="DJ38" s="83">
        <f t="shared" si="62"/>
        <v>11.129227954586597</v>
      </c>
      <c r="DK38" s="105">
        <f t="shared" si="62"/>
        <v>11.10242495085742</v>
      </c>
      <c r="DL38" s="83">
        <f t="shared" si="62"/>
        <v>11.076446276216986</v>
      </c>
      <c r="DM38" s="83">
        <f t="shared" si="62"/>
        <v>11.051263970982149</v>
      </c>
      <c r="DN38" s="83">
        <f t="shared" si="62"/>
        <v>11.026850358894656</v>
      </c>
      <c r="DO38" s="83">
        <f t="shared" si="62"/>
        <v>11.003178658577005</v>
      </c>
      <c r="DP38" s="83">
        <f t="shared" si="62"/>
        <v>10.980223679792484</v>
      </c>
      <c r="DQ38" s="83">
        <f t="shared" si="62"/>
        <v>10.957962120614022</v>
      </c>
      <c r="DR38" s="83">
        <f t="shared" si="62"/>
        <v>10.936372472383741</v>
      </c>
      <c r="DS38" s="83">
        <f t="shared" si="62"/>
        <v>10.915434589179114</v>
      </c>
    </row>
    <row r="39" spans="1:123" s="53" customFormat="1" x14ac:dyDescent="0.25">
      <c r="A39" s="87" t="s">
        <v>122</v>
      </c>
      <c r="B39" s="61"/>
      <c r="C39" s="88">
        <f t="shared" si="55"/>
        <v>1.0925225358426702</v>
      </c>
      <c r="D39" s="89">
        <f t="shared" ref="D39:H39" si="63">D38-C38</f>
        <v>1.2891765922943508</v>
      </c>
      <c r="E39" s="89">
        <f t="shared" si="63"/>
        <v>1.5212283789073329</v>
      </c>
      <c r="F39" s="89">
        <f t="shared" si="63"/>
        <v>1.7950494871106528</v>
      </c>
      <c r="G39" s="89">
        <f t="shared" si="63"/>
        <v>2.1181583947905711</v>
      </c>
      <c r="H39" s="89">
        <f t="shared" si="63"/>
        <v>2.4994269058528733</v>
      </c>
      <c r="I39" s="89">
        <f>I38-H38</f>
        <v>2.9493237489063908</v>
      </c>
      <c r="J39" s="87">
        <f>C21*$L$5</f>
        <v>3.480202023709539</v>
      </c>
      <c r="K39" s="87">
        <f t="shared" ref="K39:BV39" si="64">D21*$L$5</f>
        <v>4.1066383879772559</v>
      </c>
      <c r="L39" s="87">
        <f t="shared" si="64"/>
        <v>4.8458332978131615</v>
      </c>
      <c r="M39" s="87">
        <f t="shared" si="64"/>
        <v>5.7180832914195321</v>
      </c>
      <c r="N39" s="87">
        <f t="shared" si="64"/>
        <v>6.7473382838750453</v>
      </c>
      <c r="O39" s="87">
        <f t="shared" si="64"/>
        <v>7.9618591749725525</v>
      </c>
      <c r="P39" s="96">
        <f t="shared" si="64"/>
        <v>9.3949938264676121</v>
      </c>
      <c r="Q39" s="87">
        <f t="shared" si="64"/>
        <v>5.728391124926663</v>
      </c>
      <c r="R39" s="87">
        <f t="shared" si="64"/>
        <v>1.9296874451165307</v>
      </c>
      <c r="S39" s="87">
        <f t="shared" si="64"/>
        <v>2.1797127783058778</v>
      </c>
      <c r="T39" s="87">
        <f t="shared" si="64"/>
        <v>2.4746908273291237</v>
      </c>
      <c r="U39" s="87">
        <f t="shared" si="64"/>
        <v>2.8226941999694386</v>
      </c>
      <c r="V39" s="87">
        <f t="shared" si="64"/>
        <v>3.2332418373309997</v>
      </c>
      <c r="W39" s="96">
        <f t="shared" si="64"/>
        <v>3.7175568364205871</v>
      </c>
      <c r="X39" s="87">
        <f t="shared" si="64"/>
        <v>4.2888697185016538</v>
      </c>
      <c r="Y39" s="87">
        <f t="shared" si="64"/>
        <v>2.4504354738856513</v>
      </c>
      <c r="Z39" s="87">
        <f t="shared" si="64"/>
        <v>2.4256942189705786</v>
      </c>
      <c r="AA39" s="87">
        <f t="shared" si="64"/>
        <v>2.3888603444359489</v>
      </c>
      <c r="AB39" s="87">
        <f t="shared" si="64"/>
        <v>2.3377497512630625</v>
      </c>
      <c r="AC39" s="87">
        <f t="shared" si="64"/>
        <v>2.2697790367629698</v>
      </c>
      <c r="AD39" s="96">
        <f t="shared" si="64"/>
        <v>2.1818910841730719</v>
      </c>
      <c r="AE39" s="87">
        <f t="shared" si="64"/>
        <v>2.0704662497691655</v>
      </c>
      <c r="AF39" s="87">
        <f t="shared" si="64"/>
        <v>1.9615223756701201</v>
      </c>
      <c r="AG39" s="87">
        <f t="shared" si="64"/>
        <v>2.0048991848435147</v>
      </c>
      <c r="AH39" s="87">
        <f t="shared" si="64"/>
        <v>2.0290502084793443</v>
      </c>
      <c r="AI39" s="87">
        <f t="shared" si="64"/>
        <v>2.0299955337767956</v>
      </c>
      <c r="AJ39" s="196">
        <f t="shared" si="64"/>
        <v>2.003047182161505</v>
      </c>
      <c r="AK39" s="96">
        <f t="shared" si="64"/>
        <v>1.9426830552202068</v>
      </c>
      <c r="AL39" s="87">
        <f t="shared" si="64"/>
        <v>1.8423985227256998</v>
      </c>
      <c r="AM39" s="87">
        <f t="shared" si="64"/>
        <v>1.6945317197751437</v>
      </c>
      <c r="AN39" s="87">
        <f t="shared" si="64"/>
        <v>1.6972355492036488</v>
      </c>
      <c r="AO39" s="87">
        <f t="shared" si="64"/>
        <v>1.7011309140417565</v>
      </c>
      <c r="AP39" s="87">
        <f t="shared" si="64"/>
        <v>1.7047985084021149</v>
      </c>
      <c r="AQ39" s="196">
        <f t="shared" si="64"/>
        <v>1.7065306700045779</v>
      </c>
      <c r="AR39" s="96">
        <f t="shared" si="64"/>
        <v>1.7042807285534203</v>
      </c>
      <c r="AS39" s="87">
        <f t="shared" si="64"/>
        <v>1.5825631337532136</v>
      </c>
      <c r="AT39" s="87">
        <f t="shared" si="64"/>
        <v>1.5657646758758421</v>
      </c>
      <c r="AU39" s="87">
        <f t="shared" si="64"/>
        <v>1.535687351826341</v>
      </c>
      <c r="AV39" s="87">
        <f t="shared" si="64"/>
        <v>1.5044055068299278</v>
      </c>
      <c r="AW39" s="87">
        <f t="shared" si="64"/>
        <v>1.473125909257166</v>
      </c>
      <c r="AX39" s="196">
        <f t="shared" si="64"/>
        <v>1.4431794520725729</v>
      </c>
      <c r="AY39" s="96">
        <f t="shared" si="64"/>
        <v>1.4160412098522288</v>
      </c>
      <c r="AZ39" s="87">
        <f t="shared" si="64"/>
        <v>1.3933542877624916</v>
      </c>
      <c r="BA39" s="87">
        <f t="shared" si="64"/>
        <v>1.3664715925639279</v>
      </c>
      <c r="BB39" s="87">
        <f t="shared" si="64"/>
        <v>1.3480459007973193</v>
      </c>
      <c r="BC39" s="87">
        <f t="shared" si="64"/>
        <v>1.3263855991210864</v>
      </c>
      <c r="BD39" s="87">
        <f t="shared" si="64"/>
        <v>1.3018335141739608</v>
      </c>
      <c r="BE39" s="196">
        <f t="shared" si="64"/>
        <v>1.2749767085796444</v>
      </c>
      <c r="BF39" s="96">
        <f t="shared" si="64"/>
        <v>1.246684813310917</v>
      </c>
      <c r="BG39" s="87">
        <f t="shared" si="64"/>
        <v>1.2181550192828572</v>
      </c>
      <c r="BH39" s="87">
        <f t="shared" si="64"/>
        <v>1.2014411285187538</v>
      </c>
      <c r="BI39" s="87">
        <f t="shared" si="64"/>
        <v>1.1870301756004014</v>
      </c>
      <c r="BJ39" s="87">
        <f t="shared" si="64"/>
        <v>1.1725978972379529</v>
      </c>
      <c r="BK39" s="87">
        <f t="shared" si="64"/>
        <v>1.1579535446140752</v>
      </c>
      <c r="BL39" s="196">
        <f t="shared" si="64"/>
        <v>1.1429098859328248</v>
      </c>
      <c r="BM39" s="96">
        <f t="shared" si="64"/>
        <v>1.1273010477129732</v>
      </c>
      <c r="BN39" s="87">
        <f t="shared" si="64"/>
        <v>1.1110032157740652</v>
      </c>
      <c r="BO39" s="87">
        <f t="shared" si="64"/>
        <v>1.0939586872631855</v>
      </c>
      <c r="BP39" s="87">
        <f t="shared" si="64"/>
        <v>1.0773827769885234</v>
      </c>
      <c r="BQ39" s="87">
        <f t="shared" si="64"/>
        <v>1.0613880020846451</v>
      </c>
      <c r="BR39" s="87">
        <f t="shared" si="64"/>
        <v>1.0461410576427697</v>
      </c>
      <c r="BS39" s="87">
        <f t="shared" si="64"/>
        <v>1.0317519951353051</v>
      </c>
      <c r="BT39" s="96">
        <f t="shared" si="64"/>
        <v>1.0182609828930476</v>
      </c>
      <c r="BU39" s="87">
        <f t="shared" si="64"/>
        <v>1.0056241570513973</v>
      </c>
      <c r="BV39" s="87">
        <f t="shared" si="64"/>
        <v>0.99369837599295097</v>
      </c>
      <c r="BW39" s="87">
        <f t="shared" ref="BW39:DS39" si="65">BP21*$L$5</f>
        <v>0.98201803715009583</v>
      </c>
      <c r="BX39" s="87">
        <f t="shared" si="65"/>
        <v>0.97031449912600709</v>
      </c>
      <c r="BY39" s="87">
        <f t="shared" si="65"/>
        <v>0.95870532707470513</v>
      </c>
      <c r="BZ39" s="87">
        <f t="shared" si="65"/>
        <v>0.94731862972730518</v>
      </c>
      <c r="CA39" s="96">
        <f t="shared" si="65"/>
        <v>0.93628316910017984</v>
      </c>
      <c r="CB39" s="87">
        <f t="shared" si="65"/>
        <v>0.92571588906559221</v>
      </c>
      <c r="CC39" s="87">
        <f t="shared" si="65"/>
        <v>0.91570652070222813</v>
      </c>
      <c r="CD39" s="87">
        <f t="shared" si="65"/>
        <v>0.90604513072628368</v>
      </c>
      <c r="CE39" s="87">
        <f t="shared" si="65"/>
        <v>0.89666690094657164</v>
      </c>
      <c r="CF39" s="87">
        <f t="shared" si="65"/>
        <v>0.88754641087751618</v>
      </c>
      <c r="CG39" s="87">
        <f t="shared" si="65"/>
        <v>0.87866347202651829</v>
      </c>
      <c r="CH39" s="96">
        <f t="shared" si="65"/>
        <v>0.87000612856638571</v>
      </c>
      <c r="CI39" s="87">
        <f t="shared" si="65"/>
        <v>0.86157312764753047</v>
      </c>
      <c r="CJ39" s="87">
        <f t="shared" si="65"/>
        <v>0.85337565611193678</v>
      </c>
      <c r="CK39" s="87">
        <f t="shared" si="65"/>
        <v>0.84543811381756862</v>
      </c>
      <c r="CL39" s="87">
        <f t="shared" si="65"/>
        <v>0.83776253379063037</v>
      </c>
      <c r="CM39" s="87">
        <f t="shared" si="65"/>
        <v>0.83035475324293129</v>
      </c>
      <c r="CN39" s="87">
        <f t="shared" si="65"/>
        <v>0.82320992691231187</v>
      </c>
      <c r="CO39" s="96">
        <f t="shared" si="65"/>
        <v>0.81631379346601352</v>
      </c>
      <c r="CP39" s="87">
        <f t="shared" si="65"/>
        <v>0.80964487892035086</v>
      </c>
      <c r="CQ39" s="87">
        <f t="shared" si="65"/>
        <v>0.80317773270214432</v>
      </c>
      <c r="CR39" s="87">
        <f t="shared" si="65"/>
        <v>0.79688729732687358</v>
      </c>
      <c r="CS39" s="87">
        <f t="shared" si="65"/>
        <v>0.79076938484819603</v>
      </c>
      <c r="CT39" s="87">
        <f t="shared" si="65"/>
        <v>0.78482928407225727</v>
      </c>
      <c r="CU39" s="87">
        <f t="shared" si="65"/>
        <v>0.77907090757333408</v>
      </c>
      <c r="CV39" s="96">
        <f t="shared" si="65"/>
        <v>0.77349562442160824</v>
      </c>
      <c r="CW39" s="87">
        <f t="shared" si="65"/>
        <v>0.76810129019729245</v>
      </c>
      <c r="CX39" s="87">
        <f t="shared" si="65"/>
        <v>0.76288162131804216</v>
      </c>
      <c r="CY39" s="87">
        <f t="shared" si="65"/>
        <v>0.75782608385541494</v>
      </c>
      <c r="CZ39" s="87">
        <f t="shared" si="65"/>
        <v>0.75292692183927723</v>
      </c>
      <c r="DA39" s="87">
        <f t="shared" si="65"/>
        <v>0.74817764675270237</v>
      </c>
      <c r="DB39" s="87">
        <f t="shared" si="65"/>
        <v>0.74357244389446997</v>
      </c>
      <c r="DC39" s="87">
        <f t="shared" si="65"/>
        <v>0.73910640851692055</v>
      </c>
      <c r="DD39" s="96">
        <f t="shared" si="65"/>
        <v>0.73477558082914673</v>
      </c>
      <c r="DE39" s="87">
        <f t="shared" si="65"/>
        <v>0.73057676632821522</v>
      </c>
      <c r="DF39" s="87">
        <f t="shared" si="65"/>
        <v>0.72650713855157645</v>
      </c>
      <c r="DG39" s="87">
        <f t="shared" si="65"/>
        <v>0.72256363391918066</v>
      </c>
      <c r="DH39" s="87">
        <f t="shared" si="65"/>
        <v>0.71874281040438093</v>
      </c>
      <c r="DI39" s="87">
        <f t="shared" si="65"/>
        <v>0.715040452715065</v>
      </c>
      <c r="DJ39" s="87">
        <f t="shared" si="65"/>
        <v>0.7114519282686399</v>
      </c>
      <c r="DK39" s="96">
        <f t="shared" si="65"/>
        <v>0.70797257709997119</v>
      </c>
      <c r="DL39" s="87">
        <f t="shared" si="65"/>
        <v>0.7045980916877802</v>
      </c>
      <c r="DM39" s="87">
        <f t="shared" si="65"/>
        <v>0.70132483331674</v>
      </c>
      <c r="DN39" s="87">
        <f t="shared" si="65"/>
        <v>0.69815002183168917</v>
      </c>
      <c r="DO39" s="87">
        <f t="shared" si="65"/>
        <v>0.69507111008672895</v>
      </c>
      <c r="DP39" s="87">
        <f t="shared" si="65"/>
        <v>0.69208547393054509</v>
      </c>
      <c r="DQ39" s="87">
        <f t="shared" si="65"/>
        <v>0.6891903690901775</v>
      </c>
      <c r="DR39" s="87">
        <f t="shared" si="65"/>
        <v>0.68638292886968988</v>
      </c>
      <c r="DS39" s="87">
        <f t="shared" si="65"/>
        <v>0.6836602084831519</v>
      </c>
    </row>
    <row r="40" spans="1:123" s="53" customFormat="1" x14ac:dyDescent="0.25">
      <c r="A40" s="53" t="s">
        <v>89</v>
      </c>
      <c r="B40" s="61"/>
      <c r="C40" s="109">
        <f t="shared" si="55"/>
        <v>1.3862113895638182</v>
      </c>
      <c r="D40" s="109">
        <f t="shared" si="55"/>
        <v>1.6357294396853055</v>
      </c>
      <c r="E40" s="109">
        <f t="shared" si="55"/>
        <v>1.9301607388286603</v>
      </c>
      <c r="F40" s="109">
        <f t="shared" si="55"/>
        <v>2.277589671817819</v>
      </c>
      <c r="G40" s="109">
        <f t="shared" si="55"/>
        <v>2.6875558127450265</v>
      </c>
      <c r="H40" s="109">
        <f>I40/(1+$V$5)</f>
        <v>3.1713158590391313</v>
      </c>
      <c r="I40" s="82">
        <f>V6*AH7</f>
        <v>3.7421527136661745</v>
      </c>
      <c r="J40" s="83">
        <f t="shared" ref="J40:BU40" si="66">I40-C41+J41</f>
        <v>4.2042842274468581</v>
      </c>
      <c r="K40" s="83">
        <f t="shared" si="66"/>
        <v>4.749599413708065</v>
      </c>
      <c r="L40" s="83">
        <f t="shared" si="66"/>
        <v>5.3930713334962901</v>
      </c>
      <c r="M40" s="83">
        <f t="shared" si="66"/>
        <v>6.1523681988463954</v>
      </c>
      <c r="N40" s="83">
        <f t="shared" si="66"/>
        <v>7.0483384999595193</v>
      </c>
      <c r="O40" s="83">
        <f t="shared" si="66"/>
        <v>8.1055834552730062</v>
      </c>
      <c r="P40" s="105">
        <f t="shared" si="66"/>
        <v>9.3531325025429215</v>
      </c>
      <c r="Q40" s="83">
        <f t="shared" si="66"/>
        <v>9.3028652768745719</v>
      </c>
      <c r="R40" s="83">
        <f t="shared" si="66"/>
        <v>8.9281209878156478</v>
      </c>
      <c r="S40" s="83">
        <f t="shared" si="66"/>
        <v>8.4647386459428269</v>
      </c>
      <c r="T40" s="83">
        <f t="shared" si="66"/>
        <v>7.8967517844270256</v>
      </c>
      <c r="U40" s="83">
        <f t="shared" si="66"/>
        <v>7.2053156818021984</v>
      </c>
      <c r="V40" s="83">
        <f t="shared" si="66"/>
        <v>6.3681877158346172</v>
      </c>
      <c r="W40" s="105">
        <f t="shared" si="66"/>
        <v>5.359113591938212</v>
      </c>
      <c r="X40" s="83">
        <f t="shared" si="66"/>
        <v>5.6694773785420711</v>
      </c>
      <c r="Y40" s="83">
        <f t="shared" si="66"/>
        <v>5.8066880658430993</v>
      </c>
      <c r="Z40" s="83">
        <f t="shared" si="66"/>
        <v>5.8915601217250453</v>
      </c>
      <c r="AA40" s="83">
        <f t="shared" si="66"/>
        <v>5.9126561241674747</v>
      </c>
      <c r="AB40" s="83">
        <f t="shared" si="66"/>
        <v>5.856480917004534</v>
      </c>
      <c r="AC40" s="83">
        <f t="shared" si="66"/>
        <v>5.7071109333118866</v>
      </c>
      <c r="AD40" s="105">
        <f t="shared" si="66"/>
        <v>5.4457566689531873</v>
      </c>
      <c r="AE40" s="83">
        <f t="shared" si="66"/>
        <v>5.0502462224189335</v>
      </c>
      <c r="AF40" s="83">
        <f t="shared" si="66"/>
        <v>5.0003381273723546</v>
      </c>
      <c r="AG40" s="83">
        <f t="shared" si="66"/>
        <v>4.9598059970288277</v>
      </c>
      <c r="AH40" s="83">
        <f t="shared" si="66"/>
        <v>4.9253655579141471</v>
      </c>
      <c r="AI40" s="83">
        <f t="shared" si="66"/>
        <v>4.8930131584274807</v>
      </c>
      <c r="AJ40" s="190">
        <f t="shared" si="66"/>
        <v>4.8579007760930075</v>
      </c>
      <c r="AK40" s="105">
        <f t="shared" si="66"/>
        <v>4.8141897894303147</v>
      </c>
      <c r="AL40" s="83">
        <f t="shared" si="66"/>
        <v>4.7548801281440225</v>
      </c>
      <c r="AM40" s="83">
        <f t="shared" si="66"/>
        <v>4.6887877021940856</v>
      </c>
      <c r="AN40" s="83">
        <f t="shared" si="66"/>
        <v>4.6142242703674565</v>
      </c>
      <c r="AO40" s="83">
        <f t="shared" si="66"/>
        <v>4.5362059000284942</v>
      </c>
      <c r="AP40" s="83">
        <f t="shared" si="66"/>
        <v>4.4603505238386703</v>
      </c>
      <c r="AQ40" s="190">
        <f t="shared" si="66"/>
        <v>4.3929754451295775</v>
      </c>
      <c r="AR40" s="105">
        <f t="shared" si="66"/>
        <v>4.3412121873356044</v>
      </c>
      <c r="AS40" s="83">
        <f t="shared" si="66"/>
        <v>4.2830887762157186</v>
      </c>
      <c r="AT40" s="83">
        <f t="shared" si="66"/>
        <v>4.2581542834943003</v>
      </c>
      <c r="AU40" s="83">
        <f t="shared" si="66"/>
        <v>4.2217214872604467</v>
      </c>
      <c r="AV40" s="83">
        <f t="shared" si="66"/>
        <v>4.1734992773910111</v>
      </c>
      <c r="AW40" s="83">
        <f t="shared" si="66"/>
        <v>4.1139119190875002</v>
      </c>
      <c r="AX40" s="190">
        <f t="shared" si="66"/>
        <v>4.0442111451322651</v>
      </c>
      <c r="AY40" s="105">
        <f t="shared" si="66"/>
        <v>3.9666075304867352</v>
      </c>
      <c r="AZ40" s="83">
        <f t="shared" si="66"/>
        <v>3.9144775549975028</v>
      </c>
      <c r="BA40" s="83">
        <f t="shared" si="66"/>
        <v>3.8591989929364736</v>
      </c>
      <c r="BB40" s="83">
        <f t="shared" si="66"/>
        <v>3.8070295470154636</v>
      </c>
      <c r="BC40" s="83">
        <f t="shared" si="66"/>
        <v>3.7572950632251545</v>
      </c>
      <c r="BD40" s="83">
        <f t="shared" si="66"/>
        <v>3.7091447975257164</v>
      </c>
      <c r="BE40" s="190">
        <f t="shared" si="66"/>
        <v>3.6615895329006904</v>
      </c>
      <c r="BF40" s="105">
        <f t="shared" si="66"/>
        <v>3.6135455761008211</v>
      </c>
      <c r="BG40" s="83">
        <f t="shared" si="66"/>
        <v>3.5638855727361349</v>
      </c>
      <c r="BH40" s="83">
        <f t="shared" si="66"/>
        <v>3.517230918690732</v>
      </c>
      <c r="BI40" s="83">
        <f t="shared" si="66"/>
        <v>3.4722414343197254</v>
      </c>
      <c r="BJ40" s="83">
        <f t="shared" si="66"/>
        <v>3.4297407068889698</v>
      </c>
      <c r="BK40" s="83">
        <f t="shared" si="66"/>
        <v>3.3903797909155364</v>
      </c>
      <c r="BL40" s="190">
        <f t="shared" si="66"/>
        <v>3.3545753624483128</v>
      </c>
      <c r="BM40" s="105">
        <f t="shared" si="66"/>
        <v>3.3224425793859131</v>
      </c>
      <c r="BN40" s="83">
        <f t="shared" si="66"/>
        <v>3.2937216563832679</v>
      </c>
      <c r="BO40" s="83">
        <f t="shared" si="66"/>
        <v>3.2648329931508737</v>
      </c>
      <c r="BP40" s="83">
        <f t="shared" si="66"/>
        <v>3.2350865545014531</v>
      </c>
      <c r="BQ40" s="83">
        <f t="shared" si="66"/>
        <v>3.2047106562042686</v>
      </c>
      <c r="BR40" s="83">
        <f t="shared" si="66"/>
        <v>3.1740245883700773</v>
      </c>
      <c r="BS40" s="83">
        <f t="shared" si="66"/>
        <v>3.1434179387730632</v>
      </c>
      <c r="BT40" s="105">
        <f t="shared" si="66"/>
        <v>3.1133215458060235</v>
      </c>
      <c r="BU40" s="83">
        <f t="shared" si="66"/>
        <v>3.0841690435709301</v>
      </c>
      <c r="BV40" s="83">
        <f t="shared" ref="BV40:DS40" si="67">BU40-BO41+BV41</f>
        <v>3.0563469012271369</v>
      </c>
      <c r="BW40" s="83">
        <f t="shared" si="67"/>
        <v>3.0298329071432297</v>
      </c>
      <c r="BX40" s="83">
        <f t="shared" si="67"/>
        <v>3.0044633638716496</v>
      </c>
      <c r="BY40" s="83">
        <f t="shared" si="67"/>
        <v>2.9800703736680236</v>
      </c>
      <c r="BZ40" s="83">
        <f t="shared" si="67"/>
        <v>2.9564993523786347</v>
      </c>
      <c r="CA40" s="105">
        <f t="shared" si="67"/>
        <v>2.9336268201204438</v>
      </c>
      <c r="CB40" s="83">
        <f t="shared" si="67"/>
        <v>2.9113779786418332</v>
      </c>
      <c r="CC40" s="83">
        <f t="shared" si="67"/>
        <v>2.8897435349902643</v>
      </c>
      <c r="CD40" s="83">
        <f t="shared" si="67"/>
        <v>2.8687313082562276</v>
      </c>
      <c r="CE40" s="83">
        <f t="shared" si="67"/>
        <v>2.8484067488617821</v>
      </c>
      <c r="CF40" s="83">
        <f t="shared" si="67"/>
        <v>2.8287948993643739</v>
      </c>
      <c r="CG40" s="83">
        <f t="shared" si="67"/>
        <v>2.8098805041601986</v>
      </c>
      <c r="CH40" s="105">
        <f t="shared" si="67"/>
        <v>2.7916116839816789</v>
      </c>
      <c r="CI40" s="83">
        <f t="shared" si="67"/>
        <v>2.7739076817595265</v>
      </c>
      <c r="CJ40" s="83">
        <f t="shared" si="67"/>
        <v>2.7566712218512457</v>
      </c>
      <c r="CK40" s="83">
        <f t="shared" si="67"/>
        <v>2.7398881287145773</v>
      </c>
      <c r="CL40" s="83">
        <f t="shared" si="67"/>
        <v>2.7235645489662095</v>
      </c>
      <c r="CM40" s="83">
        <f t="shared" si="67"/>
        <v>2.7077125810385891</v>
      </c>
      <c r="CN40" s="83">
        <f t="shared" si="67"/>
        <v>2.6923456040926101</v>
      </c>
      <c r="CO40" s="105">
        <f t="shared" si="67"/>
        <v>2.6774733732481453</v>
      </c>
      <c r="CP40" s="83">
        <f t="shared" si="67"/>
        <v>2.6630973087453635</v>
      </c>
      <c r="CQ40" s="83">
        <f t="shared" si="67"/>
        <v>2.6492064861444349</v>
      </c>
      <c r="CR40" s="83">
        <f t="shared" si="67"/>
        <v>2.6357749231296461</v>
      </c>
      <c r="CS40" s="83">
        <f t="shared" si="67"/>
        <v>2.6227753989718647</v>
      </c>
      <c r="CT40" s="83">
        <f t="shared" si="67"/>
        <v>2.6101819230628958</v>
      </c>
      <c r="CU40" s="83">
        <f t="shared" si="67"/>
        <v>2.5979719411107278</v>
      </c>
      <c r="CV40" s="105">
        <f t="shared" si="67"/>
        <v>2.5861278107042658</v>
      </c>
      <c r="CW40" s="83">
        <f t="shared" si="67"/>
        <v>2.5746373740308837</v>
      </c>
      <c r="CX40" s="83">
        <f t="shared" si="67"/>
        <v>2.5634934745133293</v>
      </c>
      <c r="CY40" s="83">
        <f t="shared" si="67"/>
        <v>2.5526922881289176</v>
      </c>
      <c r="CZ40" s="83">
        <f t="shared" si="67"/>
        <v>2.5422288627238778</v>
      </c>
      <c r="DA40" s="83">
        <f t="shared" si="67"/>
        <v>2.5320948073432397</v>
      </c>
      <c r="DB40" s="83">
        <f t="shared" si="67"/>
        <v>2.5222790878131658</v>
      </c>
      <c r="DC40" s="83">
        <f t="shared" si="67"/>
        <v>2.512769159358974</v>
      </c>
      <c r="DD40" s="105">
        <f t="shared" si="67"/>
        <v>2.5035523118433427</v>
      </c>
      <c r="DE40" s="83">
        <f t="shared" si="67"/>
        <v>2.4946170614906729</v>
      </c>
      <c r="DF40" s="83">
        <f t="shared" si="67"/>
        <v>2.4859543783088109</v>
      </c>
      <c r="DG40" s="83">
        <f t="shared" si="67"/>
        <v>2.4775564117346538</v>
      </c>
      <c r="DH40" s="83">
        <f t="shared" si="67"/>
        <v>2.4694159485207194</v>
      </c>
      <c r="DI40" s="83">
        <f t="shared" si="67"/>
        <v>2.4615260027404653</v>
      </c>
      <c r="DJ40" s="83">
        <f t="shared" si="67"/>
        <v>2.4538794759923572</v>
      </c>
      <c r="DK40" s="105">
        <f t="shared" si="67"/>
        <v>2.4464689459761972</v>
      </c>
      <c r="DL40" s="83">
        <f t="shared" si="67"/>
        <v>2.4392866303592746</v>
      </c>
      <c r="DM40" s="83">
        <f t="shared" si="67"/>
        <v>2.4323245561189157</v>
      </c>
      <c r="DN40" s="83">
        <f t="shared" si="67"/>
        <v>2.4255749417244257</v>
      </c>
      <c r="DO40" s="83">
        <f t="shared" si="67"/>
        <v>2.4190303564273314</v>
      </c>
      <c r="DP40" s="83">
        <f t="shared" si="67"/>
        <v>2.4126838767421508</v>
      </c>
      <c r="DQ40" s="83">
        <f t="shared" si="67"/>
        <v>2.4065291309922623</v>
      </c>
      <c r="DR40" s="83">
        <f t="shared" si="67"/>
        <v>2.4005602397642858</v>
      </c>
      <c r="DS40" s="83">
        <f t="shared" si="67"/>
        <v>2.3947716732616171</v>
      </c>
    </row>
    <row r="41" spans="1:123" s="53" customFormat="1" x14ac:dyDescent="0.25">
      <c r="A41" s="87" t="s">
        <v>123</v>
      </c>
      <c r="B41" s="61"/>
      <c r="C41" s="88">
        <f t="shared" si="55"/>
        <v>0.21145597467922655</v>
      </c>
      <c r="D41" s="89">
        <f t="shared" ref="D41:H41" si="68">D40-C40</f>
        <v>0.24951805012148731</v>
      </c>
      <c r="E41" s="89">
        <f t="shared" si="68"/>
        <v>0.29443129914335486</v>
      </c>
      <c r="F41" s="89">
        <f t="shared" si="68"/>
        <v>0.34742893298915867</v>
      </c>
      <c r="G41" s="89">
        <f t="shared" si="68"/>
        <v>0.40996614092720751</v>
      </c>
      <c r="H41" s="89">
        <f t="shared" si="68"/>
        <v>0.48376004629410474</v>
      </c>
      <c r="I41" s="89">
        <f>I40-H40</f>
        <v>0.57083685462704326</v>
      </c>
      <c r="J41" s="87">
        <f>C23*$L$5</f>
        <v>0.67358748845991057</v>
      </c>
      <c r="K41" s="87">
        <f t="shared" ref="K41:BV41" si="69">D23*$L$5</f>
        <v>0.79483323638269443</v>
      </c>
      <c r="L41" s="87">
        <f t="shared" si="69"/>
        <v>0.93790321893157991</v>
      </c>
      <c r="M41" s="87">
        <f t="shared" si="69"/>
        <v>1.106725798339264</v>
      </c>
      <c r="N41" s="87">
        <f t="shared" si="69"/>
        <v>1.3059364420403314</v>
      </c>
      <c r="O41" s="87">
        <f t="shared" si="69"/>
        <v>1.5410050016075907</v>
      </c>
      <c r="P41" s="96">
        <f t="shared" si="69"/>
        <v>1.8183859018969581</v>
      </c>
      <c r="Q41" s="87">
        <f t="shared" si="69"/>
        <v>0.62332026279156127</v>
      </c>
      <c r="R41" s="87">
        <f t="shared" si="69"/>
        <v>0.420088947323771</v>
      </c>
      <c r="S41" s="87">
        <f t="shared" si="69"/>
        <v>0.47452087705875989</v>
      </c>
      <c r="T41" s="87">
        <f t="shared" si="69"/>
        <v>0.53873893682346263</v>
      </c>
      <c r="U41" s="87">
        <f t="shared" si="69"/>
        <v>0.61450033941550419</v>
      </c>
      <c r="V41" s="87">
        <f t="shared" si="69"/>
        <v>0.70387703564000925</v>
      </c>
      <c r="W41" s="96">
        <f t="shared" si="69"/>
        <v>0.80931177800055309</v>
      </c>
      <c r="X41" s="87">
        <f t="shared" si="69"/>
        <v>0.93368404939542049</v>
      </c>
      <c r="Y41" s="87">
        <f t="shared" si="69"/>
        <v>0.55729963462479937</v>
      </c>
      <c r="Z41" s="87">
        <f t="shared" si="69"/>
        <v>0.55939293294070613</v>
      </c>
      <c r="AA41" s="87">
        <f t="shared" si="69"/>
        <v>0.55983493926589223</v>
      </c>
      <c r="AB41" s="87">
        <f t="shared" si="69"/>
        <v>0.55832513225256353</v>
      </c>
      <c r="AC41" s="87">
        <f t="shared" si="69"/>
        <v>0.55450705194736161</v>
      </c>
      <c r="AD41" s="96">
        <f t="shared" si="69"/>
        <v>0.54795751364185363</v>
      </c>
      <c r="AE41" s="87">
        <f t="shared" si="69"/>
        <v>0.53817360286116667</v>
      </c>
      <c r="AF41" s="87">
        <f t="shared" si="69"/>
        <v>0.50739153957822036</v>
      </c>
      <c r="AG41" s="87">
        <f t="shared" si="69"/>
        <v>0.51886080259717937</v>
      </c>
      <c r="AH41" s="87">
        <f t="shared" si="69"/>
        <v>0.5253945001512117</v>
      </c>
      <c r="AI41" s="87">
        <f t="shared" si="69"/>
        <v>0.52597273276589751</v>
      </c>
      <c r="AJ41" s="196">
        <f t="shared" si="69"/>
        <v>0.51939466961288761</v>
      </c>
      <c r="AK41" s="96">
        <f t="shared" si="69"/>
        <v>0.50424652697916061</v>
      </c>
      <c r="AL41" s="87">
        <f t="shared" si="69"/>
        <v>0.4788639415748745</v>
      </c>
      <c r="AM41" s="87">
        <f t="shared" si="69"/>
        <v>0.44129911362828317</v>
      </c>
      <c r="AN41" s="87">
        <f t="shared" si="69"/>
        <v>0.44429737077054982</v>
      </c>
      <c r="AO41" s="87">
        <f t="shared" si="69"/>
        <v>0.44737612981224928</v>
      </c>
      <c r="AP41" s="87">
        <f t="shared" si="69"/>
        <v>0.45011735657607288</v>
      </c>
      <c r="AQ41" s="196">
        <f t="shared" si="69"/>
        <v>0.45201959090379518</v>
      </c>
      <c r="AR41" s="96">
        <f t="shared" si="69"/>
        <v>0.45248326918518739</v>
      </c>
      <c r="AS41" s="87">
        <f t="shared" si="69"/>
        <v>0.42074053045498888</v>
      </c>
      <c r="AT41" s="87">
        <f t="shared" si="69"/>
        <v>0.41636462090686477</v>
      </c>
      <c r="AU41" s="87">
        <f t="shared" si="69"/>
        <v>0.40786457453669683</v>
      </c>
      <c r="AV41" s="87">
        <f t="shared" si="69"/>
        <v>0.39915391994281352</v>
      </c>
      <c r="AW41" s="87">
        <f t="shared" si="69"/>
        <v>0.39052999827256196</v>
      </c>
      <c r="AX41" s="196">
        <f t="shared" si="69"/>
        <v>0.38231881694856018</v>
      </c>
      <c r="AY41" s="96">
        <f t="shared" si="69"/>
        <v>0.37487965453965738</v>
      </c>
      <c r="AZ41" s="87">
        <f t="shared" si="69"/>
        <v>0.36861055496575645</v>
      </c>
      <c r="BA41" s="87">
        <f t="shared" si="69"/>
        <v>0.36108605884583544</v>
      </c>
      <c r="BB41" s="87">
        <f t="shared" si="69"/>
        <v>0.35569512861568697</v>
      </c>
      <c r="BC41" s="87">
        <f t="shared" si="69"/>
        <v>0.34941943615250459</v>
      </c>
      <c r="BD41" s="87">
        <f t="shared" si="69"/>
        <v>0.34237973257312371</v>
      </c>
      <c r="BE41" s="196">
        <f t="shared" si="69"/>
        <v>0.33476355232353422</v>
      </c>
      <c r="BF41" s="96">
        <f t="shared" si="69"/>
        <v>0.32683569773978816</v>
      </c>
      <c r="BG41" s="87">
        <f t="shared" si="69"/>
        <v>0.31895055160107005</v>
      </c>
      <c r="BH41" s="87">
        <f t="shared" si="69"/>
        <v>0.31443140480043247</v>
      </c>
      <c r="BI41" s="87">
        <f t="shared" si="69"/>
        <v>0.31070564424468033</v>
      </c>
      <c r="BJ41" s="87">
        <f t="shared" si="69"/>
        <v>0.30691870872174903</v>
      </c>
      <c r="BK41" s="87">
        <f t="shared" si="69"/>
        <v>0.30301881659969016</v>
      </c>
      <c r="BL41" s="196">
        <f t="shared" si="69"/>
        <v>0.29895912385631068</v>
      </c>
      <c r="BM41" s="96">
        <f t="shared" si="69"/>
        <v>0.29470291467738846</v>
      </c>
      <c r="BN41" s="87">
        <f t="shared" si="69"/>
        <v>0.29022962859842499</v>
      </c>
      <c r="BO41" s="87">
        <f t="shared" si="69"/>
        <v>0.28554274156803827</v>
      </c>
      <c r="BP41" s="87">
        <f t="shared" si="69"/>
        <v>0.28095920559525978</v>
      </c>
      <c r="BQ41" s="87">
        <f t="shared" si="69"/>
        <v>0.27654281042456452</v>
      </c>
      <c r="BR41" s="87">
        <f t="shared" si="69"/>
        <v>0.27233274876549896</v>
      </c>
      <c r="BS41" s="87">
        <f t="shared" si="69"/>
        <v>0.26835247425929648</v>
      </c>
      <c r="BT41" s="96">
        <f t="shared" si="69"/>
        <v>0.26460652171034865</v>
      </c>
      <c r="BU41" s="87">
        <f t="shared" si="69"/>
        <v>0.26107712636333169</v>
      </c>
      <c r="BV41" s="87">
        <f t="shared" si="69"/>
        <v>0.25772059922424528</v>
      </c>
      <c r="BW41" s="87">
        <f t="shared" ref="BW41:DS41" si="70">BP23*$L$5</f>
        <v>0.25444521151135224</v>
      </c>
      <c r="BX41" s="87">
        <f t="shared" si="70"/>
        <v>0.25117326715298421</v>
      </c>
      <c r="BY41" s="87">
        <f t="shared" si="70"/>
        <v>0.24793975856187309</v>
      </c>
      <c r="BZ41" s="87">
        <f t="shared" si="70"/>
        <v>0.24478145296990766</v>
      </c>
      <c r="CA41" s="96">
        <f t="shared" si="70"/>
        <v>0.24173398945215807</v>
      </c>
      <c r="CB41" s="87">
        <f t="shared" si="70"/>
        <v>0.23882828488472108</v>
      </c>
      <c r="CC41" s="87">
        <f t="shared" si="70"/>
        <v>0.2360861555726764</v>
      </c>
      <c r="CD41" s="87">
        <f t="shared" si="70"/>
        <v>0.23343298477731558</v>
      </c>
      <c r="CE41" s="87">
        <f t="shared" si="70"/>
        <v>0.23084870775853863</v>
      </c>
      <c r="CF41" s="87">
        <f t="shared" si="70"/>
        <v>0.22832790906446473</v>
      </c>
      <c r="CG41" s="87">
        <f t="shared" si="70"/>
        <v>0.22586705776573221</v>
      </c>
      <c r="CH41" s="96">
        <f t="shared" si="70"/>
        <v>0.22346516927363824</v>
      </c>
      <c r="CI41" s="87">
        <f t="shared" si="70"/>
        <v>0.22112428266256878</v>
      </c>
      <c r="CJ41" s="87">
        <f t="shared" si="70"/>
        <v>0.21884969566439563</v>
      </c>
      <c r="CK41" s="87">
        <f t="shared" si="70"/>
        <v>0.21664989164064741</v>
      </c>
      <c r="CL41" s="87">
        <f t="shared" si="70"/>
        <v>0.21452512801017096</v>
      </c>
      <c r="CM41" s="87">
        <f t="shared" si="70"/>
        <v>0.21247594113684426</v>
      </c>
      <c r="CN41" s="87">
        <f t="shared" si="70"/>
        <v>0.21050008081975338</v>
      </c>
      <c r="CO41" s="96">
        <f t="shared" si="70"/>
        <v>0.20859293842917359</v>
      </c>
      <c r="CP41" s="87">
        <f t="shared" si="70"/>
        <v>0.20674821815978672</v>
      </c>
      <c r="CQ41" s="87">
        <f t="shared" si="70"/>
        <v>0.20495887306346688</v>
      </c>
      <c r="CR41" s="87">
        <f t="shared" si="70"/>
        <v>0.2032183286258587</v>
      </c>
      <c r="CS41" s="87">
        <f t="shared" si="70"/>
        <v>0.20152560385238977</v>
      </c>
      <c r="CT41" s="87">
        <f t="shared" si="70"/>
        <v>0.19988246522787534</v>
      </c>
      <c r="CU41" s="87">
        <f t="shared" si="70"/>
        <v>0.19829009886758528</v>
      </c>
      <c r="CV41" s="96">
        <f t="shared" si="70"/>
        <v>0.19674880802271127</v>
      </c>
      <c r="CW41" s="87">
        <f t="shared" si="70"/>
        <v>0.19525778148640477</v>
      </c>
      <c r="CX41" s="87">
        <f t="shared" si="70"/>
        <v>0.19381497354591265</v>
      </c>
      <c r="CY41" s="87">
        <f t="shared" si="70"/>
        <v>0.19241714224144693</v>
      </c>
      <c r="CZ41" s="87">
        <f t="shared" si="70"/>
        <v>0.19106217844734988</v>
      </c>
      <c r="DA41" s="87">
        <f t="shared" si="70"/>
        <v>0.18974840984723731</v>
      </c>
      <c r="DB41" s="87">
        <f t="shared" si="70"/>
        <v>0.18847437933751165</v>
      </c>
      <c r="DC41" s="87">
        <f t="shared" si="70"/>
        <v>0.18723887956851964</v>
      </c>
      <c r="DD41" s="96">
        <f t="shared" si="70"/>
        <v>0.18604093397077326</v>
      </c>
      <c r="DE41" s="87">
        <f t="shared" si="70"/>
        <v>0.1848797231932427</v>
      </c>
      <c r="DF41" s="87">
        <f t="shared" si="70"/>
        <v>0.1837544590595851</v>
      </c>
      <c r="DG41" s="87">
        <f t="shared" si="70"/>
        <v>0.18266421187319259</v>
      </c>
      <c r="DH41" s="87">
        <f t="shared" si="70"/>
        <v>0.18160794663330296</v>
      </c>
      <c r="DI41" s="87">
        <f t="shared" si="70"/>
        <v>0.18058443355725784</v>
      </c>
      <c r="DJ41" s="87">
        <f t="shared" si="70"/>
        <v>0.17959235282041169</v>
      </c>
      <c r="DK41" s="96">
        <f t="shared" si="70"/>
        <v>0.1786304039546133</v>
      </c>
      <c r="DL41" s="87">
        <f t="shared" si="70"/>
        <v>0.17769740757631994</v>
      </c>
      <c r="DM41" s="87">
        <f t="shared" si="70"/>
        <v>0.17679238481922591</v>
      </c>
      <c r="DN41" s="87">
        <f t="shared" si="70"/>
        <v>0.17591459747870269</v>
      </c>
      <c r="DO41" s="87">
        <f t="shared" si="70"/>
        <v>0.17506336133620873</v>
      </c>
      <c r="DP41" s="87">
        <f t="shared" si="70"/>
        <v>0.17423795387207702</v>
      </c>
      <c r="DQ41" s="87">
        <f t="shared" si="70"/>
        <v>0.17343760707052291</v>
      </c>
      <c r="DR41" s="87">
        <f t="shared" si="70"/>
        <v>0.17266151272663668</v>
      </c>
      <c r="DS41" s="87">
        <f t="shared" si="70"/>
        <v>0.17190884107365115</v>
      </c>
    </row>
    <row r="42" spans="1:123" s="228" customFormat="1" x14ac:dyDescent="0.25">
      <c r="A42" s="226" t="s">
        <v>112</v>
      </c>
      <c r="B42" s="227"/>
      <c r="I42" s="229">
        <f t="shared" ref="I42:M42" si="71">I28+I35</f>
        <v>141.26626494089811</v>
      </c>
      <c r="J42" s="229">
        <f t="shared" si="71"/>
        <v>158.71172958611893</v>
      </c>
      <c r="K42" s="229">
        <f t="shared" si="71"/>
        <v>179.29737786747953</v>
      </c>
      <c r="L42" s="229">
        <f t="shared" si="71"/>
        <v>203.588442839485</v>
      </c>
      <c r="M42" s="229">
        <f t="shared" si="71"/>
        <v>232.25189950645148</v>
      </c>
      <c r="N42" s="226">
        <f>N28+N35</f>
        <v>266.07477837347193</v>
      </c>
      <c r="O42" s="226">
        <f>O28+O35</f>
        <v>305.98577543655603</v>
      </c>
      <c r="P42" s="229">
        <f>P28+P35</f>
        <v>353.08075197099532</v>
      </c>
      <c r="Q42" s="226">
        <f>Q28+Q35</f>
        <v>403.65181792695125</v>
      </c>
      <c r="R42" s="226">
        <f t="shared" ref="R42:CC42" si="72">R28+R35</f>
        <v>399.68275555822584</v>
      </c>
      <c r="S42" s="226">
        <f t="shared" si="72"/>
        <v>393.71748003541899</v>
      </c>
      <c r="T42" s="226">
        <f t="shared" si="72"/>
        <v>385.39388788010291</v>
      </c>
      <c r="U42" s="226">
        <f t="shared" si="72"/>
        <v>374.2836577806392</v>
      </c>
      <c r="V42" s="226">
        <f t="shared" si="72"/>
        <v>359.87994703837819</v>
      </c>
      <c r="W42" s="229">
        <f t="shared" si="72"/>
        <v>341.58272750966501</v>
      </c>
      <c r="X42" s="226">
        <f t="shared" si="72"/>
        <v>323.68228661914054</v>
      </c>
      <c r="Y42" s="226">
        <f t="shared" si="72"/>
        <v>330.91084033990404</v>
      </c>
      <c r="Z42" s="226">
        <f t="shared" si="72"/>
        <v>334.97015152001563</v>
      </c>
      <c r="AA42" s="226">
        <f t="shared" si="72"/>
        <v>335.200318782723</v>
      </c>
      <c r="AB42" s="226">
        <f t="shared" si="72"/>
        <v>330.82369683945956</v>
      </c>
      <c r="AC42" s="226">
        <f t="shared" si="72"/>
        <v>320.92401656697911</v>
      </c>
      <c r="AD42" s="229">
        <f t="shared" si="72"/>
        <v>304.42186427150381</v>
      </c>
      <c r="AE42" s="226">
        <f t="shared" si="72"/>
        <v>280.04590968827335</v>
      </c>
      <c r="AF42" s="226">
        <f t="shared" si="72"/>
        <v>280.54460980714333</v>
      </c>
      <c r="AG42" s="226">
        <f t="shared" si="72"/>
        <v>281.2405686219675</v>
      </c>
      <c r="AH42" s="226">
        <f t="shared" si="72"/>
        <v>281.89924182374432</v>
      </c>
      <c r="AI42" s="226">
        <f t="shared" si="72"/>
        <v>282.23817712722985</v>
      </c>
      <c r="AJ42" s="230">
        <f t="shared" si="72"/>
        <v>281.91858081397993</v>
      </c>
      <c r="AK42" s="229">
        <f t="shared" si="72"/>
        <v>280.53538629095647</v>
      </c>
      <c r="AL42" s="226">
        <f t="shared" si="72"/>
        <v>277.6055558577267</v>
      </c>
      <c r="AM42" s="226">
        <f t="shared" si="72"/>
        <v>272.31950115498836</v>
      </c>
      <c r="AN42" s="226">
        <f t="shared" si="72"/>
        <v>266.817130033833</v>
      </c>
      <c r="AO42" s="226">
        <f t="shared" si="72"/>
        <v>261.31241771182528</v>
      </c>
      <c r="AP42" s="226">
        <f t="shared" si="72"/>
        <v>256.04153979789783</v>
      </c>
      <c r="AQ42" s="230">
        <f t="shared" si="72"/>
        <v>251.26644137989126</v>
      </c>
      <c r="AR42" s="229">
        <f t="shared" si="72"/>
        <v>247.27908229922198</v>
      </c>
      <c r="AS42" s="226">
        <f t="shared" si="72"/>
        <v>242.54514622251537</v>
      </c>
      <c r="AT42" s="226">
        <f t="shared" si="72"/>
        <v>239.31038879824658</v>
      </c>
      <c r="AU42" s="226">
        <f t="shared" si="72"/>
        <v>235.49988346048281</v>
      </c>
      <c r="AV42" s="226">
        <f t="shared" si="72"/>
        <v>231.17419451208289</v>
      </c>
      <c r="AW42" s="226">
        <f t="shared" si="72"/>
        <v>226.43731981829976</v>
      </c>
      <c r="AX42" s="230">
        <f t="shared" si="72"/>
        <v>221.44353503906547</v>
      </c>
      <c r="AY42" s="229">
        <f t="shared" si="72"/>
        <v>216.40542386488687</v>
      </c>
      <c r="AZ42" s="226">
        <f t="shared" si="72"/>
        <v>213.46465470057868</v>
      </c>
      <c r="BA42" s="226">
        <f t="shared" si="72"/>
        <v>210.93194173983235</v>
      </c>
      <c r="BB42" s="226">
        <f t="shared" si="72"/>
        <v>208.39444378557349</v>
      </c>
      <c r="BC42" s="226">
        <f t="shared" si="72"/>
        <v>205.81826621451322</v>
      </c>
      <c r="BD42" s="226">
        <f t="shared" si="72"/>
        <v>203.17011824010848</v>
      </c>
      <c r="BE42" s="230">
        <f t="shared" si="72"/>
        <v>200.42048615895465</v>
      </c>
      <c r="BF42" s="229">
        <f t="shared" si="72"/>
        <v>197.54731783898779</v>
      </c>
      <c r="BG42" s="226">
        <f t="shared" si="72"/>
        <v>194.54030618390766</v>
      </c>
      <c r="BH42" s="226">
        <f t="shared" si="72"/>
        <v>191.61554991860015</v>
      </c>
      <c r="BI42" s="226">
        <f t="shared" si="72"/>
        <v>188.79311855165909</v>
      </c>
      <c r="BJ42" s="226">
        <f t="shared" si="72"/>
        <v>186.10272969351308</v>
      </c>
      <c r="BK42" s="226">
        <f t="shared" si="72"/>
        <v>183.56403840972021</v>
      </c>
      <c r="BL42" s="230">
        <f t="shared" si="72"/>
        <v>181.18427399992561</v>
      </c>
      <c r="BM42" s="229">
        <f t="shared" si="72"/>
        <v>178.95571347921185</v>
      </c>
      <c r="BN42" s="226">
        <f t="shared" si="72"/>
        <v>176.85295838279231</v>
      </c>
      <c r="BO42" s="226">
        <f t="shared" si="72"/>
        <v>174.79319829262002</v>
      </c>
      <c r="BP42" s="226">
        <f t="shared" si="72"/>
        <v>172.72863832156222</v>
      </c>
      <c r="BQ42" s="226">
        <f t="shared" si="72"/>
        <v>170.6802147765068</v>
      </c>
      <c r="BR42" s="226">
        <f t="shared" si="72"/>
        <v>168.67075229333827</v>
      </c>
      <c r="BS42" s="226">
        <f t="shared" si="72"/>
        <v>166.72320345873729</v>
      </c>
      <c r="BT42" s="229">
        <f t="shared" si="72"/>
        <v>164.85842746683892</v>
      </c>
      <c r="BU42" s="226">
        <f t="shared" si="72"/>
        <v>163.09244658164647</v>
      </c>
      <c r="BV42" s="226">
        <f t="shared" si="72"/>
        <v>161.38791288539704</v>
      </c>
      <c r="BW42" s="226">
        <f t="shared" si="72"/>
        <v>159.73330982845604</v>
      </c>
      <c r="BX42" s="226">
        <f t="shared" si="72"/>
        <v>158.12413360118114</v>
      </c>
      <c r="BY42" s="226">
        <f t="shared" si="72"/>
        <v>156.55680990716772</v>
      </c>
      <c r="BZ42" s="226">
        <f t="shared" si="72"/>
        <v>155.0292292805895</v>
      </c>
      <c r="CA42" s="229">
        <f t="shared" si="72"/>
        <v>153.54118822266949</v>
      </c>
      <c r="CB42" s="226">
        <f t="shared" si="72"/>
        <v>152.094699851309</v>
      </c>
      <c r="CC42" s="226">
        <f t="shared" si="72"/>
        <v>150.69413299833104</v>
      </c>
      <c r="CD42" s="226">
        <f t="shared" ref="CD42:DS42" si="73">CD28+CD35</f>
        <v>149.33987102605795</v>
      </c>
      <c r="CE42" s="226">
        <f t="shared" si="73"/>
        <v>148.03297527144775</v>
      </c>
      <c r="CF42" s="226">
        <f t="shared" si="73"/>
        <v>146.77260255452853</v>
      </c>
      <c r="CG42" s="226">
        <f t="shared" si="73"/>
        <v>145.55622995900333</v>
      </c>
      <c r="CH42" s="229">
        <f t="shared" si="73"/>
        <v>144.38004687835095</v>
      </c>
      <c r="CI42" s="226">
        <f t="shared" si="73"/>
        <v>143.23953149280922</v>
      </c>
      <c r="CJ42" s="226">
        <f t="shared" si="73"/>
        <v>142.13022980695268</v>
      </c>
      <c r="CK42" s="226">
        <f t="shared" si="73"/>
        <v>141.051408174328</v>
      </c>
      <c r="CL42" s="226">
        <f t="shared" si="73"/>
        <v>140.0040229523178</v>
      </c>
      <c r="CM42" s="226">
        <f t="shared" si="73"/>
        <v>138.98878518116709</v>
      </c>
      <c r="CN42" s="226">
        <f t="shared" si="73"/>
        <v>138.0059521919473</v>
      </c>
      <c r="CO42" s="229">
        <f t="shared" si="73"/>
        <v>137.05515429694174</v>
      </c>
      <c r="CP42" s="226">
        <f t="shared" si="73"/>
        <v>136.1352828260658</v>
      </c>
      <c r="CQ42" s="226">
        <f t="shared" si="73"/>
        <v>135.24446992290228</v>
      </c>
      <c r="CR42" s="226">
        <f t="shared" si="73"/>
        <v>134.381342583047</v>
      </c>
      <c r="CS42" s="226">
        <f t="shared" si="73"/>
        <v>133.54475330537474</v>
      </c>
      <c r="CT42" s="226">
        <f t="shared" si="73"/>
        <v>132.73367425006427</v>
      </c>
      <c r="CU42" s="226">
        <f t="shared" si="73"/>
        <v>131.94723946661298</v>
      </c>
      <c r="CV42" s="229">
        <f t="shared" si="73"/>
        <v>131.18475123397715</v>
      </c>
      <c r="CW42" s="226">
        <f t="shared" si="73"/>
        <v>130.44564807211017</v>
      </c>
      <c r="CX42" s="226">
        <f t="shared" si="73"/>
        <v>129.72943388128107</v>
      </c>
      <c r="CY42" s="226">
        <f t="shared" si="73"/>
        <v>129.03556991148821</v>
      </c>
      <c r="CZ42" s="226">
        <f t="shared" si="73"/>
        <v>128.36344950816013</v>
      </c>
      <c r="DA42" s="226">
        <f t="shared" si="73"/>
        <v>127.71232756857908</v>
      </c>
      <c r="DB42" s="226">
        <f t="shared" si="73"/>
        <v>127.08138406853693</v>
      </c>
      <c r="DC42" s="226">
        <f t="shared" si="73"/>
        <v>126.46979368630268</v>
      </c>
      <c r="DD42" s="229">
        <f t="shared" si="73"/>
        <v>125.87679366372772</v>
      </c>
      <c r="DE42" s="226">
        <f t="shared" si="73"/>
        <v>125.30174036504602</v>
      </c>
      <c r="DF42" s="226">
        <f t="shared" si="73"/>
        <v>124.74414324334823</v>
      </c>
      <c r="DG42" s="226">
        <f t="shared" si="73"/>
        <v>124.20355313575678</v>
      </c>
      <c r="DH42" s="226">
        <f t="shared" si="73"/>
        <v>123.67950688555108</v>
      </c>
      <c r="DI42" s="226">
        <f t="shared" si="73"/>
        <v>123.17151963417272</v>
      </c>
      <c r="DJ42" s="226">
        <f t="shared" si="73"/>
        <v>122.67908440402542</v>
      </c>
      <c r="DK42" s="229">
        <f t="shared" si="73"/>
        <v>122.20168001673733</v>
      </c>
      <c r="DL42" s="226">
        <f t="shared" si="73"/>
        <v>121.73878734370913</v>
      </c>
      <c r="DM42" s="226">
        <f t="shared" si="73"/>
        <v>121.28991254762641</v>
      </c>
      <c r="DN42" s="226">
        <f t="shared" si="73"/>
        <v>120.85458537211559</v>
      </c>
      <c r="DO42" s="226">
        <f t="shared" si="73"/>
        <v>120.43235901409159</v>
      </c>
      <c r="DP42" s="226">
        <f t="shared" si="73"/>
        <v>120.02281221855222</v>
      </c>
      <c r="DQ42" s="226">
        <f t="shared" si="73"/>
        <v>119.62554723537814</v>
      </c>
      <c r="DR42" s="226">
        <f t="shared" si="73"/>
        <v>119.24018470938273</v>
      </c>
      <c r="DS42" s="226">
        <f t="shared" si="73"/>
        <v>118.86635702934772</v>
      </c>
    </row>
    <row r="43" spans="1:123" s="55" customFormat="1" x14ac:dyDescent="0.25">
      <c r="A43" s="56" t="s">
        <v>71</v>
      </c>
      <c r="B43" s="58" t="s">
        <v>110</v>
      </c>
      <c r="C43" s="103">
        <f t="shared" ref="C43:H43" si="74">C44+C46+C48</f>
        <v>6.5710134930564781</v>
      </c>
      <c r="D43" s="103">
        <f t="shared" si="74"/>
        <v>7.7537959218066437</v>
      </c>
      <c r="E43" s="103">
        <f t="shared" si="74"/>
        <v>9.1494791877318384</v>
      </c>
      <c r="F43" s="103">
        <f t="shared" si="74"/>
        <v>10.79638544152357</v>
      </c>
      <c r="G43" s="103">
        <f t="shared" si="74"/>
        <v>12.739734820997811</v>
      </c>
      <c r="H43" s="103">
        <f t="shared" si="74"/>
        <v>15.032887088777416</v>
      </c>
      <c r="I43" s="111">
        <f>I44+I46+I48</f>
        <v>17.738806764757353</v>
      </c>
      <c r="J43" s="55">
        <f t="shared" ref="J43:BU43" si="75">J44+J46+J48</f>
        <v>20.247939553808013</v>
      </c>
      <c r="K43" s="55">
        <f t="shared" si="75"/>
        <v>23.208716244887793</v>
      </c>
      <c r="L43" s="55">
        <f t="shared" si="75"/>
        <v>26.702432740361939</v>
      </c>
      <c r="M43" s="55">
        <f t="shared" si="75"/>
        <v>30.825018205021426</v>
      </c>
      <c r="N43" s="55">
        <f t="shared" si="75"/>
        <v>35.689669053319619</v>
      </c>
      <c r="O43" s="55">
        <f t="shared" si="75"/>
        <v>41.429957054311487</v>
      </c>
      <c r="P43" s="70">
        <f t="shared" si="75"/>
        <v>48.203496895481898</v>
      </c>
      <c r="Q43" s="55">
        <f t="shared" si="75"/>
        <v>55.877768346202387</v>
      </c>
      <c r="R43" s="55">
        <f t="shared" si="75"/>
        <v>64.933408658052556</v>
      </c>
      <c r="S43" s="55">
        <f t="shared" si="75"/>
        <v>75.619064226035761</v>
      </c>
      <c r="T43" s="55">
        <f t="shared" si="75"/>
        <v>88.228137796255965</v>
      </c>
      <c r="U43" s="55">
        <f t="shared" si="75"/>
        <v>103.10684460911578</v>
      </c>
      <c r="V43" s="55">
        <f t="shared" si="75"/>
        <v>120.66371864829036</v>
      </c>
      <c r="W43" s="70">
        <f t="shared" si="75"/>
        <v>141.38083001451636</v>
      </c>
      <c r="X43" s="55">
        <f t="shared" si="75"/>
        <v>165.09250495253048</v>
      </c>
      <c r="Y43" s="55">
        <f t="shared" si="75"/>
        <v>163.73985232779745</v>
      </c>
      <c r="Z43" s="55">
        <f t="shared" si="75"/>
        <v>161.56112482042033</v>
      </c>
      <c r="AA43" s="55">
        <f t="shared" si="75"/>
        <v>158.4063201900924</v>
      </c>
      <c r="AB43" s="55">
        <f t="shared" si="75"/>
        <v>154.09794736187663</v>
      </c>
      <c r="AC43" s="55">
        <f t="shared" si="75"/>
        <v>148.4258977412311</v>
      </c>
      <c r="AD43" s="70">
        <f t="shared" si="75"/>
        <v>141.14132478174238</v>
      </c>
      <c r="AE43" s="55">
        <f t="shared" si="75"/>
        <v>132.68384348707488</v>
      </c>
      <c r="AF43" s="55">
        <f t="shared" si="75"/>
        <v>135.96382842210659</v>
      </c>
      <c r="AG43" s="55">
        <f t="shared" si="75"/>
        <v>137.80842438582482</v>
      </c>
      <c r="AH43" s="55">
        <f t="shared" si="75"/>
        <v>137.91902560670144</v>
      </c>
      <c r="AI43" s="55">
        <f t="shared" si="75"/>
        <v>135.94376821489686</v>
      </c>
      <c r="AJ43" s="195">
        <f t="shared" si="75"/>
        <v>131.46809299658483</v>
      </c>
      <c r="AK43" s="70">
        <f t="shared" si="75"/>
        <v>124.00366536446849</v>
      </c>
      <c r="AL43" s="55">
        <f t="shared" si="75"/>
        <v>112.97537820333774</v>
      </c>
      <c r="AM43" s="55">
        <f t="shared" si="75"/>
        <v>113.31304717680894</v>
      </c>
      <c r="AN43" s="55">
        <f t="shared" si="75"/>
        <v>113.72903954065841</v>
      </c>
      <c r="AO43" s="55">
        <f t="shared" si="75"/>
        <v>114.11482307340896</v>
      </c>
      <c r="AP43" s="55">
        <f t="shared" si="75"/>
        <v>114.33977429490518</v>
      </c>
      <c r="AQ43" s="195">
        <f t="shared" si="75"/>
        <v>114.24728763458566</v>
      </c>
      <c r="AR43" s="70">
        <f t="shared" si="75"/>
        <v>113.65019248315691</v>
      </c>
      <c r="AS43" s="55">
        <f t="shared" si="75"/>
        <v>112.32535350013677</v>
      </c>
      <c r="AT43" s="55">
        <f t="shared" si="75"/>
        <v>109.91731391937276</v>
      </c>
      <c r="AU43" s="55">
        <f t="shared" si="75"/>
        <v>107.42067244240522</v>
      </c>
      <c r="AV43" s="55">
        <f t="shared" si="75"/>
        <v>104.92923943543919</v>
      </c>
      <c r="AW43" s="55">
        <f t="shared" si="75"/>
        <v>102.54641458751018</v>
      </c>
      <c r="AX43" s="195">
        <f t="shared" si="75"/>
        <v>100.38672664055426</v>
      </c>
      <c r="AY43" s="208">
        <f t="shared" si="75"/>
        <v>98.577666521140657</v>
      </c>
      <c r="AZ43" s="55">
        <f t="shared" si="75"/>
        <v>96.423239433614782</v>
      </c>
      <c r="BA43" s="55">
        <f t="shared" si="75"/>
        <v>94.929732481757327</v>
      </c>
      <c r="BB43" s="55">
        <f t="shared" si="75"/>
        <v>93.17858583234829</v>
      </c>
      <c r="BC43" s="55">
        <f t="shared" si="75"/>
        <v>91.199203492316073</v>
      </c>
      <c r="BD43" s="55">
        <f t="shared" si="75"/>
        <v>89.040546893029173</v>
      </c>
      <c r="BE43" s="195">
        <f t="shared" si="75"/>
        <v>86.774217540840183</v>
      </c>
      <c r="BF43" s="70">
        <f t="shared" si="75"/>
        <v>84.498074094823764</v>
      </c>
      <c r="BG43" s="55">
        <f t="shared" si="75"/>
        <v>83.179113545390749</v>
      </c>
      <c r="BH43" s="55">
        <f t="shared" si="75"/>
        <v>82.058483485491024</v>
      </c>
      <c r="BI43" s="55">
        <f t="shared" si="75"/>
        <v>80.930879148497368</v>
      </c>
      <c r="BJ43" s="55">
        <f t="shared" si="75"/>
        <v>79.78114554800085</v>
      </c>
      <c r="BK43" s="55">
        <f t="shared" si="75"/>
        <v>78.594711871835543</v>
      </c>
      <c r="BL43" s="195">
        <f t="shared" si="75"/>
        <v>77.359044546205169</v>
      </c>
      <c r="BM43" s="70">
        <f t="shared" si="75"/>
        <v>76.065334812661987</v>
      </c>
      <c r="BN43" s="55">
        <f t="shared" si="75"/>
        <v>74.710461169967303</v>
      </c>
      <c r="BO43" s="55">
        <f t="shared" si="75"/>
        <v>73.390278434896146</v>
      </c>
      <c r="BP43" s="55">
        <f t="shared" si="75"/>
        <v>72.116515904531141</v>
      </c>
      <c r="BQ43" s="55">
        <f t="shared" si="75"/>
        <v>70.902025043253474</v>
      </c>
      <c r="BR43" s="55">
        <f t="shared" si="75"/>
        <v>69.755121549060618</v>
      </c>
      <c r="BS43" s="55">
        <f t="shared" si="75"/>
        <v>68.678557684849025</v>
      </c>
      <c r="BT43" s="70">
        <f t="shared" si="75"/>
        <v>67.668425146258983</v>
      </c>
      <c r="BU43" s="55">
        <f t="shared" si="75"/>
        <v>66.712974122838531</v>
      </c>
      <c r="BV43" s="55">
        <f t="shared" ref="BV43:DS43" si="76">BV44+BV46+BV48</f>
        <v>65.7781546762658</v>
      </c>
      <c r="BW43" s="55">
        <f t="shared" si="76"/>
        <v>64.842194916522075</v>
      </c>
      <c r="BX43" s="55">
        <f t="shared" si="76"/>
        <v>63.914732320276073</v>
      </c>
      <c r="BY43" s="55">
        <f t="shared" si="76"/>
        <v>63.006161278259214</v>
      </c>
      <c r="BZ43" s="55">
        <f t="shared" si="76"/>
        <v>62.126825582560528</v>
      </c>
      <c r="CA43" s="70">
        <f t="shared" si="76"/>
        <v>61.286004569450462</v>
      </c>
      <c r="CB43" s="55">
        <f t="shared" si="76"/>
        <v>60.490665384915815</v>
      </c>
      <c r="CC43" s="55">
        <f t="shared" si="76"/>
        <v>59.722481961114454</v>
      </c>
      <c r="CD43" s="55">
        <f t="shared" si="76"/>
        <v>58.97603851442296</v>
      </c>
      <c r="CE43" s="55">
        <f t="shared" si="76"/>
        <v>58.249441898019185</v>
      </c>
      <c r="CF43" s="55">
        <f t="shared" si="76"/>
        <v>57.541251843641447</v>
      </c>
      <c r="CG43" s="55">
        <f t="shared" si="76"/>
        <v>56.850708521052944</v>
      </c>
      <c r="CH43" s="70">
        <f t="shared" si="76"/>
        <v>56.17791459625515</v>
      </c>
      <c r="CI43" s="55">
        <f t="shared" si="76"/>
        <v>55.523955259461459</v>
      </c>
      <c r="CJ43" s="55">
        <f t="shared" si="76"/>
        <v>54.890937504059536</v>
      </c>
      <c r="CK43" s="55">
        <f t="shared" si="76"/>
        <v>54.279020618590721</v>
      </c>
      <c r="CL43" s="55">
        <f t="shared" si="76"/>
        <v>53.688600606302515</v>
      </c>
      <c r="CM43" s="55">
        <f t="shared" si="76"/>
        <v>53.119228660217999</v>
      </c>
      <c r="CN43" s="55">
        <f t="shared" si="76"/>
        <v>52.569718626442594</v>
      </c>
      <c r="CO43" s="70">
        <f t="shared" si="76"/>
        <v>52.038328598382385</v>
      </c>
      <c r="CP43" s="55">
        <f t="shared" si="76"/>
        <v>51.523024006573834</v>
      </c>
      <c r="CQ43" s="55">
        <f t="shared" si="76"/>
        <v>51.021829972393377</v>
      </c>
      <c r="CR43" s="55">
        <f t="shared" si="76"/>
        <v>50.534424687912797</v>
      </c>
      <c r="CS43" s="55">
        <f t="shared" si="76"/>
        <v>50.061259763292291</v>
      </c>
      <c r="CT43" s="55">
        <f t="shared" si="76"/>
        <v>49.602659940172131</v>
      </c>
      <c r="CU43" s="55">
        <f t="shared" si="76"/>
        <v>49.158730930158541</v>
      </c>
      <c r="CV43" s="70">
        <f t="shared" si="76"/>
        <v>48.729284399598185</v>
      </c>
      <c r="CW43" s="55">
        <f t="shared" si="76"/>
        <v>48.313791949518851</v>
      </c>
      <c r="CX43" s="55">
        <f t="shared" si="76"/>
        <v>47.911381790498531</v>
      </c>
      <c r="CY43" s="55">
        <f t="shared" si="76"/>
        <v>47.521438911404921</v>
      </c>
      <c r="CZ43" s="55">
        <f t="shared" si="76"/>
        <v>47.14345752480186</v>
      </c>
      <c r="DA43" s="55">
        <f t="shared" si="76"/>
        <v>46.776987596018515</v>
      </c>
      <c r="DB43" s="55">
        <f t="shared" si="76"/>
        <v>46.421651409634563</v>
      </c>
      <c r="DC43" s="55">
        <f t="shared" si="76"/>
        <v>46.077144148375339</v>
      </c>
      <c r="DD43" s="70">
        <f t="shared" si="76"/>
        <v>45.743217599636687</v>
      </c>
      <c r="DE43" s="55">
        <f t="shared" si="76"/>
        <v>45.41964698024217</v>
      </c>
      <c r="DF43" s="55">
        <f t="shared" si="76"/>
        <v>45.106181903676458</v>
      </c>
      <c r="DG43" s="55">
        <f t="shared" si="76"/>
        <v>44.802541335681745</v>
      </c>
      <c r="DH43" s="55">
        <f t="shared" si="76"/>
        <v>44.508383512590278</v>
      </c>
      <c r="DI43" s="55">
        <f t="shared" si="76"/>
        <v>44.22333505317566</v>
      </c>
      <c r="DJ43" s="55">
        <f t="shared" si="76"/>
        <v>43.947022436031574</v>
      </c>
      <c r="DK43" s="70">
        <f t="shared" si="76"/>
        <v>43.679102286853535</v>
      </c>
      <c r="DL43" s="55">
        <f t="shared" si="76"/>
        <v>43.419286186063239</v>
      </c>
      <c r="DM43" s="55">
        <f t="shared" si="76"/>
        <v>43.167354944075136</v>
      </c>
      <c r="DN43" s="55">
        <f t="shared" si="76"/>
        <v>42.923107204402655</v>
      </c>
      <c r="DO43" s="55">
        <f t="shared" si="76"/>
        <v>42.686333901060436</v>
      </c>
      <c r="DP43" s="55">
        <f t="shared" si="76"/>
        <v>42.456815203823872</v>
      </c>
      <c r="DQ43" s="55">
        <f t="shared" si="76"/>
        <v>42.234320841951842</v>
      </c>
      <c r="DR43" s="55">
        <f t="shared" si="76"/>
        <v>42.018614212064726</v>
      </c>
      <c r="DS43" s="55">
        <f t="shared" si="76"/>
        <v>41.809460193408476</v>
      </c>
    </row>
    <row r="44" spans="1:123" x14ac:dyDescent="0.25">
      <c r="A44" t="s">
        <v>95</v>
      </c>
      <c r="B44" s="60"/>
      <c r="C44" s="109">
        <f t="shared" ref="C44:G49" si="77">D44/(1+$V$5)</f>
        <v>4.7771952317478723</v>
      </c>
      <c r="D44" s="109">
        <f t="shared" si="77"/>
        <v>5.6370903734624891</v>
      </c>
      <c r="E44" s="109">
        <f t="shared" si="77"/>
        <v>6.6517666406857368</v>
      </c>
      <c r="F44" s="109">
        <f t="shared" si="77"/>
        <v>7.8490846360091693</v>
      </c>
      <c r="G44" s="109">
        <f t="shared" si="77"/>
        <v>9.2619198704908197</v>
      </c>
      <c r="H44" s="109">
        <f>I44/(1+$V$5)</f>
        <v>10.929065447179166</v>
      </c>
      <c r="I44" s="82">
        <f>V8*AJ5</f>
        <v>12.896297227671415</v>
      </c>
      <c r="J44" s="83">
        <f t="shared" ref="J44:BU44" si="78">I44-C45+J45</f>
        <v>14.720462892274174</v>
      </c>
      <c r="K44" s="83">
        <f t="shared" si="78"/>
        <v>16.872978376505429</v>
      </c>
      <c r="L44" s="83">
        <f t="shared" si="78"/>
        <v>19.412946647898313</v>
      </c>
      <c r="M44" s="83">
        <f t="shared" si="78"/>
        <v>22.410109208141911</v>
      </c>
      <c r="N44" s="83">
        <f t="shared" si="78"/>
        <v>25.946761029229357</v>
      </c>
      <c r="O44" s="83">
        <f t="shared" si="78"/>
        <v>30.12001017811254</v>
      </c>
      <c r="P44" s="105">
        <f t="shared" si="78"/>
        <v>35.044444173794702</v>
      </c>
      <c r="Q44" s="83">
        <f t="shared" si="78"/>
        <v>40.623719428709421</v>
      </c>
      <c r="R44" s="83">
        <f t="shared" si="78"/>
        <v>47.207264229508795</v>
      </c>
      <c r="S44" s="83">
        <f t="shared" si="78"/>
        <v>54.97584709445205</v>
      </c>
      <c r="T44" s="83">
        <f t="shared" si="78"/>
        <v>64.142774875085095</v>
      </c>
      <c r="U44" s="83">
        <f t="shared" si="78"/>
        <v>74.959749656232077</v>
      </c>
      <c r="V44" s="83">
        <f t="shared" si="78"/>
        <v>87.723779897985523</v>
      </c>
      <c r="W44" s="105">
        <f t="shared" si="78"/>
        <v>102.78533558325459</v>
      </c>
      <c r="X44" s="83">
        <f t="shared" si="78"/>
        <v>124.71856613056235</v>
      </c>
      <c r="Y44" s="83">
        <f t="shared" si="78"/>
        <v>125.25737197574148</v>
      </c>
      <c r="Z44" s="83">
        <f t="shared" si="78"/>
        <v>125.39689382071931</v>
      </c>
      <c r="AA44" s="83">
        <f t="shared" si="78"/>
        <v>125.06399790627003</v>
      </c>
      <c r="AB44" s="83">
        <f t="shared" si="78"/>
        <v>124.17191478622868</v>
      </c>
      <c r="AC44" s="83">
        <f t="shared" si="78"/>
        <v>122.61761022208341</v>
      </c>
      <c r="AD44" s="105">
        <f t="shared" si="78"/>
        <v>120.27861650419089</v>
      </c>
      <c r="AE44" s="83">
        <f t="shared" si="78"/>
        <v>112.84860682002184</v>
      </c>
      <c r="AF44" s="83">
        <f t="shared" si="78"/>
        <v>115.65710905711785</v>
      </c>
      <c r="AG44" s="83">
        <f t="shared" si="78"/>
        <v>117.27097104595154</v>
      </c>
      <c r="AH44" s="83">
        <f t="shared" si="78"/>
        <v>117.44179825216573</v>
      </c>
      <c r="AI44" s="83">
        <f t="shared" si="78"/>
        <v>115.87696650219144</v>
      </c>
      <c r="AJ44" s="190">
        <f t="shared" si="78"/>
        <v>112.23180951781087</v>
      </c>
      <c r="AK44" s="105">
        <f t="shared" si="78"/>
        <v>106.10045619323601</v>
      </c>
      <c r="AL44" s="83">
        <f t="shared" si="78"/>
        <v>97.005095985704969</v>
      </c>
      <c r="AM44" s="83">
        <f t="shared" si="78"/>
        <v>97.753858675767219</v>
      </c>
      <c r="AN44" s="83">
        <f t="shared" si="78"/>
        <v>98.522699919055754</v>
      </c>
      <c r="AO44" s="83">
        <f t="shared" si="78"/>
        <v>99.210107736217466</v>
      </c>
      <c r="AP44" s="83">
        <f t="shared" si="78"/>
        <v>99.694203291497359</v>
      </c>
      <c r="AQ44" s="190">
        <f t="shared" si="78"/>
        <v>99.829147067792803</v>
      </c>
      <c r="AR44" s="105">
        <f t="shared" si="78"/>
        <v>99.440902734191425</v>
      </c>
      <c r="AS44" s="83">
        <f t="shared" si="78"/>
        <v>98.322241797320572</v>
      </c>
      <c r="AT44" s="83">
        <f t="shared" si="78"/>
        <v>96.127794741272538</v>
      </c>
      <c r="AU44" s="83">
        <f t="shared" si="78"/>
        <v>93.8772841728169</v>
      </c>
      <c r="AV44" s="83">
        <f t="shared" si="78"/>
        <v>91.648186601400937</v>
      </c>
      <c r="AW44" s="83">
        <f t="shared" si="78"/>
        <v>89.525519373771672</v>
      </c>
      <c r="AX44" s="190">
        <f t="shared" si="78"/>
        <v>87.603044636541284</v>
      </c>
      <c r="AY44" s="105">
        <f t="shared" si="78"/>
        <v>85.984706378461112</v>
      </c>
      <c r="AZ44" s="83">
        <f t="shared" si="78"/>
        <v>84.038147602113227</v>
      </c>
      <c r="BA44" s="83">
        <f t="shared" si="78"/>
        <v>82.647654285375211</v>
      </c>
      <c r="BB44" s="83">
        <f t="shared" si="78"/>
        <v>81.025746193868031</v>
      </c>
      <c r="BC44" s="83">
        <f t="shared" si="78"/>
        <v>79.203744179605266</v>
      </c>
      <c r="BD44" s="83">
        <f t="shared" si="78"/>
        <v>77.230425659634335</v>
      </c>
      <c r="BE44" s="190">
        <f t="shared" si="78"/>
        <v>75.174777281790938</v>
      </c>
      <c r="BF44" s="105">
        <f t="shared" si="78"/>
        <v>73.129225450735476</v>
      </c>
      <c r="BG44" s="83">
        <f t="shared" si="78"/>
        <v>71.961631978095042</v>
      </c>
      <c r="BH44" s="83">
        <f t="shared" si="78"/>
        <v>71.000436384844846</v>
      </c>
      <c r="BI44" s="83">
        <f t="shared" si="78"/>
        <v>70.022945208674415</v>
      </c>
      <c r="BJ44" s="83">
        <f t="shared" si="78"/>
        <v>69.015627534344958</v>
      </c>
      <c r="BK44" s="83">
        <f t="shared" si="78"/>
        <v>67.966227774246221</v>
      </c>
      <c r="BL44" s="190">
        <f t="shared" si="78"/>
        <v>66.865122643410189</v>
      </c>
      <c r="BM44" s="105">
        <f t="shared" si="78"/>
        <v>65.706898027100053</v>
      </c>
      <c r="BN44" s="83">
        <f t="shared" si="78"/>
        <v>64.492183799189078</v>
      </c>
      <c r="BO44" s="83">
        <f t="shared" si="78"/>
        <v>63.30402543535407</v>
      </c>
      <c r="BP44" s="83">
        <f t="shared" si="78"/>
        <v>62.159075485146587</v>
      </c>
      <c r="BQ44" s="83">
        <f t="shared" si="78"/>
        <v>61.067614785375433</v>
      </c>
      <c r="BR44" s="83">
        <f t="shared" si="78"/>
        <v>60.035815266830483</v>
      </c>
      <c r="BS44" s="83">
        <f t="shared" si="78"/>
        <v>59.064904860736355</v>
      </c>
      <c r="BT44" s="105">
        <f t="shared" si="78"/>
        <v>58.150279334624656</v>
      </c>
      <c r="BU44" s="83">
        <f t="shared" si="78"/>
        <v>57.28054975401124</v>
      </c>
      <c r="BV44" s="83">
        <f t="shared" ref="BV44:DS44" si="79">BU44-BO45+BV45</f>
        <v>56.431716260442968</v>
      </c>
      <c r="BW44" s="83">
        <f t="shared" si="79"/>
        <v>55.583474419588747</v>
      </c>
      <c r="BX44" s="83">
        <f t="shared" si="79"/>
        <v>54.744979739465393</v>
      </c>
      <c r="BY44" s="83">
        <f t="shared" si="79"/>
        <v>53.925858687025574</v>
      </c>
      <c r="BZ44" s="83">
        <f t="shared" si="79"/>
        <v>53.135449303964904</v>
      </c>
      <c r="CA44" s="105">
        <f t="shared" si="79"/>
        <v>52.38186034271078</v>
      </c>
      <c r="CB44" s="83">
        <f t="shared" si="79"/>
        <v>51.670824405154264</v>
      </c>
      <c r="CC44" s="83">
        <f t="shared" si="79"/>
        <v>50.982849230369091</v>
      </c>
      <c r="CD44" s="83">
        <f t="shared" si="79"/>
        <v>50.312697575548341</v>
      </c>
      <c r="CE44" s="83">
        <f t="shared" si="79"/>
        <v>49.658959761511476</v>
      </c>
      <c r="CF44" s="83">
        <f t="shared" si="79"/>
        <v>49.020718291588196</v>
      </c>
      <c r="CG44" s="83">
        <f t="shared" si="79"/>
        <v>48.397721661326088</v>
      </c>
      <c r="CH44" s="105">
        <f t="shared" si="79"/>
        <v>47.790509987562587</v>
      </c>
      <c r="CI44" s="83">
        <f t="shared" si="79"/>
        <v>47.200477265157545</v>
      </c>
      <c r="CJ44" s="83">
        <f t="shared" si="79"/>
        <v>46.629852993988194</v>
      </c>
      <c r="CK44" s="83">
        <f t="shared" si="79"/>
        <v>46.078714433658433</v>
      </c>
      <c r="CL44" s="83">
        <f t="shared" si="79"/>
        <v>45.547212499913776</v>
      </c>
      <c r="CM44" s="83">
        <f t="shared" si="79"/>
        <v>45.034767686787006</v>
      </c>
      <c r="CN44" s="83">
        <f t="shared" si="79"/>
        <v>44.540181779172237</v>
      </c>
      <c r="CO44" s="105">
        <f t="shared" si="79"/>
        <v>44.061813383539061</v>
      </c>
      <c r="CP44" s="83">
        <f t="shared" si="79"/>
        <v>43.597823000864956</v>
      </c>
      <c r="CQ44" s="83">
        <f t="shared" si="79"/>
        <v>43.146493658356739</v>
      </c>
      <c r="CR44" s="83">
        <f t="shared" si="79"/>
        <v>42.70757398740313</v>
      </c>
      <c r="CS44" s="83">
        <f t="shared" si="79"/>
        <v>42.281532556507379</v>
      </c>
      <c r="CT44" s="83">
        <f t="shared" si="79"/>
        <v>41.868686059494884</v>
      </c>
      <c r="CU44" s="83">
        <f t="shared" si="79"/>
        <v>41.46911988557266</v>
      </c>
      <c r="CV44" s="105">
        <f t="shared" si="79"/>
        <v>41.082627223092601</v>
      </c>
      <c r="CW44" s="83">
        <f t="shared" si="79"/>
        <v>40.708677371995009</v>
      </c>
      <c r="CX44" s="83">
        <f t="shared" si="79"/>
        <v>40.346425551702524</v>
      </c>
      <c r="CY44" s="83">
        <f t="shared" si="79"/>
        <v>39.995323325801472</v>
      </c>
      <c r="CZ44" s="83">
        <f t="shared" si="79"/>
        <v>39.654936458352353</v>
      </c>
      <c r="DA44" s="83">
        <f t="shared" si="79"/>
        <v>39.324886904905547</v>
      </c>
      <c r="DB44" s="83">
        <f t="shared" si="79"/>
        <v>39.004861933992778</v>
      </c>
      <c r="DC44" s="83">
        <f t="shared" si="79"/>
        <v>38.69460920796908</v>
      </c>
      <c r="DD44" s="105">
        <f t="shared" si="79"/>
        <v>38.393917530208874</v>
      </c>
      <c r="DE44" s="83">
        <f t="shared" si="79"/>
        <v>38.102583799921639</v>
      </c>
      <c r="DF44" s="83">
        <f t="shared" si="79"/>
        <v>37.820367694133097</v>
      </c>
      <c r="DG44" s="83">
        <f t="shared" si="79"/>
        <v>37.547001096545515</v>
      </c>
      <c r="DH44" s="83">
        <f t="shared" si="79"/>
        <v>37.282164583309694</v>
      </c>
      <c r="DI44" s="83">
        <f t="shared" si="79"/>
        <v>37.025514894838167</v>
      </c>
      <c r="DJ44" s="83">
        <f t="shared" si="79"/>
        <v>36.776713650417832</v>
      </c>
      <c r="DK44" s="105">
        <f t="shared" si="79"/>
        <v>36.53545406873431</v>
      </c>
      <c r="DL44" s="83">
        <f t="shared" si="79"/>
        <v>36.301481851935876</v>
      </c>
      <c r="DM44" s="83">
        <f t="shared" si="79"/>
        <v>36.074605766190842</v>
      </c>
      <c r="DN44" s="83">
        <f t="shared" si="79"/>
        <v>35.854648656854437</v>
      </c>
      <c r="DO44" s="83">
        <f t="shared" si="79"/>
        <v>35.641423222590873</v>
      </c>
      <c r="DP44" s="83">
        <f t="shared" si="79"/>
        <v>35.434730118297836</v>
      </c>
      <c r="DQ44" s="83">
        <f t="shared" si="79"/>
        <v>35.23435934062443</v>
      </c>
      <c r="DR44" s="83">
        <f t="shared" si="79"/>
        <v>35.040095113720653</v>
      </c>
      <c r="DS44" s="83">
        <f t="shared" si="79"/>
        <v>34.851724034776751</v>
      </c>
    </row>
    <row r="45" spans="1:123" s="95" customFormat="1" x14ac:dyDescent="0.25">
      <c r="A45" s="87" t="s">
        <v>121</v>
      </c>
      <c r="B45" s="94"/>
      <c r="C45" s="88">
        <f t="shared" si="77"/>
        <v>0.72872469636831938</v>
      </c>
      <c r="D45" s="89">
        <f t="shared" ref="D45:H45" si="80">D44-C44</f>
        <v>0.85989514171461678</v>
      </c>
      <c r="E45" s="89">
        <f t="shared" si="80"/>
        <v>1.0146762672232477</v>
      </c>
      <c r="F45" s="89">
        <f t="shared" si="80"/>
        <v>1.1973179953234325</v>
      </c>
      <c r="G45" s="89">
        <f t="shared" si="80"/>
        <v>1.4128352344816504</v>
      </c>
      <c r="H45" s="89">
        <f t="shared" si="80"/>
        <v>1.6671455766883465</v>
      </c>
      <c r="I45" s="89">
        <f>I44-H44</f>
        <v>1.9672317804922486</v>
      </c>
      <c r="J45" s="87">
        <f t="shared" ref="J45:P45" si="81">C30*(1-$F$5)</f>
        <v>2.552890360971078</v>
      </c>
      <c r="K45" s="87">
        <f t="shared" si="81"/>
        <v>3.0124106259458716</v>
      </c>
      <c r="L45" s="87">
        <f t="shared" si="81"/>
        <v>3.5546445386161301</v>
      </c>
      <c r="M45" s="87">
        <f t="shared" si="81"/>
        <v>4.1944805555670319</v>
      </c>
      <c r="N45" s="87">
        <f t="shared" si="81"/>
        <v>4.9494870555690982</v>
      </c>
      <c r="O45" s="87">
        <f t="shared" si="81"/>
        <v>5.8403947255715325</v>
      </c>
      <c r="P45" s="96">
        <f t="shared" si="81"/>
        <v>6.8916657761744107</v>
      </c>
      <c r="Q45" s="87">
        <f>J30*(1-$F$5)</f>
        <v>8.1321656158857962</v>
      </c>
      <c r="R45" s="87">
        <f t="shared" ref="R45:CC45" si="82">K30*(1-$F$5)</f>
        <v>9.5959554267452383</v>
      </c>
      <c r="S45" s="87">
        <f t="shared" si="82"/>
        <v>11.323227403559386</v>
      </c>
      <c r="T45" s="87">
        <f t="shared" si="82"/>
        <v>13.361408336200075</v>
      </c>
      <c r="U45" s="87">
        <f t="shared" si="82"/>
        <v>15.766461836716084</v>
      </c>
      <c r="V45" s="87">
        <f t="shared" si="82"/>
        <v>18.604424967324977</v>
      </c>
      <c r="W45" s="96">
        <f t="shared" si="82"/>
        <v>21.95322146144348</v>
      </c>
      <c r="X45" s="87">
        <f t="shared" si="82"/>
        <v>30.065396163193547</v>
      </c>
      <c r="Y45" s="87">
        <f t="shared" si="82"/>
        <v>10.134761271924367</v>
      </c>
      <c r="Z45" s="87">
        <f t="shared" si="82"/>
        <v>11.462749248537227</v>
      </c>
      <c r="AA45" s="87">
        <f t="shared" si="82"/>
        <v>13.028512421750786</v>
      </c>
      <c r="AB45" s="87">
        <f t="shared" si="82"/>
        <v>14.874378716674746</v>
      </c>
      <c r="AC45" s="87">
        <f t="shared" si="82"/>
        <v>17.050120403179704</v>
      </c>
      <c r="AD45" s="96">
        <f t="shared" si="82"/>
        <v>19.614227743550963</v>
      </c>
      <c r="AE45" s="87">
        <f t="shared" si="82"/>
        <v>22.635386479024508</v>
      </c>
      <c r="AF45" s="87">
        <f t="shared" si="82"/>
        <v>12.943263509020367</v>
      </c>
      <c r="AG45" s="87">
        <f t="shared" si="82"/>
        <v>13.076611237370919</v>
      </c>
      <c r="AH45" s="87">
        <f t="shared" si="82"/>
        <v>13.199339627964978</v>
      </c>
      <c r="AI45" s="87">
        <f t="shared" si="82"/>
        <v>13.30954696670045</v>
      </c>
      <c r="AJ45" s="196">
        <f t="shared" si="82"/>
        <v>13.404963418799138</v>
      </c>
      <c r="AK45" s="96">
        <f t="shared" si="82"/>
        <v>13.482874418976095</v>
      </c>
      <c r="AL45" s="87">
        <f t="shared" si="82"/>
        <v>13.540026271493458</v>
      </c>
      <c r="AM45" s="87">
        <f t="shared" si="82"/>
        <v>13.692026199082614</v>
      </c>
      <c r="AN45" s="87">
        <f t="shared" si="82"/>
        <v>13.84545248065945</v>
      </c>
      <c r="AO45" s="87">
        <f t="shared" si="82"/>
        <v>13.886747445126684</v>
      </c>
      <c r="AP45" s="87">
        <f t="shared" si="82"/>
        <v>13.793642521980342</v>
      </c>
      <c r="AQ45" s="196">
        <f t="shared" si="82"/>
        <v>13.539907195094591</v>
      </c>
      <c r="AR45" s="96">
        <f t="shared" si="82"/>
        <v>13.094630085374719</v>
      </c>
      <c r="AS45" s="87">
        <f t="shared" si="82"/>
        <v>12.4213653346226</v>
      </c>
      <c r="AT45" s="87">
        <f t="shared" si="82"/>
        <v>11.49757914303458</v>
      </c>
      <c r="AU45" s="87">
        <f t="shared" si="82"/>
        <v>11.594941912203808</v>
      </c>
      <c r="AV45" s="87">
        <f t="shared" si="82"/>
        <v>11.657649873710731</v>
      </c>
      <c r="AW45" s="87">
        <f t="shared" si="82"/>
        <v>11.670975294351086</v>
      </c>
      <c r="AX45" s="196">
        <f t="shared" si="82"/>
        <v>11.617432457864203</v>
      </c>
      <c r="AY45" s="96">
        <f t="shared" si="82"/>
        <v>11.476291827294542</v>
      </c>
      <c r="AZ45" s="87">
        <f t="shared" si="82"/>
        <v>10.474806558274716</v>
      </c>
      <c r="BA45" s="87">
        <f t="shared" si="82"/>
        <v>10.107085826296567</v>
      </c>
      <c r="BB45" s="87">
        <f t="shared" si="82"/>
        <v>9.9730338206966245</v>
      </c>
      <c r="BC45" s="87">
        <f t="shared" si="82"/>
        <v>9.8356478594479686</v>
      </c>
      <c r="BD45" s="87">
        <f t="shared" si="82"/>
        <v>9.6976567743801461</v>
      </c>
      <c r="BE45" s="196">
        <f t="shared" si="82"/>
        <v>9.5617840800207947</v>
      </c>
      <c r="BF45" s="96">
        <f t="shared" si="82"/>
        <v>9.430739996239085</v>
      </c>
      <c r="BG45" s="87">
        <f t="shared" si="82"/>
        <v>9.3072130856342845</v>
      </c>
      <c r="BH45" s="87">
        <f t="shared" si="82"/>
        <v>9.1458902330463712</v>
      </c>
      <c r="BI45" s="87">
        <f t="shared" si="82"/>
        <v>8.9955426445261946</v>
      </c>
      <c r="BJ45" s="87">
        <f t="shared" si="82"/>
        <v>8.8283301851185101</v>
      </c>
      <c r="BK45" s="87">
        <f t="shared" si="82"/>
        <v>8.6482570142814161</v>
      </c>
      <c r="BL45" s="196">
        <f t="shared" si="82"/>
        <v>8.4606789491847678</v>
      </c>
      <c r="BM45" s="96">
        <f t="shared" si="82"/>
        <v>8.2725153799289508</v>
      </c>
      <c r="BN45" s="87">
        <f t="shared" si="82"/>
        <v>8.092498857723319</v>
      </c>
      <c r="BO45" s="87">
        <f t="shared" si="82"/>
        <v>7.9577318692113632</v>
      </c>
      <c r="BP45" s="87">
        <f t="shared" si="82"/>
        <v>7.8505926943187143</v>
      </c>
      <c r="BQ45" s="87">
        <f t="shared" si="82"/>
        <v>7.736869485347353</v>
      </c>
      <c r="BR45" s="87">
        <f t="shared" si="82"/>
        <v>7.6164574957364657</v>
      </c>
      <c r="BS45" s="87">
        <f t="shared" si="82"/>
        <v>7.4897685430906424</v>
      </c>
      <c r="BT45" s="96">
        <f t="shared" si="82"/>
        <v>7.3578898538172517</v>
      </c>
      <c r="BU45" s="87">
        <f t="shared" si="82"/>
        <v>7.2227692771099026</v>
      </c>
      <c r="BV45" s="87">
        <f t="shared" si="82"/>
        <v>7.1088983756430899</v>
      </c>
      <c r="BW45" s="87">
        <f t="shared" si="82"/>
        <v>7.0023508534644936</v>
      </c>
      <c r="BX45" s="87">
        <f t="shared" si="82"/>
        <v>6.8983748052240035</v>
      </c>
      <c r="BY45" s="87">
        <f t="shared" si="82"/>
        <v>6.7973364432966532</v>
      </c>
      <c r="BZ45" s="87">
        <f t="shared" si="82"/>
        <v>6.6993591600299744</v>
      </c>
      <c r="CA45" s="96">
        <f t="shared" si="82"/>
        <v>6.6043008925631321</v>
      </c>
      <c r="CB45" s="87">
        <f t="shared" si="82"/>
        <v>6.5117333395533903</v>
      </c>
      <c r="CC45" s="87">
        <f t="shared" si="82"/>
        <v>6.4209232008579233</v>
      </c>
      <c r="CD45" s="87">
        <f t="shared" ref="CD45:DS45" si="83">BW30*(1-$F$5)</f>
        <v>6.3321991986437451</v>
      </c>
      <c r="CE45" s="87">
        <f t="shared" si="83"/>
        <v>6.2446369911871367</v>
      </c>
      <c r="CF45" s="87">
        <f t="shared" si="83"/>
        <v>6.1590949733733709</v>
      </c>
      <c r="CG45" s="87">
        <f t="shared" si="83"/>
        <v>6.0763625297678665</v>
      </c>
      <c r="CH45" s="96">
        <f t="shared" si="83"/>
        <v>5.9970892187996263</v>
      </c>
      <c r="CI45" s="87">
        <f t="shared" si="83"/>
        <v>5.9217006171483453</v>
      </c>
      <c r="CJ45" s="87">
        <f t="shared" si="83"/>
        <v>5.8502989296885719</v>
      </c>
      <c r="CK45" s="87">
        <f t="shared" si="83"/>
        <v>5.7810606383139831</v>
      </c>
      <c r="CL45" s="87">
        <f t="shared" si="83"/>
        <v>5.7131350574424813</v>
      </c>
      <c r="CM45" s="87">
        <f t="shared" si="83"/>
        <v>5.646650160246601</v>
      </c>
      <c r="CN45" s="87">
        <f t="shared" si="83"/>
        <v>5.5817766221530958</v>
      </c>
      <c r="CO45" s="96">
        <f t="shared" si="83"/>
        <v>5.518720823166448</v>
      </c>
      <c r="CP45" s="87">
        <f t="shared" si="83"/>
        <v>5.4577102344742423</v>
      </c>
      <c r="CQ45" s="87">
        <f t="shared" si="83"/>
        <v>5.3989695871803551</v>
      </c>
      <c r="CR45" s="87">
        <f t="shared" si="83"/>
        <v>5.3421409673603701</v>
      </c>
      <c r="CS45" s="87">
        <f t="shared" si="83"/>
        <v>5.2870936265467279</v>
      </c>
      <c r="CT45" s="87">
        <f t="shared" si="83"/>
        <v>5.233803663234105</v>
      </c>
      <c r="CU45" s="87">
        <f t="shared" si="83"/>
        <v>5.1822104482308715</v>
      </c>
      <c r="CV45" s="96">
        <f t="shared" si="83"/>
        <v>5.1322281606863918</v>
      </c>
      <c r="CW45" s="87">
        <f t="shared" si="83"/>
        <v>5.0837603833766476</v>
      </c>
      <c r="CX45" s="87">
        <f t="shared" si="83"/>
        <v>5.0367177668878664</v>
      </c>
      <c r="CY45" s="87">
        <f t="shared" si="83"/>
        <v>4.9910387414593229</v>
      </c>
      <c r="CZ45" s="87">
        <f t="shared" si="83"/>
        <v>4.9467067590976068</v>
      </c>
      <c r="DA45" s="87">
        <f t="shared" si="83"/>
        <v>4.9037541097873012</v>
      </c>
      <c r="DB45" s="87">
        <f t="shared" si="83"/>
        <v>4.8621854773180981</v>
      </c>
      <c r="DC45" s="87">
        <f t="shared" si="83"/>
        <v>4.8219754346626882</v>
      </c>
      <c r="DD45" s="96">
        <f t="shared" si="83"/>
        <v>4.7830687056164427</v>
      </c>
      <c r="DE45" s="87">
        <f t="shared" si="83"/>
        <v>4.7453840366006323</v>
      </c>
      <c r="DF45" s="87">
        <f t="shared" si="83"/>
        <v>4.7088226356707814</v>
      </c>
      <c r="DG45" s="87">
        <f t="shared" si="83"/>
        <v>4.6733401615100272</v>
      </c>
      <c r="DH45" s="87">
        <f t="shared" si="83"/>
        <v>4.6389175965514804</v>
      </c>
      <c r="DI45" s="87">
        <f t="shared" si="83"/>
        <v>4.6055357888465709</v>
      </c>
      <c r="DJ45" s="87">
        <f t="shared" si="83"/>
        <v>4.5731741902423542</v>
      </c>
      <c r="DK45" s="96">
        <f t="shared" si="83"/>
        <v>4.5418091239329232</v>
      </c>
      <c r="DL45" s="87">
        <f t="shared" si="83"/>
        <v>4.5114118198021949</v>
      </c>
      <c r="DM45" s="87">
        <f t="shared" si="83"/>
        <v>4.4819465499257456</v>
      </c>
      <c r="DN45" s="87">
        <f t="shared" si="83"/>
        <v>4.4533830521736242</v>
      </c>
      <c r="DO45" s="87">
        <f t="shared" si="83"/>
        <v>4.4256921622879188</v>
      </c>
      <c r="DP45" s="87">
        <f t="shared" si="83"/>
        <v>4.3988426845535331</v>
      </c>
      <c r="DQ45" s="87">
        <f t="shared" si="83"/>
        <v>4.3728034125689499</v>
      </c>
      <c r="DR45" s="87">
        <f t="shared" si="83"/>
        <v>4.3475448970291461</v>
      </c>
      <c r="DS45" s="87">
        <f t="shared" si="83"/>
        <v>4.3230407408582927</v>
      </c>
    </row>
    <row r="46" spans="1:123" x14ac:dyDescent="0.25">
      <c r="A46" t="s">
        <v>113</v>
      </c>
      <c r="B46" s="60"/>
      <c r="C46" s="109">
        <f t="shared" si="77"/>
        <v>1.6355401794284348</v>
      </c>
      <c r="D46" s="109">
        <f t="shared" si="77"/>
        <v>1.929937411725553</v>
      </c>
      <c r="E46" s="109">
        <f t="shared" si="77"/>
        <v>2.2773261458361524</v>
      </c>
      <c r="F46" s="109">
        <f t="shared" si="77"/>
        <v>2.6872448520866596</v>
      </c>
      <c r="G46" s="109">
        <f t="shared" si="77"/>
        <v>3.170948925462258</v>
      </c>
      <c r="H46" s="109">
        <f>I46/(1+$V$5)</f>
        <v>3.741719732045464</v>
      </c>
      <c r="I46" s="82">
        <f>V8*AJ6</f>
        <v>4.4152292838136473</v>
      </c>
      <c r="J46" s="83">
        <f t="shared" ref="J46:BU46" si="84">I46-C47+J47</f>
        <v>5.0397581325749714</v>
      </c>
      <c r="K46" s="83">
        <f t="shared" si="84"/>
        <v>5.7767021741133338</v>
      </c>
      <c r="L46" s="83">
        <f t="shared" si="84"/>
        <v>6.646296143128601</v>
      </c>
      <c r="M46" s="83">
        <f t="shared" si="84"/>
        <v>7.6724170265666158</v>
      </c>
      <c r="N46" s="83">
        <f t="shared" si="84"/>
        <v>8.8832396690234745</v>
      </c>
      <c r="O46" s="83">
        <f t="shared" si="84"/>
        <v>10.312010387122568</v>
      </c>
      <c r="P46" s="105">
        <f t="shared" si="84"/>
        <v>11.997959834479499</v>
      </c>
      <c r="Q46" s="83">
        <f t="shared" si="84"/>
        <v>13.908103424772994</v>
      </c>
      <c r="R46" s="83">
        <f t="shared" si="84"/>
        <v>16.16207286131932</v>
      </c>
      <c r="S46" s="83">
        <f t="shared" si="84"/>
        <v>18.821756796443982</v>
      </c>
      <c r="T46" s="83">
        <f t="shared" si="84"/>
        <v>21.960183839891084</v>
      </c>
      <c r="U46" s="83">
        <f t="shared" si="84"/>
        <v>25.663527751158664</v>
      </c>
      <c r="V46" s="83">
        <f t="shared" si="84"/>
        <v>30.033473566454408</v>
      </c>
      <c r="W46" s="105">
        <f t="shared" si="84"/>
        <v>35.190009628503383</v>
      </c>
      <c r="X46" s="83">
        <f t="shared" si="84"/>
        <v>36.98856090947708</v>
      </c>
      <c r="Y46" s="83">
        <f t="shared" si="84"/>
        <v>35.247000155188495</v>
      </c>
      <c r="Z46" s="83">
        <f t="shared" si="84"/>
        <v>33.114103739582667</v>
      </c>
      <c r="AA46" s="83">
        <f t="shared" si="84"/>
        <v>30.51938976831034</v>
      </c>
      <c r="AB46" s="83">
        <f t="shared" si="84"/>
        <v>27.379674501185853</v>
      </c>
      <c r="AC46" s="83">
        <f t="shared" si="84"/>
        <v>23.596780631072612</v>
      </c>
      <c r="AD46" s="105">
        <f t="shared" si="84"/>
        <v>19.054831039034994</v>
      </c>
      <c r="AE46" s="83">
        <f t="shared" si="84"/>
        <v>17.903213913894987</v>
      </c>
      <c r="AF46" s="83">
        <f t="shared" si="84"/>
        <v>18.319812336910282</v>
      </c>
      <c r="AG46" s="83">
        <f t="shared" si="84"/>
        <v>18.516597489442042</v>
      </c>
      <c r="AH46" s="83">
        <f t="shared" si="84"/>
        <v>18.447933103127504</v>
      </c>
      <c r="AI46" s="83">
        <f t="shared" si="84"/>
        <v>18.059977544162404</v>
      </c>
      <c r="AJ46" s="190">
        <f t="shared" si="84"/>
        <v>17.289207303707979</v>
      </c>
      <c r="AK46" s="105">
        <f t="shared" si="84"/>
        <v>16.060674701909967</v>
      </c>
      <c r="AL46" s="83">
        <f t="shared" si="84"/>
        <v>14.285951926923977</v>
      </c>
      <c r="AM46" s="83">
        <f t="shared" si="84"/>
        <v>13.89482144835155</v>
      </c>
      <c r="AN46" s="83">
        <f t="shared" si="84"/>
        <v>13.558185421049899</v>
      </c>
      <c r="AO46" s="83">
        <f t="shared" si="84"/>
        <v>13.270337312284614</v>
      </c>
      <c r="AP46" s="83">
        <f t="shared" si="84"/>
        <v>13.0241339382956</v>
      </c>
      <c r="AQ46" s="190">
        <f t="shared" si="84"/>
        <v>12.81074845461443</v>
      </c>
      <c r="AR46" s="105">
        <f t="shared" si="84"/>
        <v>12.619382031452137</v>
      </c>
      <c r="AS46" s="83">
        <f t="shared" si="84"/>
        <v>12.436927849817366</v>
      </c>
      <c r="AT46" s="83">
        <f t="shared" si="84"/>
        <v>12.223335325101385</v>
      </c>
      <c r="AU46" s="83">
        <f t="shared" si="84"/>
        <v>11.977204416589492</v>
      </c>
      <c r="AV46" s="83">
        <f t="shared" si="84"/>
        <v>11.714868981039423</v>
      </c>
      <c r="AW46" s="83">
        <f t="shared" si="84"/>
        <v>11.454711360739678</v>
      </c>
      <c r="AX46" s="190">
        <f t="shared" si="84"/>
        <v>11.217498151014135</v>
      </c>
      <c r="AY46" s="105">
        <f t="shared" si="84"/>
        <v>11.026776289680706</v>
      </c>
      <c r="AZ46" s="83">
        <f t="shared" si="84"/>
        <v>10.818907978502718</v>
      </c>
      <c r="BA46" s="83">
        <f t="shared" si="84"/>
        <v>10.715894343383278</v>
      </c>
      <c r="BB46" s="83">
        <f t="shared" si="84"/>
        <v>10.586655785481431</v>
      </c>
      <c r="BC46" s="83">
        <f t="shared" si="84"/>
        <v>10.429275459711967</v>
      </c>
      <c r="BD46" s="83">
        <f t="shared" si="84"/>
        <v>10.243937380396009</v>
      </c>
      <c r="BE46" s="190">
        <f t="shared" si="84"/>
        <v>10.033256406050405</v>
      </c>
      <c r="BF46" s="105">
        <f t="shared" si="84"/>
        <v>9.8026647910894518</v>
      </c>
      <c r="BG46" s="83">
        <f t="shared" si="84"/>
        <v>9.6512977142968737</v>
      </c>
      <c r="BH46" s="83">
        <f t="shared" si="84"/>
        <v>9.4918632476473412</v>
      </c>
      <c r="BI46" s="83">
        <f t="shared" si="84"/>
        <v>9.3417500868241241</v>
      </c>
      <c r="BJ46" s="83">
        <f t="shared" si="84"/>
        <v>9.1993341606570525</v>
      </c>
      <c r="BK46" s="83">
        <f t="shared" si="84"/>
        <v>9.062300244590487</v>
      </c>
      <c r="BL46" s="190">
        <f t="shared" si="84"/>
        <v>8.9277380497961438</v>
      </c>
      <c r="BM46" s="105">
        <f t="shared" si="84"/>
        <v>8.7922529325630947</v>
      </c>
      <c r="BN46" s="83">
        <f t="shared" si="84"/>
        <v>8.6520935177793881</v>
      </c>
      <c r="BO46" s="83">
        <f t="shared" si="84"/>
        <v>8.5200691465432481</v>
      </c>
      <c r="BP46" s="83">
        <f t="shared" si="84"/>
        <v>8.3912565663857137</v>
      </c>
      <c r="BQ46" s="83">
        <f t="shared" si="84"/>
        <v>8.268226404879206</v>
      </c>
      <c r="BR46" s="83">
        <f t="shared" si="84"/>
        <v>8.1531224292312974</v>
      </c>
      <c r="BS46" s="83">
        <f t="shared" si="84"/>
        <v>8.0474689711138421</v>
      </c>
      <c r="BT46" s="105">
        <f t="shared" si="84"/>
        <v>7.9519619586354873</v>
      </c>
      <c r="BU46" s="83">
        <f t="shared" si="84"/>
        <v>7.8662405158284541</v>
      </c>
      <c r="BV46" s="83">
        <f t="shared" ref="BV46:DS46" si="85">BU46-BO47+BV47</f>
        <v>7.7802545628239992</v>
      </c>
      <c r="BW46" s="83">
        <f t="shared" si="85"/>
        <v>7.6925366439344964</v>
      </c>
      <c r="BX46" s="83">
        <f t="shared" si="85"/>
        <v>7.60356872781185</v>
      </c>
      <c r="BY46" s="83">
        <f t="shared" si="85"/>
        <v>7.5141187382348056</v>
      </c>
      <c r="BZ46" s="83">
        <f t="shared" si="85"/>
        <v>7.4251924255967898</v>
      </c>
      <c r="CA46" s="105">
        <f t="shared" si="85"/>
        <v>7.3379603737408496</v>
      </c>
      <c r="CB46" s="83">
        <f t="shared" si="85"/>
        <v>7.2536571267627146</v>
      </c>
      <c r="CC46" s="83">
        <f t="shared" si="85"/>
        <v>7.1734488777465266</v>
      </c>
      <c r="CD46" s="83">
        <f t="shared" si="85"/>
        <v>7.097157085875784</v>
      </c>
      <c r="CE46" s="83">
        <f t="shared" si="85"/>
        <v>7.0242982835088732</v>
      </c>
      <c r="CF46" s="83">
        <f t="shared" si="85"/>
        <v>6.9543496990544211</v>
      </c>
      <c r="CG46" s="83">
        <f t="shared" si="85"/>
        <v>6.8868030067280213</v>
      </c>
      <c r="CH46" s="105">
        <f t="shared" si="85"/>
        <v>6.8212207556937265</v>
      </c>
      <c r="CI46" s="83">
        <f t="shared" si="85"/>
        <v>6.7572941413050831</v>
      </c>
      <c r="CJ46" s="83">
        <f t="shared" si="85"/>
        <v>6.6949006570725054</v>
      </c>
      <c r="CK46" s="83">
        <f t="shared" si="85"/>
        <v>6.6341223319334555</v>
      </c>
      <c r="CL46" s="83">
        <f t="shared" si="85"/>
        <v>6.5752042533899075</v>
      </c>
      <c r="CM46" s="83">
        <f t="shared" si="85"/>
        <v>6.518277120432157</v>
      </c>
      <c r="CN46" s="83">
        <f t="shared" si="85"/>
        <v>6.4633529942715278</v>
      </c>
      <c r="CO46" s="105">
        <f t="shared" si="85"/>
        <v>6.4103313618444915</v>
      </c>
      <c r="CP46" s="83">
        <f t="shared" si="85"/>
        <v>6.3590171527100416</v>
      </c>
      <c r="CQ46" s="83">
        <f t="shared" si="85"/>
        <v>6.309152461037808</v>
      </c>
      <c r="CR46" s="83">
        <f t="shared" si="85"/>
        <v>6.2606668475108354</v>
      </c>
      <c r="CS46" s="83">
        <f t="shared" si="85"/>
        <v>6.2135433537860818</v>
      </c>
      <c r="CT46" s="83">
        <f t="shared" si="85"/>
        <v>6.1677900276784134</v>
      </c>
      <c r="CU46" s="83">
        <f t="shared" si="85"/>
        <v>6.123427191587048</v>
      </c>
      <c r="CV46" s="105">
        <f t="shared" si="85"/>
        <v>6.0804733235067507</v>
      </c>
      <c r="CW46" s="83">
        <f t="shared" si="85"/>
        <v>6.0389307245250077</v>
      </c>
      <c r="CX46" s="83">
        <f t="shared" si="85"/>
        <v>5.9987723857971744</v>
      </c>
      <c r="CY46" s="83">
        <f t="shared" si="85"/>
        <v>5.9599317326046179</v>
      </c>
      <c r="CZ46" s="83">
        <f t="shared" si="85"/>
        <v>5.9223372134506711</v>
      </c>
      <c r="DA46" s="83">
        <f t="shared" si="85"/>
        <v>5.8859168381141318</v>
      </c>
      <c r="DB46" s="83">
        <f t="shared" si="85"/>
        <v>5.8506056226429495</v>
      </c>
      <c r="DC46" s="83">
        <f t="shared" si="85"/>
        <v>5.8163510874074253</v>
      </c>
      <c r="DD46" s="105">
        <f t="shared" si="85"/>
        <v>5.7831162164289784</v>
      </c>
      <c r="DE46" s="83">
        <f t="shared" si="85"/>
        <v>5.7508793273216972</v>
      </c>
      <c r="DF46" s="83">
        <f t="shared" si="85"/>
        <v>5.7196303565445303</v>
      </c>
      <c r="DG46" s="83">
        <f t="shared" si="85"/>
        <v>5.689356386137395</v>
      </c>
      <c r="DH46" s="83">
        <f t="shared" si="85"/>
        <v>5.6600350762817513</v>
      </c>
      <c r="DI46" s="83">
        <f t="shared" si="85"/>
        <v>5.6316363053386604</v>
      </c>
      <c r="DJ46" s="83">
        <f t="shared" si="85"/>
        <v>5.6041249326149103</v>
      </c>
      <c r="DK46" s="105">
        <f t="shared" si="85"/>
        <v>5.5774643651203935</v>
      </c>
      <c r="DL46" s="83">
        <f t="shared" si="85"/>
        <v>5.5516204811285315</v>
      </c>
      <c r="DM46" s="83">
        <f t="shared" si="85"/>
        <v>5.5265653248854605</v>
      </c>
      <c r="DN46" s="83">
        <f t="shared" si="85"/>
        <v>5.5022746945493832</v>
      </c>
      <c r="DO46" s="83">
        <f t="shared" si="85"/>
        <v>5.4787268254707264</v>
      </c>
      <c r="DP46" s="83">
        <f t="shared" si="85"/>
        <v>5.4559012325272018</v>
      </c>
      <c r="DQ46" s="83">
        <f t="shared" si="85"/>
        <v>5.4337776483285776</v>
      </c>
      <c r="DR46" s="83">
        <f t="shared" si="85"/>
        <v>5.4123352453452371</v>
      </c>
      <c r="DS46" s="83">
        <f t="shared" si="85"/>
        <v>5.3915523056328896</v>
      </c>
    </row>
    <row r="47" spans="1:123" x14ac:dyDescent="0.25">
      <c r="A47" s="87" t="s">
        <v>122</v>
      </c>
      <c r="B47" s="60"/>
      <c r="C47" s="88">
        <f t="shared" si="77"/>
        <v>0.24948917991281208</v>
      </c>
      <c r="D47" s="89">
        <f t="shared" ref="D47:H47" si="86">D46-C46</f>
        <v>0.29439723229711823</v>
      </c>
      <c r="E47" s="89">
        <f t="shared" si="86"/>
        <v>0.34738873411059945</v>
      </c>
      <c r="F47" s="89">
        <f t="shared" si="86"/>
        <v>0.40991870625050719</v>
      </c>
      <c r="G47" s="89">
        <f t="shared" si="86"/>
        <v>0.4837040733755984</v>
      </c>
      <c r="H47" s="89">
        <f t="shared" si="86"/>
        <v>0.570770806583206</v>
      </c>
      <c r="I47" s="89">
        <f>I46-H46</f>
        <v>0.67350955176818328</v>
      </c>
      <c r="J47" s="87">
        <f t="shared" ref="J47:P47" si="87">C32*(1-$F$6)</f>
        <v>0.87401802867413625</v>
      </c>
      <c r="K47" s="87">
        <f t="shared" si="87"/>
        <v>1.0313412738354806</v>
      </c>
      <c r="L47" s="87">
        <f t="shared" si="87"/>
        <v>1.2169827031258664</v>
      </c>
      <c r="M47" s="87">
        <f t="shared" si="87"/>
        <v>1.4360395896885223</v>
      </c>
      <c r="N47" s="87">
        <f t="shared" si="87"/>
        <v>1.6945267158324571</v>
      </c>
      <c r="O47" s="87">
        <f t="shared" si="87"/>
        <v>1.9995415246822987</v>
      </c>
      <c r="P47" s="96">
        <f t="shared" si="87"/>
        <v>2.3594589991251129</v>
      </c>
      <c r="Q47" s="87">
        <f>J32*(1-$F$6)</f>
        <v>2.7841616189676315</v>
      </c>
      <c r="R47" s="87">
        <f t="shared" ref="R47:CC47" si="88">K32*(1-$F$6)</f>
        <v>3.2853107103818049</v>
      </c>
      <c r="S47" s="87">
        <f t="shared" si="88"/>
        <v>3.8766666382505295</v>
      </c>
      <c r="T47" s="87">
        <f t="shared" si="88"/>
        <v>4.5744666331356258</v>
      </c>
      <c r="U47" s="87">
        <f t="shared" si="88"/>
        <v>5.397870627100037</v>
      </c>
      <c r="V47" s="87">
        <f t="shared" si="88"/>
        <v>6.3694873399780425</v>
      </c>
      <c r="W47" s="96">
        <f t="shared" si="88"/>
        <v>7.51599506117409</v>
      </c>
      <c r="X47" s="87">
        <f t="shared" si="88"/>
        <v>4.5827128999413302</v>
      </c>
      <c r="Y47" s="87">
        <f t="shared" si="88"/>
        <v>1.5437499560932246</v>
      </c>
      <c r="Z47" s="87">
        <f t="shared" si="88"/>
        <v>1.7437702226447023</v>
      </c>
      <c r="AA47" s="87">
        <f t="shared" si="88"/>
        <v>1.979752661863299</v>
      </c>
      <c r="AB47" s="87">
        <f t="shared" si="88"/>
        <v>2.2581553599755511</v>
      </c>
      <c r="AC47" s="87">
        <f t="shared" si="88"/>
        <v>2.5865934698648001</v>
      </c>
      <c r="AD47" s="96">
        <f t="shared" si="88"/>
        <v>2.9740454691364699</v>
      </c>
      <c r="AE47" s="87">
        <f t="shared" si="88"/>
        <v>3.4310957748013231</v>
      </c>
      <c r="AF47" s="87">
        <f t="shared" si="88"/>
        <v>1.9603483791085212</v>
      </c>
      <c r="AG47" s="87">
        <f t="shared" si="88"/>
        <v>1.940555375176463</v>
      </c>
      <c r="AH47" s="87">
        <f t="shared" si="88"/>
        <v>1.9110882755487593</v>
      </c>
      <c r="AI47" s="87">
        <f t="shared" si="88"/>
        <v>1.8701998010104501</v>
      </c>
      <c r="AJ47" s="196">
        <f t="shared" si="88"/>
        <v>1.815823229410376</v>
      </c>
      <c r="AK47" s="96">
        <f t="shared" si="88"/>
        <v>1.7455128673384577</v>
      </c>
      <c r="AL47" s="87">
        <f t="shared" si="88"/>
        <v>1.6563729998153325</v>
      </c>
      <c r="AM47" s="87">
        <f t="shared" si="88"/>
        <v>1.5692179005360962</v>
      </c>
      <c r="AN47" s="87">
        <f t="shared" si="88"/>
        <v>1.6039193478748119</v>
      </c>
      <c r="AO47" s="87">
        <f t="shared" si="88"/>
        <v>1.6232401667834755</v>
      </c>
      <c r="AP47" s="87">
        <f t="shared" si="88"/>
        <v>1.6239964270214367</v>
      </c>
      <c r="AQ47" s="196">
        <f t="shared" si="88"/>
        <v>1.6024377457292041</v>
      </c>
      <c r="AR47" s="96">
        <f t="shared" si="88"/>
        <v>1.5541464441761654</v>
      </c>
      <c r="AS47" s="87">
        <f t="shared" si="88"/>
        <v>1.47391881818056</v>
      </c>
      <c r="AT47" s="87">
        <f t="shared" si="88"/>
        <v>1.3556253758201151</v>
      </c>
      <c r="AU47" s="87">
        <f t="shared" si="88"/>
        <v>1.3577884393629192</v>
      </c>
      <c r="AV47" s="87">
        <f t="shared" si="88"/>
        <v>1.3609047312334053</v>
      </c>
      <c r="AW47" s="87">
        <f t="shared" si="88"/>
        <v>1.363838806721692</v>
      </c>
      <c r="AX47" s="196">
        <f t="shared" si="88"/>
        <v>1.3652245360036623</v>
      </c>
      <c r="AY47" s="96">
        <f t="shared" si="88"/>
        <v>1.3634245828427363</v>
      </c>
      <c r="AZ47" s="87">
        <f t="shared" si="88"/>
        <v>1.2660505070025709</v>
      </c>
      <c r="BA47" s="87">
        <f t="shared" si="88"/>
        <v>1.2526117407006738</v>
      </c>
      <c r="BB47" s="87">
        <f t="shared" si="88"/>
        <v>1.2285498814610729</v>
      </c>
      <c r="BC47" s="87">
        <f t="shared" si="88"/>
        <v>1.2035244054639422</v>
      </c>
      <c r="BD47" s="87">
        <f t="shared" si="88"/>
        <v>1.1785007274057329</v>
      </c>
      <c r="BE47" s="196">
        <f t="shared" si="88"/>
        <v>1.1545435616580584</v>
      </c>
      <c r="BF47" s="96">
        <f t="shared" si="88"/>
        <v>1.132832967881783</v>
      </c>
      <c r="BG47" s="87">
        <f t="shared" si="88"/>
        <v>1.1146834302099933</v>
      </c>
      <c r="BH47" s="87">
        <f t="shared" si="88"/>
        <v>1.0931772740511423</v>
      </c>
      <c r="BI47" s="87">
        <f t="shared" si="88"/>
        <v>1.0784367206378556</v>
      </c>
      <c r="BJ47" s="87">
        <f t="shared" si="88"/>
        <v>1.0611084792968692</v>
      </c>
      <c r="BK47" s="87">
        <f t="shared" si="88"/>
        <v>1.0414668113391687</v>
      </c>
      <c r="BL47" s="196">
        <f t="shared" si="88"/>
        <v>1.0199813668637157</v>
      </c>
      <c r="BM47" s="96">
        <f t="shared" si="88"/>
        <v>0.99734785064873366</v>
      </c>
      <c r="BN47" s="87">
        <f t="shared" si="88"/>
        <v>0.97452401542628575</v>
      </c>
      <c r="BO47" s="87">
        <f t="shared" si="88"/>
        <v>0.9611529028150031</v>
      </c>
      <c r="BP47" s="87">
        <f t="shared" si="88"/>
        <v>0.94962414048032118</v>
      </c>
      <c r="BQ47" s="87">
        <f t="shared" si="88"/>
        <v>0.93807831779036244</v>
      </c>
      <c r="BR47" s="87">
        <f t="shared" si="88"/>
        <v>0.92636283569126021</v>
      </c>
      <c r="BS47" s="87">
        <f t="shared" si="88"/>
        <v>0.91432790874625991</v>
      </c>
      <c r="BT47" s="96">
        <f t="shared" si="88"/>
        <v>0.90184083817037863</v>
      </c>
      <c r="BU47" s="87">
        <f t="shared" si="88"/>
        <v>0.88880257261925222</v>
      </c>
      <c r="BV47" s="87">
        <f t="shared" si="88"/>
        <v>0.87516694981054843</v>
      </c>
      <c r="BW47" s="87">
        <f t="shared" si="88"/>
        <v>0.86190622159081876</v>
      </c>
      <c r="BX47" s="87">
        <f t="shared" si="88"/>
        <v>0.84911040166771612</v>
      </c>
      <c r="BY47" s="87">
        <f t="shared" si="88"/>
        <v>0.83691284611421579</v>
      </c>
      <c r="BZ47" s="87">
        <f t="shared" si="88"/>
        <v>0.82540159610824415</v>
      </c>
      <c r="CA47" s="96">
        <f t="shared" si="88"/>
        <v>0.81460878631443812</v>
      </c>
      <c r="CB47" s="87">
        <f t="shared" si="88"/>
        <v>0.80449932564111792</v>
      </c>
      <c r="CC47" s="87">
        <f t="shared" si="88"/>
        <v>0.79495870079436082</v>
      </c>
      <c r="CD47" s="87">
        <f t="shared" ref="CD47:DS47" si="89">BW32*(1-$F$6)</f>
        <v>0.78561442972007667</v>
      </c>
      <c r="CE47" s="87">
        <f t="shared" si="89"/>
        <v>0.77625159930080567</v>
      </c>
      <c r="CF47" s="87">
        <f t="shared" si="89"/>
        <v>0.76696426165976417</v>
      </c>
      <c r="CG47" s="87">
        <f t="shared" si="89"/>
        <v>0.75785490378184417</v>
      </c>
      <c r="CH47" s="96">
        <f t="shared" si="89"/>
        <v>0.74902653528014396</v>
      </c>
      <c r="CI47" s="87">
        <f t="shared" si="89"/>
        <v>0.74057271125247381</v>
      </c>
      <c r="CJ47" s="87">
        <f t="shared" si="89"/>
        <v>0.73256521656178253</v>
      </c>
      <c r="CK47" s="87">
        <f t="shared" si="89"/>
        <v>0.72483610458102699</v>
      </c>
      <c r="CL47" s="87">
        <f t="shared" si="89"/>
        <v>0.71733352075725731</v>
      </c>
      <c r="CM47" s="87">
        <f t="shared" si="89"/>
        <v>0.71003712870201297</v>
      </c>
      <c r="CN47" s="87">
        <f t="shared" si="89"/>
        <v>0.7029307776212147</v>
      </c>
      <c r="CO47" s="96">
        <f t="shared" si="89"/>
        <v>0.69600490285310856</v>
      </c>
      <c r="CP47" s="87">
        <f t="shared" si="89"/>
        <v>0.68925850211802442</v>
      </c>
      <c r="CQ47" s="87">
        <f t="shared" si="89"/>
        <v>0.68270052488954946</v>
      </c>
      <c r="CR47" s="87">
        <f t="shared" si="89"/>
        <v>0.67635049105405498</v>
      </c>
      <c r="CS47" s="87">
        <f t="shared" si="89"/>
        <v>0.67021002703250432</v>
      </c>
      <c r="CT47" s="87">
        <f t="shared" si="89"/>
        <v>0.66428380259434505</v>
      </c>
      <c r="CU47" s="87">
        <f t="shared" si="89"/>
        <v>0.65856794152984954</v>
      </c>
      <c r="CV47" s="96">
        <f t="shared" si="89"/>
        <v>0.6530510347728109</v>
      </c>
      <c r="CW47" s="87">
        <f t="shared" si="89"/>
        <v>0.64771590313628069</v>
      </c>
      <c r="CX47" s="87">
        <f t="shared" si="89"/>
        <v>0.64254218616171555</v>
      </c>
      <c r="CY47" s="87">
        <f t="shared" si="89"/>
        <v>0.63750983786149895</v>
      </c>
      <c r="CZ47" s="87">
        <f t="shared" si="89"/>
        <v>0.63261550787855692</v>
      </c>
      <c r="DA47" s="87">
        <f t="shared" si="89"/>
        <v>0.62786342725780586</v>
      </c>
      <c r="DB47" s="87">
        <f t="shared" si="89"/>
        <v>0.62325672605866733</v>
      </c>
      <c r="DC47" s="87">
        <f t="shared" si="89"/>
        <v>0.61879649953728666</v>
      </c>
      <c r="DD47" s="96">
        <f t="shared" si="89"/>
        <v>0.61448103215783401</v>
      </c>
      <c r="DE47" s="87">
        <f t="shared" si="89"/>
        <v>0.61030529705443382</v>
      </c>
      <c r="DF47" s="87">
        <f t="shared" si="89"/>
        <v>0.60626086708433202</v>
      </c>
      <c r="DG47" s="87">
        <f t="shared" si="89"/>
        <v>0.60234153747142183</v>
      </c>
      <c r="DH47" s="87">
        <f t="shared" si="89"/>
        <v>0.5985421174021619</v>
      </c>
      <c r="DI47" s="87">
        <f t="shared" si="89"/>
        <v>0.59485795511557604</v>
      </c>
      <c r="DJ47" s="87">
        <f t="shared" si="89"/>
        <v>0.59128512681353651</v>
      </c>
      <c r="DK47" s="96">
        <f t="shared" si="89"/>
        <v>0.58782046466331739</v>
      </c>
      <c r="DL47" s="87">
        <f t="shared" si="89"/>
        <v>0.58446141306257215</v>
      </c>
      <c r="DM47" s="87">
        <f t="shared" si="89"/>
        <v>0.58120571084126116</v>
      </c>
      <c r="DN47" s="87">
        <f t="shared" si="89"/>
        <v>0.57805090713534457</v>
      </c>
      <c r="DO47" s="87">
        <f t="shared" si="89"/>
        <v>0.57499424832350476</v>
      </c>
      <c r="DP47" s="87">
        <f t="shared" si="89"/>
        <v>0.572032362172052</v>
      </c>
      <c r="DQ47" s="87">
        <f t="shared" si="89"/>
        <v>0.56916154261491192</v>
      </c>
      <c r="DR47" s="87">
        <f t="shared" si="89"/>
        <v>0.56637806167997695</v>
      </c>
      <c r="DS47" s="87">
        <f t="shared" si="89"/>
        <v>0.56367847335022414</v>
      </c>
    </row>
    <row r="48" spans="1:123" x14ac:dyDescent="0.25">
      <c r="A48" t="s">
        <v>114</v>
      </c>
      <c r="B48" s="60"/>
      <c r="C48" s="109">
        <f t="shared" si="77"/>
        <v>0.15827808188017103</v>
      </c>
      <c r="D48" s="109">
        <f t="shared" si="77"/>
        <v>0.18676813661860181</v>
      </c>
      <c r="E48" s="109">
        <f t="shared" si="77"/>
        <v>0.22038640120995012</v>
      </c>
      <c r="F48" s="109">
        <f t="shared" si="77"/>
        <v>0.26005595342774113</v>
      </c>
      <c r="G48" s="109">
        <f t="shared" si="77"/>
        <v>0.30686602504473454</v>
      </c>
      <c r="H48" s="109">
        <f>I48/(1+$V$5)</f>
        <v>0.3621019095527867</v>
      </c>
      <c r="I48" s="82">
        <f>V8*AJ7</f>
        <v>0.4272802532722883</v>
      </c>
      <c r="J48" s="83">
        <f t="shared" ref="J48:AS48" si="90">I48-C49+J49</f>
        <v>0.48771852895886808</v>
      </c>
      <c r="K48" s="83">
        <f t="shared" si="90"/>
        <v>0.55903569426903221</v>
      </c>
      <c r="L48" s="83">
        <f t="shared" si="90"/>
        <v>0.64318994933502582</v>
      </c>
      <c r="M48" s="83">
        <f t="shared" si="90"/>
        <v>0.74249197031289826</v>
      </c>
      <c r="N48" s="83">
        <f t="shared" si="90"/>
        <v>0.85966835506678774</v>
      </c>
      <c r="O48" s="83">
        <f t="shared" si="90"/>
        <v>0.99793648907637744</v>
      </c>
      <c r="P48" s="105">
        <f t="shared" si="90"/>
        <v>1.1610928872076931</v>
      </c>
      <c r="Q48" s="83">
        <f t="shared" si="90"/>
        <v>1.3459454927199666</v>
      </c>
      <c r="R48" s="83">
        <f t="shared" si="90"/>
        <v>1.5640715672244494</v>
      </c>
      <c r="S48" s="83">
        <f t="shared" si="90"/>
        <v>1.8214603351397392</v>
      </c>
      <c r="T48" s="83">
        <f t="shared" si="90"/>
        <v>2.1251790812797813</v>
      </c>
      <c r="U48" s="83">
        <f t="shared" si="90"/>
        <v>2.4835672017250308</v>
      </c>
      <c r="V48" s="83">
        <f t="shared" si="90"/>
        <v>2.906465183850425</v>
      </c>
      <c r="W48" s="105">
        <f t="shared" si="90"/>
        <v>3.4054848027583908</v>
      </c>
      <c r="X48" s="83">
        <f t="shared" si="90"/>
        <v>3.3853779124910512</v>
      </c>
      <c r="Y48" s="83">
        <f t="shared" si="90"/>
        <v>3.2354801968674822</v>
      </c>
      <c r="Z48" s="83">
        <f t="shared" si="90"/>
        <v>3.0501272601183542</v>
      </c>
      <c r="AA48" s="83">
        <f t="shared" si="90"/>
        <v>2.8229325155120337</v>
      </c>
      <c r="AB48" s="83">
        <f t="shared" si="90"/>
        <v>2.5463580744621028</v>
      </c>
      <c r="AC48" s="83">
        <f t="shared" si="90"/>
        <v>2.2115068880750703</v>
      </c>
      <c r="AD48" s="105">
        <f t="shared" si="90"/>
        <v>1.8078772385165083</v>
      </c>
      <c r="AE48" s="83">
        <f t="shared" si="90"/>
        <v>1.9320227531580518</v>
      </c>
      <c r="AF48" s="83">
        <f t="shared" si="90"/>
        <v>1.9869070280784633</v>
      </c>
      <c r="AG48" s="83">
        <f t="shared" si="90"/>
        <v>2.0208558504312419</v>
      </c>
      <c r="AH48" s="83">
        <f t="shared" si="90"/>
        <v>2.029294251408214</v>
      </c>
      <c r="AI48" s="83">
        <f t="shared" si="90"/>
        <v>2.0068241685430377</v>
      </c>
      <c r="AJ48" s="190">
        <f t="shared" si="90"/>
        <v>1.9470761750659786</v>
      </c>
      <c r="AK48" s="105">
        <f t="shared" si="90"/>
        <v>1.8425344693224988</v>
      </c>
      <c r="AL48" s="83">
        <f t="shared" si="90"/>
        <v>1.6843302907087974</v>
      </c>
      <c r="AM48" s="83">
        <f t="shared" si="90"/>
        <v>1.6643670526901657</v>
      </c>
      <c r="AN48" s="83">
        <f t="shared" si="90"/>
        <v>1.648154200552755</v>
      </c>
      <c r="AO48" s="83">
        <f t="shared" si="90"/>
        <v>1.6343780249068829</v>
      </c>
      <c r="AP48" s="83">
        <f t="shared" si="90"/>
        <v>1.6214370651122165</v>
      </c>
      <c r="AQ48" s="190">
        <f t="shared" si="90"/>
        <v>1.6073921121784269</v>
      </c>
      <c r="AR48" s="105">
        <f t="shared" si="90"/>
        <v>1.5899077175133498</v>
      </c>
      <c r="AS48" s="83">
        <f t="shared" si="90"/>
        <v>1.566183852998833</v>
      </c>
      <c r="AT48" s="53">
        <f t="shared" ref="AT48:DE48" si="91">AS48+MAX(0,AM33-AL33)*(1-$F$7)-MAX(0,AM48-AL48)</f>
        <v>1.566183852998833</v>
      </c>
      <c r="AU48" s="53">
        <f t="shared" si="91"/>
        <v>1.566183852998833</v>
      </c>
      <c r="AV48" s="53">
        <f t="shared" si="91"/>
        <v>1.566183852998833</v>
      </c>
      <c r="AW48" s="53">
        <f t="shared" si="91"/>
        <v>1.566183852998833</v>
      </c>
      <c r="AX48" s="187">
        <f t="shared" si="91"/>
        <v>1.566183852998833</v>
      </c>
      <c r="AY48" s="71">
        <f t="shared" si="91"/>
        <v>1.566183852998833</v>
      </c>
      <c r="AZ48" s="53">
        <f t="shared" si="91"/>
        <v>1.566183852998833</v>
      </c>
      <c r="BA48" s="53">
        <f t="shared" si="91"/>
        <v>1.566183852998833</v>
      </c>
      <c r="BB48" s="53">
        <f t="shared" si="91"/>
        <v>1.566183852998833</v>
      </c>
      <c r="BC48" s="53">
        <f t="shared" si="91"/>
        <v>1.566183852998833</v>
      </c>
      <c r="BD48" s="53">
        <f t="shared" si="91"/>
        <v>1.566183852998833</v>
      </c>
      <c r="BE48" s="187">
        <f t="shared" si="91"/>
        <v>1.566183852998833</v>
      </c>
      <c r="BF48" s="71">
        <f t="shared" si="91"/>
        <v>1.566183852998833</v>
      </c>
      <c r="BG48" s="53">
        <f t="shared" si="91"/>
        <v>1.566183852998833</v>
      </c>
      <c r="BH48" s="53">
        <f t="shared" si="91"/>
        <v>1.566183852998833</v>
      </c>
      <c r="BI48" s="53">
        <f t="shared" si="91"/>
        <v>1.566183852998833</v>
      </c>
      <c r="BJ48" s="53">
        <f t="shared" si="91"/>
        <v>1.566183852998833</v>
      </c>
      <c r="BK48" s="53">
        <f t="shared" si="91"/>
        <v>1.566183852998833</v>
      </c>
      <c r="BL48" s="187">
        <f t="shared" si="91"/>
        <v>1.566183852998833</v>
      </c>
      <c r="BM48" s="71">
        <f t="shared" si="91"/>
        <v>1.566183852998833</v>
      </c>
      <c r="BN48" s="53">
        <f t="shared" si="91"/>
        <v>1.566183852998833</v>
      </c>
      <c r="BO48" s="53">
        <f t="shared" si="91"/>
        <v>1.566183852998833</v>
      </c>
      <c r="BP48" s="53">
        <f t="shared" si="91"/>
        <v>1.566183852998833</v>
      </c>
      <c r="BQ48" s="53">
        <f t="shared" si="91"/>
        <v>1.566183852998833</v>
      </c>
      <c r="BR48" s="53">
        <f t="shared" si="91"/>
        <v>1.566183852998833</v>
      </c>
      <c r="BS48" s="53">
        <f t="shared" si="91"/>
        <v>1.566183852998833</v>
      </c>
      <c r="BT48" s="71">
        <f t="shared" si="91"/>
        <v>1.566183852998833</v>
      </c>
      <c r="BU48" s="53">
        <f t="shared" si="91"/>
        <v>1.566183852998833</v>
      </c>
      <c r="BV48" s="53">
        <f t="shared" si="91"/>
        <v>1.566183852998833</v>
      </c>
      <c r="BW48" s="53">
        <f t="shared" si="91"/>
        <v>1.566183852998833</v>
      </c>
      <c r="BX48" s="53">
        <f t="shared" si="91"/>
        <v>1.566183852998833</v>
      </c>
      <c r="BY48" s="53">
        <f t="shared" si="91"/>
        <v>1.566183852998833</v>
      </c>
      <c r="BZ48" s="53">
        <f t="shared" si="91"/>
        <v>1.566183852998833</v>
      </c>
      <c r="CA48" s="71">
        <f t="shared" si="91"/>
        <v>1.566183852998833</v>
      </c>
      <c r="CB48" s="53">
        <f t="shared" si="91"/>
        <v>1.566183852998833</v>
      </c>
      <c r="CC48" s="53">
        <f t="shared" si="91"/>
        <v>1.566183852998833</v>
      </c>
      <c r="CD48" s="53">
        <f t="shared" si="91"/>
        <v>1.566183852998833</v>
      </c>
      <c r="CE48" s="53">
        <f t="shared" si="91"/>
        <v>1.566183852998833</v>
      </c>
      <c r="CF48" s="53">
        <f t="shared" si="91"/>
        <v>1.566183852998833</v>
      </c>
      <c r="CG48" s="53">
        <f t="shared" si="91"/>
        <v>1.566183852998833</v>
      </c>
      <c r="CH48" s="71">
        <f t="shared" si="91"/>
        <v>1.566183852998833</v>
      </c>
      <c r="CI48" s="53">
        <f t="shared" si="91"/>
        <v>1.566183852998833</v>
      </c>
      <c r="CJ48" s="53">
        <f t="shared" si="91"/>
        <v>1.566183852998833</v>
      </c>
      <c r="CK48" s="53">
        <f t="shared" si="91"/>
        <v>1.566183852998833</v>
      </c>
      <c r="CL48" s="53">
        <f t="shared" si="91"/>
        <v>1.566183852998833</v>
      </c>
      <c r="CM48" s="53">
        <f t="shared" si="91"/>
        <v>1.566183852998833</v>
      </c>
      <c r="CN48" s="53">
        <f t="shared" si="91"/>
        <v>1.566183852998833</v>
      </c>
      <c r="CO48" s="71">
        <f t="shared" si="91"/>
        <v>1.566183852998833</v>
      </c>
      <c r="CP48" s="53">
        <f t="shared" si="91"/>
        <v>1.566183852998833</v>
      </c>
      <c r="CQ48" s="53">
        <f t="shared" si="91"/>
        <v>1.566183852998833</v>
      </c>
      <c r="CR48" s="53">
        <f t="shared" si="91"/>
        <v>1.566183852998833</v>
      </c>
      <c r="CS48" s="53">
        <f t="shared" si="91"/>
        <v>1.566183852998833</v>
      </c>
      <c r="CT48" s="53">
        <f t="shared" si="91"/>
        <v>1.566183852998833</v>
      </c>
      <c r="CU48" s="53">
        <f t="shared" si="91"/>
        <v>1.566183852998833</v>
      </c>
      <c r="CV48" s="71">
        <f t="shared" si="91"/>
        <v>1.566183852998833</v>
      </c>
      <c r="CW48" s="53">
        <f t="shared" si="91"/>
        <v>1.566183852998833</v>
      </c>
      <c r="CX48" s="53">
        <f t="shared" si="91"/>
        <v>1.566183852998833</v>
      </c>
      <c r="CY48" s="53">
        <f t="shared" si="91"/>
        <v>1.566183852998833</v>
      </c>
      <c r="CZ48" s="53">
        <f t="shared" si="91"/>
        <v>1.566183852998833</v>
      </c>
      <c r="DA48" s="53">
        <f t="shared" si="91"/>
        <v>1.566183852998833</v>
      </c>
      <c r="DB48" s="53">
        <f t="shared" si="91"/>
        <v>1.566183852998833</v>
      </c>
      <c r="DC48" s="53">
        <f t="shared" si="91"/>
        <v>1.566183852998833</v>
      </c>
      <c r="DD48" s="71">
        <f t="shared" si="91"/>
        <v>1.566183852998833</v>
      </c>
      <c r="DE48" s="53">
        <f t="shared" si="91"/>
        <v>1.566183852998833</v>
      </c>
      <c r="DF48" s="53">
        <f t="shared" ref="DF48:DS48" si="92">DE48+MAX(0,CY33-CX33)*(1-$F$7)-MAX(0,CY48-CX48)</f>
        <v>1.566183852998833</v>
      </c>
      <c r="DG48" s="53">
        <f t="shared" si="92"/>
        <v>1.566183852998833</v>
      </c>
      <c r="DH48" s="53">
        <f t="shared" si="92"/>
        <v>1.566183852998833</v>
      </c>
      <c r="DI48" s="53">
        <f t="shared" si="92"/>
        <v>1.566183852998833</v>
      </c>
      <c r="DJ48" s="53">
        <f t="shared" si="92"/>
        <v>1.566183852998833</v>
      </c>
      <c r="DK48" s="71">
        <f t="shared" si="92"/>
        <v>1.566183852998833</v>
      </c>
      <c r="DL48" s="53">
        <f t="shared" si="92"/>
        <v>1.566183852998833</v>
      </c>
      <c r="DM48" s="53">
        <f t="shared" si="92"/>
        <v>1.566183852998833</v>
      </c>
      <c r="DN48" s="53">
        <f t="shared" si="92"/>
        <v>1.566183852998833</v>
      </c>
      <c r="DO48" s="53">
        <f t="shared" si="92"/>
        <v>1.566183852998833</v>
      </c>
      <c r="DP48" s="53">
        <f t="shared" si="92"/>
        <v>1.566183852998833</v>
      </c>
      <c r="DQ48" s="53">
        <f t="shared" si="92"/>
        <v>1.566183852998833</v>
      </c>
      <c r="DR48" s="53">
        <f t="shared" si="92"/>
        <v>1.566183852998833</v>
      </c>
      <c r="DS48" s="53">
        <f t="shared" si="92"/>
        <v>1.566183852998833</v>
      </c>
    </row>
    <row r="49" spans="1:123" x14ac:dyDescent="0.25">
      <c r="A49" s="87" t="s">
        <v>123</v>
      </c>
      <c r="B49" s="60"/>
      <c r="C49" s="88">
        <f t="shared" si="77"/>
        <v>2.4144114185110827E-2</v>
      </c>
      <c r="D49" s="89">
        <f t="shared" ref="D49:H49" si="93">D48-C48</f>
        <v>2.8490054738430776E-2</v>
      </c>
      <c r="E49" s="89">
        <f t="shared" si="93"/>
        <v>3.3618264591348312E-2</v>
      </c>
      <c r="F49" s="89">
        <f t="shared" si="93"/>
        <v>3.9669552217791004E-2</v>
      </c>
      <c r="G49" s="89">
        <f t="shared" si="93"/>
        <v>4.6810071616993409E-2</v>
      </c>
      <c r="H49" s="89">
        <f t="shared" si="93"/>
        <v>5.5235884508052169E-2</v>
      </c>
      <c r="I49" s="89">
        <f>I48-H48</f>
        <v>6.5178343719501597E-2</v>
      </c>
      <c r="J49" s="87">
        <f t="shared" ref="J49:P49" si="94">C34*(1-$F$7)</f>
        <v>8.4582389871690603E-2</v>
      </c>
      <c r="K49" s="87">
        <f t="shared" si="94"/>
        <v>9.9807220048594908E-2</v>
      </c>
      <c r="L49" s="87">
        <f t="shared" si="94"/>
        <v>0.11777251965734192</v>
      </c>
      <c r="M49" s="87">
        <f t="shared" si="94"/>
        <v>0.13897157319566344</v>
      </c>
      <c r="N49" s="87">
        <f t="shared" si="94"/>
        <v>0.16398645637088297</v>
      </c>
      <c r="O49" s="87">
        <f t="shared" si="94"/>
        <v>0.19350401851764185</v>
      </c>
      <c r="P49" s="96">
        <f t="shared" si="94"/>
        <v>0.22833474185081726</v>
      </c>
      <c r="Q49" s="87">
        <f>J34*(1-$F$7)</f>
        <v>0.26943499538396415</v>
      </c>
      <c r="R49" s="87">
        <f t="shared" ref="R49:CC49" si="95">K34*(1-$F$7)</f>
        <v>0.31793329455307773</v>
      </c>
      <c r="S49" s="87">
        <f t="shared" si="95"/>
        <v>0.3751612875726319</v>
      </c>
      <c r="T49" s="87">
        <f t="shared" si="95"/>
        <v>0.44269031933570552</v>
      </c>
      <c r="U49" s="87">
        <f t="shared" si="95"/>
        <v>0.52237457681613242</v>
      </c>
      <c r="V49" s="87">
        <f t="shared" si="95"/>
        <v>0.61640200064303619</v>
      </c>
      <c r="W49" s="96">
        <f t="shared" si="95"/>
        <v>0.72735436075878313</v>
      </c>
      <c r="X49" s="87">
        <f t="shared" si="95"/>
        <v>0.24932810511662445</v>
      </c>
      <c r="Y49" s="87">
        <f t="shared" si="95"/>
        <v>0.16803557892950835</v>
      </c>
      <c r="Z49" s="87">
        <f t="shared" si="95"/>
        <v>0.18980835082350392</v>
      </c>
      <c r="AA49" s="87">
        <f t="shared" si="95"/>
        <v>0.21549557472938499</v>
      </c>
      <c r="AB49" s="87">
        <f t="shared" si="95"/>
        <v>0.24580013576620163</v>
      </c>
      <c r="AC49" s="87">
        <f t="shared" si="95"/>
        <v>0.28155081425600365</v>
      </c>
      <c r="AD49" s="96">
        <f t="shared" si="95"/>
        <v>0.32372471120022117</v>
      </c>
      <c r="AE49" s="87">
        <f t="shared" si="95"/>
        <v>0.37347361975816812</v>
      </c>
      <c r="AF49" s="87">
        <f t="shared" si="95"/>
        <v>0.22291985384991969</v>
      </c>
      <c r="AG49" s="87">
        <f t="shared" si="95"/>
        <v>0.22375717317628241</v>
      </c>
      <c r="AH49" s="87">
        <f t="shared" si="95"/>
        <v>0.22393397570635684</v>
      </c>
      <c r="AI49" s="87">
        <f t="shared" si="95"/>
        <v>0.22333005290102537</v>
      </c>
      <c r="AJ49" s="196">
        <f t="shared" si="95"/>
        <v>0.22180282077894459</v>
      </c>
      <c r="AK49" s="96">
        <f t="shared" si="95"/>
        <v>0.21918300545674141</v>
      </c>
      <c r="AL49" s="87">
        <f t="shared" si="95"/>
        <v>0.21526944114446661</v>
      </c>
      <c r="AM49" s="87">
        <f t="shared" si="95"/>
        <v>0.2029566158312881</v>
      </c>
      <c r="AN49" s="87">
        <f t="shared" si="95"/>
        <v>0.20754432103887172</v>
      </c>
      <c r="AO49" s="87">
        <f t="shared" si="95"/>
        <v>0.21015780006048462</v>
      </c>
      <c r="AP49" s="87">
        <f t="shared" si="95"/>
        <v>0.21038909310635895</v>
      </c>
      <c r="AQ49" s="196">
        <f t="shared" si="95"/>
        <v>0.20775786784515499</v>
      </c>
      <c r="AR49" s="96">
        <f t="shared" si="95"/>
        <v>0.20169861079166421</v>
      </c>
      <c r="AS49" s="87">
        <f t="shared" si="95"/>
        <v>0.19154557662994975</v>
      </c>
      <c r="AT49" s="87">
        <f t="shared" si="95"/>
        <v>0.17651964545131324</v>
      </c>
      <c r="AU49" s="87">
        <f t="shared" si="95"/>
        <v>0.17771894830821988</v>
      </c>
      <c r="AV49" s="87">
        <f t="shared" si="95"/>
        <v>0.17895045192489967</v>
      </c>
      <c r="AW49" s="87">
        <f t="shared" si="95"/>
        <v>0.18004694263042911</v>
      </c>
      <c r="AX49" s="196">
        <f t="shared" si="95"/>
        <v>0.18080783636151804</v>
      </c>
      <c r="AY49" s="96">
        <f t="shared" si="95"/>
        <v>0.18099330767407493</v>
      </c>
      <c r="AZ49" s="87">
        <f t="shared" si="95"/>
        <v>0.1682962121819955</v>
      </c>
      <c r="BA49" s="87">
        <f t="shared" si="95"/>
        <v>0.16654584836274586</v>
      </c>
      <c r="BB49" s="87">
        <f t="shared" si="95"/>
        <v>0.16314582981467871</v>
      </c>
      <c r="BC49" s="87">
        <f t="shared" si="95"/>
        <v>0.15966156797712538</v>
      </c>
      <c r="BD49" s="87">
        <f t="shared" si="95"/>
        <v>0.15621199930902474</v>
      </c>
      <c r="BE49" s="196">
        <f t="shared" si="95"/>
        <v>0.15292752677942403</v>
      </c>
      <c r="BF49" s="96">
        <f t="shared" si="95"/>
        <v>0.14995186181586292</v>
      </c>
      <c r="BG49" s="87">
        <f t="shared" si="95"/>
        <v>0.14744422198630255</v>
      </c>
      <c r="BH49" s="87">
        <f t="shared" si="95"/>
        <v>0.14443442353833413</v>
      </c>
      <c r="BI49" s="87">
        <f t="shared" si="95"/>
        <v>0.14227805144627476</v>
      </c>
      <c r="BJ49" s="87">
        <f t="shared" si="95"/>
        <v>0.1397677744610018</v>
      </c>
      <c r="BK49" s="87">
        <f t="shared" si="95"/>
        <v>0.13695189302924946</v>
      </c>
      <c r="BL49" s="196">
        <f t="shared" si="95"/>
        <v>0.13390542092941365</v>
      </c>
      <c r="BM49" s="96">
        <f t="shared" si="95"/>
        <v>0.13073427909591523</v>
      </c>
      <c r="BN49" s="87">
        <f t="shared" si="95"/>
        <v>0.12758022064042798</v>
      </c>
      <c r="BO49" s="87">
        <f t="shared" si="95"/>
        <v>0.12577256192017297</v>
      </c>
      <c r="BP49" s="87">
        <f t="shared" si="95"/>
        <v>0.1242822576978721</v>
      </c>
      <c r="BQ49" s="87">
        <f t="shared" si="95"/>
        <v>0.12276748348869959</v>
      </c>
      <c r="BR49" s="87">
        <f t="shared" si="95"/>
        <v>0.12120752663987604</v>
      </c>
      <c r="BS49" s="87">
        <f t="shared" si="95"/>
        <v>0.11958364954252425</v>
      </c>
      <c r="BT49" s="96">
        <f t="shared" si="95"/>
        <v>0.11788116587095536</v>
      </c>
      <c r="BU49" s="87">
        <f t="shared" si="95"/>
        <v>0.11609185143936997</v>
      </c>
      <c r="BV49" s="87">
        <f t="shared" si="95"/>
        <v>0.11421709662721528</v>
      </c>
      <c r="BW49" s="87">
        <f t="shared" si="95"/>
        <v>0.11238368223810388</v>
      </c>
      <c r="BX49" s="87">
        <f t="shared" si="95"/>
        <v>0.11061712416982579</v>
      </c>
      <c r="BY49" s="87">
        <f t="shared" si="95"/>
        <v>0.10893309950619956</v>
      </c>
      <c r="BZ49" s="87">
        <f t="shared" si="95"/>
        <v>0.10734098970371857</v>
      </c>
      <c r="CA49" s="96">
        <f t="shared" si="95"/>
        <v>0.10584260868413944</v>
      </c>
      <c r="CB49" s="87">
        <f t="shared" si="95"/>
        <v>0.10443085054533266</v>
      </c>
      <c r="CC49" s="87">
        <f t="shared" si="95"/>
        <v>0.10308823968969809</v>
      </c>
      <c r="CD49" s="87">
        <f t="shared" ref="CD49:DS49" si="96">BW34*(1-$F$7)</f>
        <v>0.10177808460454088</v>
      </c>
      <c r="CE49" s="87">
        <f t="shared" si="96"/>
        <v>0.10046930686119367</v>
      </c>
      <c r="CF49" s="87">
        <f t="shared" si="96"/>
        <v>9.9175903424749218E-2</v>
      </c>
      <c r="CG49" s="87">
        <f t="shared" si="96"/>
        <v>9.7912581187963046E-2</v>
      </c>
      <c r="CH49" s="96">
        <f t="shared" si="96"/>
        <v>9.6693595780863201E-2</v>
      </c>
      <c r="CI49" s="87">
        <f t="shared" si="96"/>
        <v>9.5531313953888405E-2</v>
      </c>
      <c r="CJ49" s="87">
        <f t="shared" si="96"/>
        <v>9.4434462229070537E-2</v>
      </c>
      <c r="CK49" s="87">
        <f t="shared" si="96"/>
        <v>9.3373193910926217E-2</v>
      </c>
      <c r="CL49" s="87">
        <f t="shared" si="96"/>
        <v>9.2339483103415429E-2</v>
      </c>
      <c r="CM49" s="87">
        <f t="shared" si="96"/>
        <v>9.1331163625785874E-2</v>
      </c>
      <c r="CN49" s="87">
        <f t="shared" si="96"/>
        <v>9.034682310629287E-2</v>
      </c>
      <c r="CO49" s="96">
        <f t="shared" si="96"/>
        <v>8.9386067709455272E-2</v>
      </c>
      <c r="CP49" s="87">
        <f t="shared" si="96"/>
        <v>8.8449713065027497E-2</v>
      </c>
      <c r="CQ49" s="87">
        <f t="shared" si="96"/>
        <v>8.7539878265758236E-2</v>
      </c>
      <c r="CR49" s="87">
        <f t="shared" si="96"/>
        <v>8.6659956656258946E-2</v>
      </c>
      <c r="CS49" s="87">
        <f t="shared" si="96"/>
        <v>8.5810051204068358E-2</v>
      </c>
      <c r="CT49" s="87">
        <f t="shared" si="96"/>
        <v>8.4990376454737684E-2</v>
      </c>
      <c r="CU49" s="87">
        <f t="shared" si="96"/>
        <v>8.4200032327901339E-2</v>
      </c>
      <c r="CV49" s="96">
        <f t="shared" si="96"/>
        <v>8.343717537166942E-2</v>
      </c>
      <c r="CW49" s="87">
        <f t="shared" si="96"/>
        <v>8.2699287263914664E-2</v>
      </c>
      <c r="CX49" s="87">
        <f t="shared" si="96"/>
        <v>8.198354922538674E-2</v>
      </c>
      <c r="CY49" s="87">
        <f t="shared" si="96"/>
        <v>8.1287331450343461E-2</v>
      </c>
      <c r="CZ49" s="87">
        <f t="shared" si="96"/>
        <v>8.061024154095589E-2</v>
      </c>
      <c r="DA49" s="87">
        <f t="shared" si="96"/>
        <v>7.9952986091150119E-2</v>
      </c>
      <c r="DB49" s="87">
        <f t="shared" si="96"/>
        <v>7.931603954703409E-2</v>
      </c>
      <c r="DC49" s="87">
        <f t="shared" si="96"/>
        <v>7.8699523209084493E-2</v>
      </c>
      <c r="DD49" s="96">
        <f t="shared" si="96"/>
        <v>7.8103112594561888E-2</v>
      </c>
      <c r="DE49" s="87">
        <f t="shared" si="96"/>
        <v>7.7525989418365041E-2</v>
      </c>
      <c r="DF49" s="87">
        <f t="shared" si="96"/>
        <v>7.6966856896578756E-2</v>
      </c>
      <c r="DG49" s="87">
        <f t="shared" si="96"/>
        <v>7.642487137893994E-2</v>
      </c>
      <c r="DH49" s="87">
        <f t="shared" si="96"/>
        <v>7.5899363938894904E-2</v>
      </c>
      <c r="DI49" s="87">
        <f t="shared" si="96"/>
        <v>7.5389751735004645E-2</v>
      </c>
      <c r="DJ49" s="87">
        <f t="shared" si="96"/>
        <v>7.4895551827407841E-2</v>
      </c>
      <c r="DK49" s="96">
        <f t="shared" si="96"/>
        <v>7.4416373588309284E-2</v>
      </c>
      <c r="DL49" s="87">
        <f t="shared" si="96"/>
        <v>7.3951889277297067E-2</v>
      </c>
      <c r="DM49" s="87">
        <f t="shared" si="96"/>
        <v>7.3501783623834027E-2</v>
      </c>
      <c r="DN49" s="87">
        <f t="shared" si="96"/>
        <v>7.3065684749277021E-2</v>
      </c>
      <c r="DO49" s="87">
        <f t="shared" si="96"/>
        <v>7.2643178653321164E-2</v>
      </c>
      <c r="DP49" s="87">
        <f t="shared" si="96"/>
        <v>7.2233773422903116E-2</v>
      </c>
      <c r="DQ49" s="87">
        <f t="shared" si="96"/>
        <v>7.1836941128164661E-2</v>
      </c>
      <c r="DR49" s="87">
        <f t="shared" si="96"/>
        <v>7.1452161581845308E-2</v>
      </c>
      <c r="DS49" s="87">
        <f t="shared" si="96"/>
        <v>7.1078963030527964E-2</v>
      </c>
    </row>
    <row r="50" spans="1:123" s="257" customFormat="1" x14ac:dyDescent="0.25">
      <c r="A50" s="254" t="s">
        <v>179</v>
      </c>
      <c r="B50" s="255"/>
      <c r="C50" s="254">
        <f>C45+C47+C48</f>
        <v>1.1364919581613024</v>
      </c>
      <c r="D50" s="254">
        <f>D45+D47+D48</f>
        <v>1.3410605106303368</v>
      </c>
      <c r="E50" s="254">
        <f>E45+E47+E48</f>
        <v>1.5824514025437972</v>
      </c>
      <c r="F50" s="254">
        <f>F45+F47+F48</f>
        <v>1.8672926550016808</v>
      </c>
      <c r="G50" s="254">
        <f>G45+G47+G48</f>
        <v>2.2034053329019834</v>
      </c>
      <c r="H50" s="254">
        <f>H45+H47+H48</f>
        <v>2.6000182928243394</v>
      </c>
      <c r="I50" s="254">
        <f>I45+I47+I48</f>
        <v>3.06802158553272</v>
      </c>
      <c r="J50" s="254">
        <f>J45+J47+J48</f>
        <v>3.9146269186040823</v>
      </c>
      <c r="K50" s="254">
        <f t="shared" ref="K50:BV50" si="97">K45+K47+K48</f>
        <v>4.6027875940503842</v>
      </c>
      <c r="L50" s="254">
        <f t="shared" si="97"/>
        <v>5.4148171910770229</v>
      </c>
      <c r="M50" s="254">
        <f t="shared" si="97"/>
        <v>6.3730121155684518</v>
      </c>
      <c r="N50" s="254">
        <f t="shared" si="97"/>
        <v>7.5036821264683429</v>
      </c>
      <c r="O50" s="254">
        <f t="shared" si="97"/>
        <v>8.8378727393302086</v>
      </c>
      <c r="P50" s="254">
        <f t="shared" si="97"/>
        <v>10.412217662507217</v>
      </c>
      <c r="Q50" s="254">
        <f t="shared" si="97"/>
        <v>12.262272727573395</v>
      </c>
      <c r="R50" s="254">
        <f t="shared" si="97"/>
        <v>14.445337704351491</v>
      </c>
      <c r="S50" s="254">
        <f t="shared" si="97"/>
        <v>17.021354376949656</v>
      </c>
      <c r="T50" s="254">
        <f t="shared" si="97"/>
        <v>20.061054050615482</v>
      </c>
      <c r="U50" s="254">
        <f t="shared" si="97"/>
        <v>23.647899665541154</v>
      </c>
      <c r="V50" s="254">
        <f t="shared" si="97"/>
        <v>27.880377491153446</v>
      </c>
      <c r="W50" s="254">
        <f t="shared" si="97"/>
        <v>32.874701325375966</v>
      </c>
      <c r="X50" s="254">
        <f t="shared" si="97"/>
        <v>38.033486975625927</v>
      </c>
      <c r="Y50" s="254">
        <f t="shared" si="97"/>
        <v>14.913991424885072</v>
      </c>
      <c r="Z50" s="254">
        <f t="shared" si="97"/>
        <v>16.256646731300282</v>
      </c>
      <c r="AA50" s="254">
        <f t="shared" si="97"/>
        <v>17.831197599126121</v>
      </c>
      <c r="AB50" s="254">
        <f t="shared" si="97"/>
        <v>19.6788921511124</v>
      </c>
      <c r="AC50" s="254">
        <f t="shared" si="97"/>
        <v>21.848220761119578</v>
      </c>
      <c r="AD50" s="254">
        <f t="shared" si="97"/>
        <v>24.39615045120394</v>
      </c>
      <c r="AE50" s="254">
        <f t="shared" si="97"/>
        <v>27.998505006983883</v>
      </c>
      <c r="AF50" s="254">
        <f t="shared" si="97"/>
        <v>16.890518916207352</v>
      </c>
      <c r="AG50" s="254">
        <f t="shared" si="97"/>
        <v>17.038022462978624</v>
      </c>
      <c r="AH50" s="254">
        <f t="shared" si="97"/>
        <v>17.139722154921952</v>
      </c>
      <c r="AI50" s="254">
        <f t="shared" si="97"/>
        <v>17.18657093625394</v>
      </c>
      <c r="AJ50" s="254">
        <f t="shared" si="97"/>
        <v>17.167862823275492</v>
      </c>
      <c r="AK50" s="254">
        <f t="shared" si="97"/>
        <v>17.070921755637052</v>
      </c>
      <c r="AL50" s="254">
        <f t="shared" si="97"/>
        <v>16.880729562017589</v>
      </c>
      <c r="AM50" s="254">
        <f t="shared" si="97"/>
        <v>16.925611152308875</v>
      </c>
      <c r="AN50" s="254">
        <f t="shared" si="97"/>
        <v>17.097526029087017</v>
      </c>
      <c r="AO50" s="254">
        <f t="shared" si="97"/>
        <v>17.144365636817042</v>
      </c>
      <c r="AP50" s="254">
        <f t="shared" si="97"/>
        <v>17.039076014113995</v>
      </c>
      <c r="AQ50" s="254">
        <f t="shared" si="97"/>
        <v>16.749737053002221</v>
      </c>
      <c r="AR50" s="254">
        <f t="shared" si="97"/>
        <v>16.238684247064235</v>
      </c>
      <c r="AS50" s="254">
        <f t="shared" si="97"/>
        <v>15.461468005801994</v>
      </c>
      <c r="AT50" s="254">
        <f t="shared" si="97"/>
        <v>14.419388371853527</v>
      </c>
      <c r="AU50" s="254">
        <f t="shared" si="97"/>
        <v>14.51891420456556</v>
      </c>
      <c r="AV50" s="254">
        <f t="shared" si="97"/>
        <v>14.58473845794297</v>
      </c>
      <c r="AW50" s="254">
        <f t="shared" si="97"/>
        <v>14.600997954071611</v>
      </c>
      <c r="AX50" s="254">
        <f t="shared" si="97"/>
        <v>14.548840846866698</v>
      </c>
      <c r="AY50" s="254">
        <f t="shared" si="97"/>
        <v>14.405900263136111</v>
      </c>
      <c r="AZ50" s="254">
        <f t="shared" si="97"/>
        <v>13.307040918276121</v>
      </c>
      <c r="BA50" s="254">
        <f t="shared" si="97"/>
        <v>12.925881419996074</v>
      </c>
      <c r="BB50" s="254">
        <f t="shared" si="97"/>
        <v>12.76776755515653</v>
      </c>
      <c r="BC50" s="254">
        <f t="shared" si="97"/>
        <v>12.605356117910745</v>
      </c>
      <c r="BD50" s="254">
        <f t="shared" si="97"/>
        <v>12.442341354784713</v>
      </c>
      <c r="BE50" s="254">
        <f t="shared" si="97"/>
        <v>12.282511494677687</v>
      </c>
      <c r="BF50" s="254">
        <f t="shared" si="97"/>
        <v>12.1297568171197</v>
      </c>
      <c r="BG50" s="254">
        <f t="shared" si="97"/>
        <v>11.988080368843111</v>
      </c>
      <c r="BH50" s="254">
        <f t="shared" si="97"/>
        <v>11.805251360096346</v>
      </c>
      <c r="BI50" s="254">
        <f t="shared" si="97"/>
        <v>11.640163218162883</v>
      </c>
      <c r="BJ50" s="254">
        <f t="shared" si="97"/>
        <v>11.455622517414213</v>
      </c>
      <c r="BK50" s="254">
        <f t="shared" si="97"/>
        <v>11.255907678619417</v>
      </c>
      <c r="BL50" s="254">
        <f t="shared" si="97"/>
        <v>11.046844169047317</v>
      </c>
      <c r="BM50" s="254">
        <f t="shared" si="97"/>
        <v>10.836047083576517</v>
      </c>
      <c r="BN50" s="254">
        <f t="shared" si="97"/>
        <v>10.633206726148437</v>
      </c>
      <c r="BO50" s="254">
        <f t="shared" si="97"/>
        <v>10.4850686250252</v>
      </c>
      <c r="BP50" s="254">
        <f t="shared" si="97"/>
        <v>10.366400687797869</v>
      </c>
      <c r="BQ50" s="254">
        <f t="shared" si="97"/>
        <v>10.241131656136549</v>
      </c>
      <c r="BR50" s="254">
        <f t="shared" si="97"/>
        <v>10.109004184426558</v>
      </c>
      <c r="BS50" s="254">
        <f t="shared" si="97"/>
        <v>9.970280304835736</v>
      </c>
      <c r="BT50" s="254">
        <f t="shared" si="97"/>
        <v>9.825914544986464</v>
      </c>
      <c r="BU50" s="254">
        <f t="shared" si="97"/>
        <v>9.6777557027279872</v>
      </c>
      <c r="BV50" s="254">
        <f t="shared" si="97"/>
        <v>9.5502491784524715</v>
      </c>
      <c r="BW50" s="254">
        <f t="shared" ref="BW50:DS50" si="98">BW45+BW47+BW48</f>
        <v>9.4304409280541464</v>
      </c>
      <c r="BX50" s="254">
        <f t="shared" si="98"/>
        <v>9.3136690598905538</v>
      </c>
      <c r="BY50" s="254">
        <f t="shared" si="98"/>
        <v>9.2004331424097021</v>
      </c>
      <c r="BZ50" s="254">
        <f t="shared" si="98"/>
        <v>9.0909446091370505</v>
      </c>
      <c r="CA50" s="254">
        <f t="shared" si="98"/>
        <v>8.9850935318764034</v>
      </c>
      <c r="CB50" s="254">
        <f t="shared" si="98"/>
        <v>8.8824165181933417</v>
      </c>
      <c r="CC50" s="254">
        <f t="shared" si="98"/>
        <v>8.7820657546511178</v>
      </c>
      <c r="CD50" s="254">
        <f t="shared" si="98"/>
        <v>8.6839974813626544</v>
      </c>
      <c r="CE50" s="254">
        <f t="shared" si="98"/>
        <v>8.5870724434867753</v>
      </c>
      <c r="CF50" s="254">
        <f t="shared" si="98"/>
        <v>8.4922430880319677</v>
      </c>
      <c r="CG50" s="254">
        <f t="shared" si="98"/>
        <v>8.4004012865485436</v>
      </c>
      <c r="CH50" s="254">
        <f t="shared" si="98"/>
        <v>8.3122996070786037</v>
      </c>
      <c r="CI50" s="254">
        <f t="shared" si="98"/>
        <v>8.2284571813996514</v>
      </c>
      <c r="CJ50" s="254">
        <f t="shared" si="98"/>
        <v>8.1490479992491878</v>
      </c>
      <c r="CK50" s="254">
        <f t="shared" si="98"/>
        <v>8.0720805958938442</v>
      </c>
      <c r="CL50" s="254">
        <f t="shared" si="98"/>
        <v>7.9966524311985712</v>
      </c>
      <c r="CM50" s="254">
        <f t="shared" si="98"/>
        <v>7.9228711419474473</v>
      </c>
      <c r="CN50" s="254">
        <f t="shared" si="98"/>
        <v>7.8508912527731436</v>
      </c>
      <c r="CO50" s="254">
        <f t="shared" si="98"/>
        <v>7.78090957901839</v>
      </c>
      <c r="CP50" s="254">
        <f t="shared" si="98"/>
        <v>7.7131525895910995</v>
      </c>
      <c r="CQ50" s="254">
        <f t="shared" si="98"/>
        <v>7.6478539650687374</v>
      </c>
      <c r="CR50" s="254">
        <f t="shared" si="98"/>
        <v>7.5846753114132586</v>
      </c>
      <c r="CS50" s="254">
        <f t="shared" si="98"/>
        <v>7.5234875065780651</v>
      </c>
      <c r="CT50" s="254">
        <f t="shared" si="98"/>
        <v>7.4642713188272829</v>
      </c>
      <c r="CU50" s="254">
        <f t="shared" si="98"/>
        <v>7.4069622427595538</v>
      </c>
      <c r="CV50" s="254">
        <f t="shared" si="98"/>
        <v>7.3514630484580357</v>
      </c>
      <c r="CW50" s="254">
        <f t="shared" si="98"/>
        <v>7.2976601395117608</v>
      </c>
      <c r="CX50" s="254">
        <f t="shared" si="98"/>
        <v>7.2454438060484154</v>
      </c>
      <c r="CY50" s="254">
        <f t="shared" si="98"/>
        <v>7.1947324323196549</v>
      </c>
      <c r="CZ50" s="254">
        <f t="shared" si="98"/>
        <v>7.1455061199749963</v>
      </c>
      <c r="DA50" s="254">
        <f t="shared" si="98"/>
        <v>7.0978013900439398</v>
      </c>
      <c r="DB50" s="254">
        <f t="shared" si="98"/>
        <v>7.0516260563755981</v>
      </c>
      <c r="DC50" s="254">
        <f t="shared" si="98"/>
        <v>7.006955787198808</v>
      </c>
      <c r="DD50" s="256">
        <f t="shared" si="98"/>
        <v>6.9637335907731099</v>
      </c>
      <c r="DE50" s="254">
        <f t="shared" si="98"/>
        <v>6.9218731866538992</v>
      </c>
      <c r="DF50" s="254">
        <f t="shared" si="98"/>
        <v>6.8812673557539465</v>
      </c>
      <c r="DG50" s="254">
        <f t="shared" si="98"/>
        <v>6.8418655519802822</v>
      </c>
      <c r="DH50" s="254">
        <f t="shared" si="98"/>
        <v>6.8036435669524753</v>
      </c>
      <c r="DI50" s="254">
        <f t="shared" si="98"/>
        <v>6.76657759696098</v>
      </c>
      <c r="DJ50" s="254">
        <f t="shared" si="98"/>
        <v>6.7306431700547238</v>
      </c>
      <c r="DK50" s="256">
        <f t="shared" si="98"/>
        <v>6.6958134415950736</v>
      </c>
      <c r="DL50" s="254">
        <f t="shared" si="98"/>
        <v>6.6620570858635997</v>
      </c>
      <c r="DM50" s="254">
        <f t="shared" si="98"/>
        <v>6.6293361137658398</v>
      </c>
      <c r="DN50" s="254">
        <f t="shared" si="98"/>
        <v>6.597617812307802</v>
      </c>
      <c r="DO50" s="254">
        <f t="shared" si="98"/>
        <v>6.5668702636102569</v>
      </c>
      <c r="DP50" s="254">
        <f t="shared" si="98"/>
        <v>6.5370588997244177</v>
      </c>
      <c r="DQ50" s="254">
        <f t="shared" si="98"/>
        <v>6.5081488081826944</v>
      </c>
      <c r="DR50" s="254">
        <f t="shared" si="98"/>
        <v>6.4801068117079561</v>
      </c>
      <c r="DS50" s="254">
        <f t="shared" si="98"/>
        <v>6.45290306720735</v>
      </c>
    </row>
    <row r="51" spans="1:123" s="76" customFormat="1" x14ac:dyDescent="0.25">
      <c r="A51" s="101" t="s">
        <v>72</v>
      </c>
      <c r="B51" s="102" t="s">
        <v>110</v>
      </c>
      <c r="C51" s="110">
        <f t="shared" ref="C51:BN51" si="99">C52+C54+C56</f>
        <v>0.49282601197923603</v>
      </c>
      <c r="D51" s="110">
        <f t="shared" si="99"/>
        <v>0.58153469413549852</v>
      </c>
      <c r="E51" s="110">
        <f t="shared" si="99"/>
        <v>0.68621093907988806</v>
      </c>
      <c r="F51" s="110">
        <f t="shared" si="99"/>
        <v>0.80972890811426801</v>
      </c>
      <c r="G51" s="110">
        <f t="shared" si="99"/>
        <v>0.95548011157483614</v>
      </c>
      <c r="H51" s="110">
        <f t="shared" si="99"/>
        <v>1.1274665316583066</v>
      </c>
      <c r="I51" s="111">
        <f t="shared" si="99"/>
        <v>1.3304105073568018</v>
      </c>
      <c r="J51" s="76">
        <f t="shared" si="99"/>
        <v>1.5920433777405889</v>
      </c>
      <c r="K51" s="76">
        <f t="shared" si="99"/>
        <v>1.9007701647934581</v>
      </c>
      <c r="L51" s="76">
        <f t="shared" si="99"/>
        <v>2.2650677735158435</v>
      </c>
      <c r="M51" s="76">
        <f t="shared" si="99"/>
        <v>2.694938951808258</v>
      </c>
      <c r="N51" s="76">
        <f t="shared" si="99"/>
        <v>3.2021869421933076</v>
      </c>
      <c r="O51" s="76">
        <f t="shared" si="99"/>
        <v>3.8007395708476648</v>
      </c>
      <c r="P51" s="103">
        <f t="shared" si="99"/>
        <v>4.5070316726598074</v>
      </c>
      <c r="Q51" s="76">
        <f t="shared" si="99"/>
        <v>5.2431205244536043</v>
      </c>
      <c r="R51" s="76">
        <f t="shared" si="99"/>
        <v>6.1117053695702825</v>
      </c>
      <c r="S51" s="76">
        <f t="shared" si="99"/>
        <v>7.1366354868079656</v>
      </c>
      <c r="T51" s="76">
        <f t="shared" si="99"/>
        <v>8.3460530251484304</v>
      </c>
      <c r="U51" s="76">
        <f t="shared" si="99"/>
        <v>9.7731657203901783</v>
      </c>
      <c r="V51" s="76">
        <f t="shared" si="99"/>
        <v>11.457158700775441</v>
      </c>
      <c r="W51" s="103">
        <f t="shared" si="99"/>
        <v>13.444270417630049</v>
      </c>
      <c r="X51" s="76">
        <f t="shared" si="99"/>
        <v>14.624368731760102</v>
      </c>
      <c r="Y51" s="76">
        <f t="shared" si="99"/>
        <v>14.111344307795884</v>
      </c>
      <c r="Z51" s="76">
        <f t="shared" si="99"/>
        <v>13.468754373066712</v>
      </c>
      <c r="AA51" s="76">
        <f t="shared" si="99"/>
        <v>12.673206615636456</v>
      </c>
      <c r="AB51" s="76">
        <f t="shared" si="99"/>
        <v>11.697071828762185</v>
      </c>
      <c r="AC51" s="76">
        <f t="shared" si="99"/>
        <v>10.507711568952843</v>
      </c>
      <c r="AD51" s="103">
        <f t="shared" si="99"/>
        <v>9.0665631137994467</v>
      </c>
      <c r="AE51" s="103">
        <f t="shared" si="99"/>
        <v>8.3067204168423778</v>
      </c>
      <c r="AF51" s="103">
        <f t="shared" si="99"/>
        <v>8.4036492690627611</v>
      </c>
      <c r="AG51" s="103">
        <f t="shared" si="99"/>
        <v>8.4057869681914852</v>
      </c>
      <c r="AH51" s="103">
        <f t="shared" si="99"/>
        <v>8.2938261874672818</v>
      </c>
      <c r="AI51" s="76">
        <f t="shared" si="99"/>
        <v>8.0450107038797771</v>
      </c>
      <c r="AJ51" s="189">
        <f t="shared" si="99"/>
        <v>7.6325225687904092</v>
      </c>
      <c r="AK51" s="103">
        <f t="shared" si="99"/>
        <v>7.3035792684072929</v>
      </c>
      <c r="AL51" s="103">
        <f t="shared" si="99"/>
        <v>6.7511312921554545</v>
      </c>
      <c r="AM51" s="103">
        <f t="shared" si="99"/>
        <v>6.8363935165450727</v>
      </c>
      <c r="AN51" s="103">
        <f t="shared" si="99"/>
        <v>6.9312160956052429</v>
      </c>
      <c r="AO51" s="103">
        <f t="shared" si="99"/>
        <v>7.0292332341137618</v>
      </c>
      <c r="AP51" s="76">
        <f t="shared" si="99"/>
        <v>7.1227636967757055</v>
      </c>
      <c r="AQ51" s="189">
        <f t="shared" si="99"/>
        <v>7.2025791163158468</v>
      </c>
      <c r="AR51" s="103">
        <f t="shared" si="99"/>
        <v>7.1380754532691917</v>
      </c>
      <c r="AS51" s="103">
        <f t="shared" si="99"/>
        <v>7.2045676191245347</v>
      </c>
      <c r="AT51" s="103">
        <f t="shared" si="99"/>
        <v>7.1996585999731542</v>
      </c>
      <c r="AU51" s="103">
        <f t="shared" si="99"/>
        <v>7.1876212948528817</v>
      </c>
      <c r="AV51" s="103">
        <f t="shared" si="99"/>
        <v>7.1749178932275486</v>
      </c>
      <c r="AW51" s="76">
        <f t="shared" si="99"/>
        <v>7.1685784549988503</v>
      </c>
      <c r="AX51" s="189">
        <f t="shared" si="99"/>
        <v>7.1762877549195085</v>
      </c>
      <c r="AY51" s="207">
        <f t="shared" si="99"/>
        <v>7.0472270802491774</v>
      </c>
      <c r="AZ51" s="103">
        <f t="shared" si="99"/>
        <v>6.896863488803409</v>
      </c>
      <c r="BA51" s="103">
        <f t="shared" si="99"/>
        <v>6.8011547646447408</v>
      </c>
      <c r="BB51" s="103">
        <f t="shared" si="99"/>
        <v>6.6864543709157402</v>
      </c>
      <c r="BC51" s="103">
        <f t="shared" si="99"/>
        <v>6.5539525141774657</v>
      </c>
      <c r="BD51" s="76">
        <f t="shared" si="99"/>
        <v>6.4062681619628039</v>
      </c>
      <c r="BE51" s="189">
        <f t="shared" si="99"/>
        <v>6.247673963145477</v>
      </c>
      <c r="BF51" s="103">
        <f t="shared" si="99"/>
        <v>6.0843600448173367</v>
      </c>
      <c r="BG51" s="103">
        <f t="shared" si="99"/>
        <v>5.9859462248644428</v>
      </c>
      <c r="BH51" s="103">
        <f t="shared" si="99"/>
        <v>5.8960289848097878</v>
      </c>
      <c r="BI51" s="103">
        <f t="shared" si="99"/>
        <v>5.8076203191374614</v>
      </c>
      <c r="BJ51" s="103">
        <f t="shared" si="99"/>
        <v>5.719592063298002</v>
      </c>
      <c r="BK51" s="76">
        <f t="shared" si="99"/>
        <v>5.6307173517858491</v>
      </c>
      <c r="BL51" s="189">
        <f t="shared" si="99"/>
        <v>5.5397656495660152</v>
      </c>
      <c r="BM51" s="103">
        <f t="shared" si="99"/>
        <v>5.4456129473146744</v>
      </c>
      <c r="BN51" s="103">
        <f t="shared" si="99"/>
        <v>5.3473696854056785</v>
      </c>
      <c r="BO51" s="103">
        <f t="shared" ref="BO51:DS51" si="100">BO52+BO54+BO56</f>
        <v>5.2525916676460778</v>
      </c>
      <c r="BP51" s="103">
        <f t="shared" si="100"/>
        <v>5.1609500377868587</v>
      </c>
      <c r="BQ51" s="103">
        <f t="shared" si="100"/>
        <v>5.0736142162390054</v>
      </c>
      <c r="BR51" s="103">
        <f t="shared" si="100"/>
        <v>4.9914295404288733</v>
      </c>
      <c r="BS51" s="103">
        <f t="shared" si="100"/>
        <v>4.9148262955891768</v>
      </c>
      <c r="BT51" s="103">
        <f t="shared" si="100"/>
        <v>4.8437219226584132</v>
      </c>
      <c r="BU51" s="103">
        <f t="shared" si="100"/>
        <v>4.7774150611869874</v>
      </c>
      <c r="BV51" s="103">
        <f t="shared" si="100"/>
        <v>4.7121014408800921</v>
      </c>
      <c r="BW51" s="103">
        <f t="shared" si="100"/>
        <v>4.6463318738956403</v>
      </c>
      <c r="BX51" s="103">
        <f t="shared" si="100"/>
        <v>4.5807104596337034</v>
      </c>
      <c r="BY51" s="103">
        <f t="shared" si="100"/>
        <v>4.5159366898835858</v>
      </c>
      <c r="BZ51" s="103">
        <f t="shared" si="100"/>
        <v>4.4527534673782618</v>
      </c>
      <c r="CA51" s="103">
        <f t="shared" si="100"/>
        <v>4.3918795232582175</v>
      </c>
      <c r="CB51" s="103">
        <f t="shared" si="100"/>
        <v>4.3339242084650813</v>
      </c>
      <c r="CC51" s="103">
        <f t="shared" si="100"/>
        <v>4.2781786371831565</v>
      </c>
      <c r="CD51" s="103">
        <f t="shared" si="100"/>
        <v>4.2243353783390596</v>
      </c>
      <c r="CE51" s="103">
        <f t="shared" si="100"/>
        <v>4.1721998393047981</v>
      </c>
      <c r="CF51" s="103">
        <f t="shared" si="100"/>
        <v>4.1215944380498977</v>
      </c>
      <c r="CG51" s="103">
        <f t="shared" si="100"/>
        <v>4.0723809921066865</v>
      </c>
      <c r="CH51" s="103">
        <f t="shared" si="100"/>
        <v>4.0244811942532515</v>
      </c>
      <c r="CI51" s="103">
        <f t="shared" si="100"/>
        <v>3.977894049474072</v>
      </c>
      <c r="CJ51" s="103">
        <f t="shared" si="100"/>
        <v>3.9327090087436818</v>
      </c>
      <c r="CK51" s="103">
        <f t="shared" si="100"/>
        <v>3.8889471731261112</v>
      </c>
      <c r="CL51" s="103">
        <f t="shared" si="100"/>
        <v>3.846675056400723</v>
      </c>
      <c r="CM51" s="103">
        <f t="shared" si="100"/>
        <v>3.8058924282275952</v>
      </c>
      <c r="CN51" s="103">
        <f t="shared" si="100"/>
        <v>3.7665372618695074</v>
      </c>
      <c r="CO51" s="103">
        <f t="shared" si="100"/>
        <v>3.7284965806677151</v>
      </c>
      <c r="CP51" s="103">
        <f t="shared" si="100"/>
        <v>3.6916239031444125</v>
      </c>
      <c r="CQ51" s="103">
        <f t="shared" si="100"/>
        <v>3.6557640293070937</v>
      </c>
      <c r="CR51" s="103">
        <f t="shared" si="100"/>
        <v>3.6208879854604539</v>
      </c>
      <c r="CS51" s="103">
        <f t="shared" si="100"/>
        <v>3.5870177137115808</v>
      </c>
      <c r="CT51" s="103">
        <f t="shared" si="100"/>
        <v>3.5541732134499973</v>
      </c>
      <c r="CU51" s="103">
        <f t="shared" si="100"/>
        <v>3.5223651773560314</v>
      </c>
      <c r="CV51" s="103">
        <f t="shared" si="100"/>
        <v>3.4915882721225571</v>
      </c>
      <c r="CW51" s="103">
        <f t="shared" si="100"/>
        <v>3.4618159145893985</v>
      </c>
      <c r="CX51" s="103">
        <f t="shared" si="100"/>
        <v>3.4329975369763441</v>
      </c>
      <c r="CY51" s="103">
        <f t="shared" si="100"/>
        <v>3.4050875107561605</v>
      </c>
      <c r="CZ51" s="103">
        <f t="shared" si="100"/>
        <v>3.3780449009098161</v>
      </c>
      <c r="DA51" s="103">
        <f t="shared" si="100"/>
        <v>3.3518317981909242</v>
      </c>
      <c r="DB51" s="103">
        <f t="shared" si="100"/>
        <v>3.3264156120746722</v>
      </c>
      <c r="DC51" s="103">
        <f t="shared" si="100"/>
        <v>3.301770137291026</v>
      </c>
      <c r="DD51" s="103">
        <f t="shared" si="100"/>
        <v>3.2778752344568889</v>
      </c>
      <c r="DE51" s="103">
        <f t="shared" si="100"/>
        <v>3.2547150195044545</v>
      </c>
      <c r="DF51" s="103">
        <f t="shared" si="100"/>
        <v>3.232274521820155</v>
      </c>
      <c r="DG51" s="103">
        <f t="shared" si="100"/>
        <v>3.2105365919555013</v>
      </c>
      <c r="DH51" s="103">
        <f t="shared" si="100"/>
        <v>3.1894790182334098</v>
      </c>
      <c r="DI51" s="103">
        <f t="shared" si="100"/>
        <v>3.1690763964412447</v>
      </c>
      <c r="DJ51" s="103">
        <f t="shared" si="100"/>
        <v>3.1493023392640773</v>
      </c>
      <c r="DK51" s="103">
        <f t="shared" si="100"/>
        <v>3.1301317755847666</v>
      </c>
      <c r="DL51" s="103">
        <f t="shared" si="100"/>
        <v>3.1115430265242594</v>
      </c>
      <c r="DM51" s="103">
        <f t="shared" si="100"/>
        <v>3.0935192784078667</v>
      </c>
      <c r="DN51" s="103">
        <f t="shared" si="100"/>
        <v>3.0760453730775486</v>
      </c>
      <c r="DO51" s="103">
        <f t="shared" si="100"/>
        <v>3.059106212645065</v>
      </c>
      <c r="DP51" s="103">
        <f t="shared" si="100"/>
        <v>3.0426863662908197</v>
      </c>
      <c r="DQ51" s="103">
        <f t="shared" si="100"/>
        <v>3.0267698768103171</v>
      </c>
      <c r="DR51" s="103">
        <f t="shared" si="100"/>
        <v>3.0113403246105479</v>
      </c>
      <c r="DS51" s="103">
        <f t="shared" si="100"/>
        <v>2.9963811766124304</v>
      </c>
    </row>
    <row r="52" spans="1:123" x14ac:dyDescent="0.25">
      <c r="A52" t="s">
        <v>100</v>
      </c>
      <c r="B52" s="60"/>
      <c r="C52" s="112">
        <f t="shared" ref="C52:G57" si="101">D52/(1+$V$5)</f>
        <v>0.19201445974985037</v>
      </c>
      <c r="D52" s="112">
        <f t="shared" si="101"/>
        <v>0.22657706250482343</v>
      </c>
      <c r="E52" s="112">
        <f t="shared" si="101"/>
        <v>0.26736093375569164</v>
      </c>
      <c r="F52" s="112">
        <f t="shared" si="101"/>
        <v>0.31548590183171615</v>
      </c>
      <c r="G52" s="112">
        <f t="shared" si="101"/>
        <v>0.37227336416142504</v>
      </c>
      <c r="H52" s="112">
        <f>I52/(1+$V$5)</f>
        <v>0.43928256971048152</v>
      </c>
      <c r="I52" s="104">
        <f>V9*AL5</f>
        <v>0.51835343225836816</v>
      </c>
      <c r="J52" s="83">
        <f t="shared" ref="J52:BU52" si="102">I52-C53+J53</f>
        <v>0.62029061300454635</v>
      </c>
      <c r="K52" s="83">
        <f t="shared" si="102"/>
        <v>0.74057648628503658</v>
      </c>
      <c r="L52" s="83">
        <f t="shared" si="102"/>
        <v>0.88251381675601503</v>
      </c>
      <c r="M52" s="83">
        <f t="shared" si="102"/>
        <v>1.0499998667117696</v>
      </c>
      <c r="N52" s="83">
        <f t="shared" si="102"/>
        <v>1.2476334056595599</v>
      </c>
      <c r="O52" s="83">
        <f t="shared" si="102"/>
        <v>1.4808409816179524</v>
      </c>
      <c r="P52" s="83">
        <f t="shared" si="102"/>
        <v>1.7560259212488556</v>
      </c>
      <c r="Q52" s="83">
        <f t="shared" si="102"/>
        <v>2.0428202457558755</v>
      </c>
      <c r="R52" s="83">
        <f t="shared" si="102"/>
        <v>2.3812375486741586</v>
      </c>
      <c r="S52" s="83">
        <f t="shared" si="102"/>
        <v>2.7805699661177332</v>
      </c>
      <c r="T52" s="83">
        <f t="shared" si="102"/>
        <v>3.2517822187011509</v>
      </c>
      <c r="U52" s="83">
        <f t="shared" si="102"/>
        <v>3.8078126767495837</v>
      </c>
      <c r="V52" s="83">
        <f t="shared" si="102"/>
        <v>4.4639286172467347</v>
      </c>
      <c r="W52" s="83">
        <f t="shared" si="102"/>
        <v>5.2381454270333725</v>
      </c>
      <c r="X52" s="83">
        <f t="shared" si="102"/>
        <v>6.347129227698284</v>
      </c>
      <c r="Y52" s="83">
        <f t="shared" si="102"/>
        <v>6.3686026396606961</v>
      </c>
      <c r="Z52" s="83">
        <f t="shared" si="102"/>
        <v>6.3687360218025599</v>
      </c>
      <c r="AA52" s="83">
        <f t="shared" si="102"/>
        <v>6.3436240399762838</v>
      </c>
      <c r="AB52" s="83">
        <f t="shared" si="102"/>
        <v>6.2886344470498843</v>
      </c>
      <c r="AC52" s="83">
        <f t="shared" si="102"/>
        <v>6.198268366575201</v>
      </c>
      <c r="AD52" s="83">
        <f t="shared" si="102"/>
        <v>6.0659920584269669</v>
      </c>
      <c r="AE52" s="83">
        <f t="shared" si="102"/>
        <v>5.68028642418611</v>
      </c>
      <c r="AF52" s="83">
        <f t="shared" si="102"/>
        <v>5.8181602038826625</v>
      </c>
      <c r="AG52" s="83">
        <f t="shared" si="102"/>
        <v>5.8953097060175521</v>
      </c>
      <c r="AH52" s="83">
        <f t="shared" si="102"/>
        <v>5.8991230153123393</v>
      </c>
      <c r="AI52" s="83">
        <f t="shared" si="102"/>
        <v>5.8147425170232818</v>
      </c>
      <c r="AJ52" s="83">
        <f t="shared" si="102"/>
        <v>5.6246682415570275</v>
      </c>
      <c r="AK52" s="83">
        <f t="shared" si="102"/>
        <v>5.3215389912064994</v>
      </c>
      <c r="AL52" s="83">
        <f t="shared" si="102"/>
        <v>4.8679297862110102</v>
      </c>
      <c r="AM52" s="83">
        <f t="shared" si="102"/>
        <v>4.9107276199201264</v>
      </c>
      <c r="AN52" s="83">
        <f t="shared" si="102"/>
        <v>4.9545943608903915</v>
      </c>
      <c r="AO52" s="83">
        <f t="shared" si="102"/>
        <v>4.9943703567302231</v>
      </c>
      <c r="AP52" s="83">
        <f t="shared" si="102"/>
        <v>5.0238608324992757</v>
      </c>
      <c r="AQ52" s="83">
        <f t="shared" si="102"/>
        <v>5.0356532266075229</v>
      </c>
      <c r="AR52" s="83">
        <f t="shared" si="102"/>
        <v>5.0156961055995932</v>
      </c>
      <c r="AS52" s="83">
        <f t="shared" si="102"/>
        <v>4.9665070595376744</v>
      </c>
      <c r="AT52" s="83">
        <f t="shared" si="102"/>
        <v>4.8621121655507826</v>
      </c>
      <c r="AU52" s="83">
        <f t="shared" si="102"/>
        <v>4.7549296194323274</v>
      </c>
      <c r="AV52" s="83">
        <f t="shared" si="102"/>
        <v>4.648873133052164</v>
      </c>
      <c r="AW52" s="83">
        <f t="shared" si="102"/>
        <v>4.5482303700927886</v>
      </c>
      <c r="AX52" s="83">
        <f t="shared" si="102"/>
        <v>4.4577224011760039</v>
      </c>
      <c r="AY52" s="83">
        <f t="shared" si="102"/>
        <v>4.3745341363308299</v>
      </c>
      <c r="AZ52" s="83">
        <f t="shared" si="102"/>
        <v>4.2744741851957544</v>
      </c>
      <c r="BA52" s="83">
        <f t="shared" si="102"/>
        <v>4.2029979497915022</v>
      </c>
      <c r="BB52" s="83">
        <f t="shared" si="102"/>
        <v>4.119626182982449</v>
      </c>
      <c r="BC52" s="83">
        <f t="shared" si="102"/>
        <v>4.0259688864598191</v>
      </c>
      <c r="BD52" s="83">
        <f t="shared" si="102"/>
        <v>3.9245333906086817</v>
      </c>
      <c r="BE52" s="83">
        <f t="shared" si="102"/>
        <v>3.8188658511862048</v>
      </c>
      <c r="BF52" s="83">
        <f t="shared" si="102"/>
        <v>3.7137173096951086</v>
      </c>
      <c r="BG52" s="83">
        <f t="shared" si="102"/>
        <v>3.653698908382188</v>
      </c>
      <c r="BH52" s="83">
        <f t="shared" si="102"/>
        <v>3.6042900822730113</v>
      </c>
      <c r="BI52" s="83">
        <f t="shared" si="102"/>
        <v>3.5540436060242504</v>
      </c>
      <c r="BJ52" s="83">
        <f t="shared" si="102"/>
        <v>3.5022639431157359</v>
      </c>
      <c r="BK52" s="83">
        <f t="shared" si="102"/>
        <v>3.44832111334224</v>
      </c>
      <c r="BL52" s="83">
        <f t="shared" si="102"/>
        <v>3.3917204460904933</v>
      </c>
      <c r="BM52" s="83">
        <f t="shared" si="102"/>
        <v>3.3321836368661302</v>
      </c>
      <c r="BN52" s="83">
        <f t="shared" si="102"/>
        <v>3.2697430633963211</v>
      </c>
      <c r="BO52" s="83">
        <f t="shared" si="102"/>
        <v>3.2086675545184864</v>
      </c>
      <c r="BP52" s="83">
        <f t="shared" si="102"/>
        <v>3.1498131097095756</v>
      </c>
      <c r="BQ52" s="83">
        <f t="shared" si="102"/>
        <v>3.0937082000546723</v>
      </c>
      <c r="BR52" s="83">
        <f t="shared" si="102"/>
        <v>3.040670084452274</v>
      </c>
      <c r="BS52" s="83">
        <f t="shared" si="102"/>
        <v>2.9907618828758569</v>
      </c>
      <c r="BT52" s="83">
        <f t="shared" si="102"/>
        <v>2.9437469216213432</v>
      </c>
      <c r="BU52" s="83">
        <f t="shared" si="102"/>
        <v>2.8990397694950749</v>
      </c>
      <c r="BV52" s="83">
        <f t="shared" ref="BV52:DS52" si="103">BU52-BO53+BV53</f>
        <v>2.8554067495625306</v>
      </c>
      <c r="BW52" s="83">
        <f t="shared" si="103"/>
        <v>2.811804142655463</v>
      </c>
      <c r="BX52" s="83">
        <f t="shared" si="103"/>
        <v>2.768702574010526</v>
      </c>
      <c r="BY52" s="83">
        <f t="shared" si="103"/>
        <v>2.7265968778061636</v>
      </c>
      <c r="BZ52" s="83">
        <f t="shared" si="103"/>
        <v>2.6859670621505889</v>
      </c>
      <c r="CA52" s="83">
        <f t="shared" si="103"/>
        <v>2.6472299453703334</v>
      </c>
      <c r="CB52" s="83">
        <f t="shared" si="103"/>
        <v>2.6106802033169898</v>
      </c>
      <c r="CC52" s="83">
        <f t="shared" si="103"/>
        <v>2.5753158653850505</v>
      </c>
      <c r="CD52" s="83">
        <f t="shared" si="103"/>
        <v>2.5408677189179487</v>
      </c>
      <c r="CE52" s="83">
        <f t="shared" si="103"/>
        <v>2.5072633014595622</v>
      </c>
      <c r="CF52" s="83">
        <f t="shared" si="103"/>
        <v>2.4744554504617513</v>
      </c>
      <c r="CG52" s="83">
        <f t="shared" si="103"/>
        <v>2.4424312377131905</v>
      </c>
      <c r="CH52" s="83">
        <f t="shared" si="103"/>
        <v>2.4112184271144699</v>
      </c>
      <c r="CI52" s="83">
        <f t="shared" si="103"/>
        <v>2.3808886748925966</v>
      </c>
      <c r="CJ52" s="83">
        <f t="shared" si="103"/>
        <v>2.3515565851640665</v>
      </c>
      <c r="CK52" s="83">
        <f t="shared" si="103"/>
        <v>2.3232261293436069</v>
      </c>
      <c r="CL52" s="83">
        <f t="shared" si="103"/>
        <v>2.2959050650300661</v>
      </c>
      <c r="CM52" s="83">
        <f t="shared" si="103"/>
        <v>2.2695636035833742</v>
      </c>
      <c r="CN52" s="83">
        <f t="shared" si="103"/>
        <v>2.2441401525428253</v>
      </c>
      <c r="CO52" s="83">
        <f t="shared" si="103"/>
        <v>2.2195503385216813</v>
      </c>
      <c r="CP52" s="83">
        <f t="shared" si="103"/>
        <v>2.1956996048158017</v>
      </c>
      <c r="CQ52" s="83">
        <f t="shared" si="103"/>
        <v>2.1724996929991516</v>
      </c>
      <c r="CR52" s="83">
        <f t="shared" si="103"/>
        <v>2.1499376818431148</v>
      </c>
      <c r="CS52" s="83">
        <f t="shared" si="103"/>
        <v>2.1280376574128592</v>
      </c>
      <c r="CT52" s="83">
        <f t="shared" si="103"/>
        <v>2.1068158988822168</v>
      </c>
      <c r="CU52" s="83">
        <f t="shared" si="103"/>
        <v>2.0862767955560391</v>
      </c>
      <c r="CV52" s="83">
        <f t="shared" si="103"/>
        <v>2.0664097165899591</v>
      </c>
      <c r="CW52" s="83">
        <f t="shared" si="103"/>
        <v>2.047187382138802</v>
      </c>
      <c r="CX52" s="83">
        <f t="shared" si="103"/>
        <v>2.0285663675167496</v>
      </c>
      <c r="CY52" s="83">
        <f t="shared" si="103"/>
        <v>2.010518481167801</v>
      </c>
      <c r="CZ52" s="83">
        <f t="shared" si="103"/>
        <v>1.9930214018410304</v>
      </c>
      <c r="DA52" s="83">
        <f t="shared" si="103"/>
        <v>1.9760556967252561</v>
      </c>
      <c r="DB52" s="83">
        <f t="shared" si="103"/>
        <v>1.9596052903257046</v>
      </c>
      <c r="DC52" s="83">
        <f t="shared" si="103"/>
        <v>1.9436572116020301</v>
      </c>
      <c r="DD52" s="83">
        <f t="shared" si="103"/>
        <v>1.9282006043066373</v>
      </c>
      <c r="DE52" s="83">
        <f t="shared" si="103"/>
        <v>1.9132250283462584</v>
      </c>
      <c r="DF52" s="83">
        <f t="shared" si="103"/>
        <v>1.8987181302767773</v>
      </c>
      <c r="DG52" s="83">
        <f t="shared" si="103"/>
        <v>1.8846661279797314</v>
      </c>
      <c r="DH52" s="83">
        <f t="shared" si="103"/>
        <v>1.8710526019484865</v>
      </c>
      <c r="DI52" s="83">
        <f t="shared" si="103"/>
        <v>1.8578599074358273</v>
      </c>
      <c r="DJ52" s="83">
        <f t="shared" si="103"/>
        <v>1.8450706504857997</v>
      </c>
      <c r="DK52" s="83">
        <f t="shared" si="103"/>
        <v>1.8326690614624186</v>
      </c>
      <c r="DL52" s="83">
        <f t="shared" si="103"/>
        <v>1.8206420685638323</v>
      </c>
      <c r="DM52" s="83">
        <f t="shared" si="103"/>
        <v>1.8089798417000962</v>
      </c>
      <c r="DN52" s="83">
        <f t="shared" si="103"/>
        <v>1.7976732745008741</v>
      </c>
      <c r="DO52" s="83">
        <f t="shared" si="103"/>
        <v>1.7867127390203086</v>
      </c>
      <c r="DP52" s="83">
        <f t="shared" si="103"/>
        <v>1.7760879882206841</v>
      </c>
      <c r="DQ52" s="83">
        <f t="shared" si="103"/>
        <v>1.7657882271929108</v>
      </c>
      <c r="DR52" s="83">
        <f t="shared" si="103"/>
        <v>1.7558023643011904</v>
      </c>
      <c r="DS52" s="83">
        <f t="shared" si="103"/>
        <v>1.7461194298923197</v>
      </c>
    </row>
    <row r="53" spans="1:123" s="95" customFormat="1" x14ac:dyDescent="0.25">
      <c r="A53" s="87" t="s">
        <v>121</v>
      </c>
      <c r="B53" s="94"/>
      <c r="C53" s="113">
        <f t="shared" si="101"/>
        <v>2.9290341317773777E-2</v>
      </c>
      <c r="D53" s="114">
        <f t="shared" ref="D53:H53" si="104">D52-C52</f>
        <v>3.4562602754973054E-2</v>
      </c>
      <c r="E53" s="114">
        <f t="shared" si="104"/>
        <v>4.0783871250868214E-2</v>
      </c>
      <c r="F53" s="114">
        <f t="shared" si="104"/>
        <v>4.812496807602451E-2</v>
      </c>
      <c r="G53" s="114">
        <f t="shared" si="104"/>
        <v>5.6787462329708882E-2</v>
      </c>
      <c r="H53" s="114">
        <f t="shared" si="104"/>
        <v>6.7009205549056483E-2</v>
      </c>
      <c r="I53" s="114">
        <f>I52-H52</f>
        <v>7.9070862547886644E-2</v>
      </c>
      <c r="J53" s="87">
        <f>C30*($G$5+$I$5*(1-J12))</f>
        <v>0.13122752206395191</v>
      </c>
      <c r="K53" s="87">
        <f t="shared" ref="K53:BV53" si="105">D30*($G$5+$I$5*(1-K12))</f>
        <v>0.15484847603546326</v>
      </c>
      <c r="L53" s="87">
        <f t="shared" si="105"/>
        <v>0.18272120172184672</v>
      </c>
      <c r="M53" s="87">
        <f t="shared" si="105"/>
        <v>0.21561101803177904</v>
      </c>
      <c r="N53" s="87">
        <f t="shared" si="105"/>
        <v>0.25442100127749928</v>
      </c>
      <c r="O53" s="87">
        <f t="shared" si="105"/>
        <v>0.30021678150744902</v>
      </c>
      <c r="P53" s="87">
        <f t="shared" si="105"/>
        <v>0.35425580217878994</v>
      </c>
      <c r="Q53" s="87">
        <f t="shared" si="105"/>
        <v>0.41802184657097169</v>
      </c>
      <c r="R53" s="87">
        <f t="shared" si="105"/>
        <v>0.49326577895374657</v>
      </c>
      <c r="S53" s="87">
        <f t="shared" si="105"/>
        <v>0.5820536191654212</v>
      </c>
      <c r="T53" s="87">
        <f t="shared" si="105"/>
        <v>0.68682327061519699</v>
      </c>
      <c r="U53" s="87">
        <f t="shared" si="105"/>
        <v>0.81045145932593221</v>
      </c>
      <c r="V53" s="87">
        <f t="shared" si="105"/>
        <v>0.95633272200459984</v>
      </c>
      <c r="W53" s="87">
        <f t="shared" si="105"/>
        <v>1.1284726119654283</v>
      </c>
      <c r="X53" s="87">
        <f t="shared" si="105"/>
        <v>1.5270056472358831</v>
      </c>
      <c r="Y53" s="87">
        <f t="shared" si="105"/>
        <v>0.51473919091615872</v>
      </c>
      <c r="Z53" s="87">
        <f t="shared" si="105"/>
        <v>0.58218700130728562</v>
      </c>
      <c r="AA53" s="87">
        <f t="shared" si="105"/>
        <v>0.6617112887889216</v>
      </c>
      <c r="AB53" s="87">
        <f t="shared" si="105"/>
        <v>0.75546186639953328</v>
      </c>
      <c r="AC53" s="87">
        <f t="shared" si="105"/>
        <v>0.86596664152991665</v>
      </c>
      <c r="AD53" s="87">
        <f t="shared" si="105"/>
        <v>0.99619630381719382</v>
      </c>
      <c r="AE53" s="87">
        <f t="shared" si="105"/>
        <v>1.1413000129950255</v>
      </c>
      <c r="AF53" s="87">
        <f t="shared" si="105"/>
        <v>0.65261297061271129</v>
      </c>
      <c r="AG53" s="87">
        <f t="shared" si="105"/>
        <v>0.65933650344217598</v>
      </c>
      <c r="AH53" s="87">
        <f t="shared" si="105"/>
        <v>0.66552459808370801</v>
      </c>
      <c r="AI53" s="87">
        <f t="shared" si="105"/>
        <v>0.67108136811047558</v>
      </c>
      <c r="AJ53" s="87">
        <f t="shared" si="105"/>
        <v>0.67589236606366199</v>
      </c>
      <c r="AK53" s="87">
        <f t="shared" si="105"/>
        <v>0.69306705346666608</v>
      </c>
      <c r="AL53" s="87">
        <f t="shared" si="105"/>
        <v>0.6876908079995363</v>
      </c>
      <c r="AM53" s="87">
        <f t="shared" si="105"/>
        <v>0.69541080432182767</v>
      </c>
      <c r="AN53" s="87">
        <f t="shared" si="105"/>
        <v>0.70320324441244064</v>
      </c>
      <c r="AO53" s="87">
        <f t="shared" si="105"/>
        <v>0.70530059392353961</v>
      </c>
      <c r="AP53" s="87">
        <f t="shared" si="105"/>
        <v>0.70057184387952798</v>
      </c>
      <c r="AQ53" s="87">
        <f t="shared" si="105"/>
        <v>0.6876847601719096</v>
      </c>
      <c r="AR53" s="87">
        <f t="shared" si="105"/>
        <v>0.67310993245873574</v>
      </c>
      <c r="AS53" s="87">
        <f t="shared" si="105"/>
        <v>0.63850176193761798</v>
      </c>
      <c r="AT53" s="87">
        <f t="shared" si="105"/>
        <v>0.59101591033493561</v>
      </c>
      <c r="AU53" s="87">
        <f t="shared" si="105"/>
        <v>0.5960206982939853</v>
      </c>
      <c r="AV53" s="87">
        <f t="shared" si="105"/>
        <v>0.59924410754337631</v>
      </c>
      <c r="AW53" s="87">
        <f t="shared" si="105"/>
        <v>0.5999290809201524</v>
      </c>
      <c r="AX53" s="87">
        <f t="shared" si="105"/>
        <v>0.59717679125512491</v>
      </c>
      <c r="AY53" s="87">
        <f t="shared" si="105"/>
        <v>0.58992166761356168</v>
      </c>
      <c r="AZ53" s="87">
        <f t="shared" si="105"/>
        <v>0.53844181080254261</v>
      </c>
      <c r="BA53" s="87">
        <f t="shared" si="105"/>
        <v>0.51953967493068332</v>
      </c>
      <c r="BB53" s="87">
        <f t="shared" si="105"/>
        <v>0.51264893148493185</v>
      </c>
      <c r="BC53" s="87">
        <f t="shared" si="105"/>
        <v>0.50558681102074654</v>
      </c>
      <c r="BD53" s="87">
        <f t="shared" si="105"/>
        <v>0.49849358506901464</v>
      </c>
      <c r="BE53" s="87">
        <f t="shared" si="105"/>
        <v>0.49150925183264793</v>
      </c>
      <c r="BF53" s="87">
        <f t="shared" si="105"/>
        <v>0.48477312612246531</v>
      </c>
      <c r="BG53" s="87">
        <f t="shared" si="105"/>
        <v>0.47842340948962209</v>
      </c>
      <c r="BH53" s="87">
        <f t="shared" si="105"/>
        <v>0.47013084882150652</v>
      </c>
      <c r="BI53" s="87">
        <f t="shared" si="105"/>
        <v>0.46240245523617113</v>
      </c>
      <c r="BJ53" s="87">
        <f t="shared" si="105"/>
        <v>0.45380714811223227</v>
      </c>
      <c r="BK53" s="87">
        <f t="shared" si="105"/>
        <v>0.44455075529551852</v>
      </c>
      <c r="BL53" s="87">
        <f t="shared" si="105"/>
        <v>0.43490858458090126</v>
      </c>
      <c r="BM53" s="87">
        <f t="shared" si="105"/>
        <v>0.42523631689810232</v>
      </c>
      <c r="BN53" s="87">
        <f t="shared" si="105"/>
        <v>0.41598283601981279</v>
      </c>
      <c r="BO53" s="87">
        <f t="shared" si="105"/>
        <v>0.40905533994367188</v>
      </c>
      <c r="BP53" s="87">
        <f t="shared" si="105"/>
        <v>0.4035480104272603</v>
      </c>
      <c r="BQ53" s="87">
        <f t="shared" si="105"/>
        <v>0.39770223845732888</v>
      </c>
      <c r="BR53" s="87">
        <f t="shared" si="105"/>
        <v>0.39151263969312017</v>
      </c>
      <c r="BS53" s="87">
        <f t="shared" si="105"/>
        <v>0.38500038300448397</v>
      </c>
      <c r="BT53" s="87">
        <f t="shared" si="105"/>
        <v>0.37822135564358861</v>
      </c>
      <c r="BU53" s="87">
        <f t="shared" si="105"/>
        <v>0.37127568389354415</v>
      </c>
      <c r="BV53" s="87">
        <f t="shared" si="105"/>
        <v>0.36542232001112734</v>
      </c>
      <c r="BW53" s="87">
        <f t="shared" ref="BW53:DS53" si="106">BP30*($G$5+$I$5*(1-BW12))</f>
        <v>0.35994540352019244</v>
      </c>
      <c r="BX53" s="87">
        <f t="shared" si="106"/>
        <v>0.3546006698123918</v>
      </c>
      <c r="BY53" s="87">
        <f t="shared" si="106"/>
        <v>0.34940694348875784</v>
      </c>
      <c r="BZ53" s="87">
        <f t="shared" si="106"/>
        <v>0.34437056734890925</v>
      </c>
      <c r="CA53" s="87">
        <f t="shared" si="106"/>
        <v>0.33948423886333301</v>
      </c>
      <c r="CB53" s="87">
        <f t="shared" si="106"/>
        <v>0.33472594184020066</v>
      </c>
      <c r="CC53" s="87">
        <f t="shared" si="106"/>
        <v>0.33005798207918807</v>
      </c>
      <c r="CD53" s="87">
        <f t="shared" si="106"/>
        <v>0.32549725705309079</v>
      </c>
      <c r="CE53" s="87">
        <f t="shared" si="106"/>
        <v>0.32099625235400547</v>
      </c>
      <c r="CF53" s="87">
        <f t="shared" si="106"/>
        <v>0.31659909249094698</v>
      </c>
      <c r="CG53" s="87">
        <f t="shared" si="106"/>
        <v>0.31234635460034826</v>
      </c>
      <c r="CH53" s="87">
        <f t="shared" si="106"/>
        <v>0.3082714282646124</v>
      </c>
      <c r="CI53" s="87">
        <f t="shared" si="106"/>
        <v>0.30439618961832732</v>
      </c>
      <c r="CJ53" s="87">
        <f t="shared" si="106"/>
        <v>0.30072589235065822</v>
      </c>
      <c r="CK53" s="87">
        <f t="shared" si="106"/>
        <v>0.29716680123263112</v>
      </c>
      <c r="CL53" s="87">
        <f t="shared" si="106"/>
        <v>0.29367518804046444</v>
      </c>
      <c r="CM53" s="87">
        <f t="shared" si="106"/>
        <v>0.29025763104425512</v>
      </c>
      <c r="CN53" s="87">
        <f t="shared" si="106"/>
        <v>0.28692290355979955</v>
      </c>
      <c r="CO53" s="87">
        <f t="shared" si="106"/>
        <v>0.28368161424346833</v>
      </c>
      <c r="CP53" s="87">
        <f t="shared" si="106"/>
        <v>0.28054545591244789</v>
      </c>
      <c r="CQ53" s="87">
        <f t="shared" si="106"/>
        <v>0.27752598053400779</v>
      </c>
      <c r="CR53" s="87">
        <f t="shared" si="106"/>
        <v>0.2746047900765945</v>
      </c>
      <c r="CS53" s="87">
        <f t="shared" si="106"/>
        <v>0.27177516361020904</v>
      </c>
      <c r="CT53" s="87">
        <f t="shared" si="106"/>
        <v>0.26903587251361283</v>
      </c>
      <c r="CU53" s="87">
        <f t="shared" si="106"/>
        <v>0.26638380023362201</v>
      </c>
      <c r="CV53" s="87">
        <f t="shared" si="106"/>
        <v>0.26381453527738824</v>
      </c>
      <c r="CW53" s="87">
        <f t="shared" si="106"/>
        <v>0.26132312146129089</v>
      </c>
      <c r="CX53" s="87">
        <f t="shared" si="106"/>
        <v>0.25890496591195528</v>
      </c>
      <c r="CY53" s="87">
        <f t="shared" si="106"/>
        <v>0.25655690372764595</v>
      </c>
      <c r="CZ53" s="87">
        <f t="shared" si="106"/>
        <v>0.2542780842834384</v>
      </c>
      <c r="DA53" s="87">
        <f t="shared" si="106"/>
        <v>0.25207016739783855</v>
      </c>
      <c r="DB53" s="87">
        <f t="shared" si="106"/>
        <v>0.24993339383407071</v>
      </c>
      <c r="DC53" s="87">
        <f t="shared" si="106"/>
        <v>0.24786645655371364</v>
      </c>
      <c r="DD53" s="87">
        <f t="shared" si="106"/>
        <v>0.24586651416589791</v>
      </c>
      <c r="DE53" s="87">
        <f t="shared" si="106"/>
        <v>0.24392938995157643</v>
      </c>
      <c r="DF53" s="87">
        <f t="shared" si="106"/>
        <v>0.24205000565816476</v>
      </c>
      <c r="DG53" s="87">
        <f t="shared" si="106"/>
        <v>0.24022608198639267</v>
      </c>
      <c r="DH53" s="87">
        <f t="shared" si="106"/>
        <v>0.2384566413665937</v>
      </c>
      <c r="DI53" s="87">
        <f t="shared" si="106"/>
        <v>0.23674069932141148</v>
      </c>
      <c r="DJ53" s="87">
        <f t="shared" si="106"/>
        <v>0.23507719960368595</v>
      </c>
      <c r="DK53" s="87">
        <f t="shared" si="106"/>
        <v>0.23346492514251696</v>
      </c>
      <c r="DL53" s="87">
        <f t="shared" si="106"/>
        <v>0.23190239705299007</v>
      </c>
      <c r="DM53" s="87">
        <f t="shared" si="106"/>
        <v>0.2303877787944287</v>
      </c>
      <c r="DN53" s="87">
        <f t="shared" si="106"/>
        <v>0.22891951478717054</v>
      </c>
      <c r="DO53" s="87">
        <f t="shared" si="106"/>
        <v>0.22749610588602817</v>
      </c>
      <c r="DP53" s="87">
        <f t="shared" si="106"/>
        <v>0.22611594852178693</v>
      </c>
      <c r="DQ53" s="87">
        <f t="shared" si="106"/>
        <v>0.2247774385759127</v>
      </c>
      <c r="DR53" s="87">
        <f t="shared" si="106"/>
        <v>0.2234790622507965</v>
      </c>
      <c r="DS53" s="87">
        <f t="shared" si="106"/>
        <v>0.22221946264411932</v>
      </c>
    </row>
    <row r="54" spans="1:123" x14ac:dyDescent="0.25">
      <c r="A54" t="s">
        <v>73</v>
      </c>
      <c r="B54" s="60"/>
      <c r="C54" s="112">
        <f t="shared" si="101"/>
        <v>0.24511844198805935</v>
      </c>
      <c r="D54" s="112">
        <f t="shared" si="101"/>
        <v>0.28923976154591002</v>
      </c>
      <c r="E54" s="112">
        <f t="shared" si="101"/>
        <v>0.34130291862417378</v>
      </c>
      <c r="F54" s="112">
        <f t="shared" si="101"/>
        <v>0.40273744397652506</v>
      </c>
      <c r="G54" s="112">
        <f t="shared" si="101"/>
        <v>0.47523018389229954</v>
      </c>
      <c r="H54" s="112">
        <f>I54/(1+$V$5)</f>
        <v>0.56077161699291345</v>
      </c>
      <c r="I54" s="104">
        <f>V9*AL6</f>
        <v>0.66171050805163778</v>
      </c>
      <c r="J54" s="83">
        <f t="shared" ref="J54:BU54" si="107">I54-C55+J55</f>
        <v>0.79183968143634098</v>
      </c>
      <c r="K54" s="83">
        <f t="shared" si="107"/>
        <v>0.94539210603029078</v>
      </c>
      <c r="L54" s="83">
        <f t="shared" si="107"/>
        <v>1.1265839670511515</v>
      </c>
      <c r="M54" s="83">
        <f t="shared" si="107"/>
        <v>1.340390363055767</v>
      </c>
      <c r="N54" s="83">
        <f t="shared" si="107"/>
        <v>1.5926819103412133</v>
      </c>
      <c r="O54" s="83">
        <f t="shared" si="107"/>
        <v>1.89038593613804</v>
      </c>
      <c r="P54" s="83">
        <f t="shared" si="107"/>
        <v>2.2416766865782956</v>
      </c>
      <c r="Q54" s="83">
        <f t="shared" si="107"/>
        <v>2.6077875413845488</v>
      </c>
      <c r="R54" s="83">
        <f t="shared" si="107"/>
        <v>3.0397983500559276</v>
      </c>
      <c r="S54" s="83">
        <f t="shared" si="107"/>
        <v>3.5495711042881548</v>
      </c>
      <c r="T54" s="83">
        <f t="shared" si="107"/>
        <v>4.1511029542821829</v>
      </c>
      <c r="U54" s="83">
        <f t="shared" si="107"/>
        <v>4.8609105372751351</v>
      </c>
      <c r="V54" s="83">
        <f t="shared" si="107"/>
        <v>5.6984834852068191</v>
      </c>
      <c r="W54" s="83">
        <f t="shared" si="107"/>
        <v>6.686819563766206</v>
      </c>
      <c r="X54" s="83">
        <f t="shared" si="107"/>
        <v>6.8978794330378763</v>
      </c>
      <c r="Y54" s="83">
        <f t="shared" si="107"/>
        <v>6.5190542480798461</v>
      </c>
      <c r="Z54" s="83">
        <f t="shared" si="107"/>
        <v>6.0593891369282584</v>
      </c>
      <c r="AA54" s="83">
        <f t="shared" si="107"/>
        <v>5.5043261731300497</v>
      </c>
      <c r="AB54" s="83">
        <f t="shared" si="107"/>
        <v>4.8366845489319035</v>
      </c>
      <c r="AC54" s="83">
        <f t="shared" si="107"/>
        <v>4.0361875809558088</v>
      </c>
      <c r="AD54" s="83">
        <f t="shared" si="107"/>
        <v>3.0789042496321182</v>
      </c>
      <c r="AE54" s="83">
        <f t="shared" si="107"/>
        <v>2.8317222907378437</v>
      </c>
      <c r="AF54" s="83">
        <f t="shared" si="107"/>
        <v>2.86511343784343</v>
      </c>
      <c r="AG54" s="83">
        <f t="shared" si="107"/>
        <v>2.8631313060642527</v>
      </c>
      <c r="AH54" s="83">
        <f t="shared" si="107"/>
        <v>2.8185292984660366</v>
      </c>
      <c r="AI54" s="83">
        <f t="shared" si="107"/>
        <v>2.722758023616525</v>
      </c>
      <c r="AJ54" s="83">
        <f t="shared" si="107"/>
        <v>2.5657309530279995</v>
      </c>
      <c r="AK54" s="83">
        <f t="shared" si="107"/>
        <v>2.417005197199861</v>
      </c>
      <c r="AL54" s="83">
        <f t="shared" si="107"/>
        <v>2.1886569223236609</v>
      </c>
      <c r="AM54" s="83">
        <f t="shared" si="107"/>
        <v>2.1594043161900411</v>
      </c>
      <c r="AN54" s="83">
        <f t="shared" si="107"/>
        <v>2.1386606808191111</v>
      </c>
      <c r="AO54" s="83">
        <f t="shared" si="107"/>
        <v>2.1253294079668557</v>
      </c>
      <c r="AP54" s="83">
        <f t="shared" si="107"/>
        <v>2.1180498562113241</v>
      </c>
      <c r="AQ54" s="83">
        <f t="shared" si="107"/>
        <v>2.1151516216278154</v>
      </c>
      <c r="AR54" s="83">
        <f t="shared" si="107"/>
        <v>2.078473057188376</v>
      </c>
      <c r="AS54" s="83">
        <f t="shared" si="107"/>
        <v>2.0918135515363252</v>
      </c>
      <c r="AT54" s="83">
        <f t="shared" si="107"/>
        <v>2.096643839731398</v>
      </c>
      <c r="AU54" s="83">
        <f t="shared" si="107"/>
        <v>2.0962497299129672</v>
      </c>
      <c r="AV54" s="83">
        <f t="shared" si="107"/>
        <v>2.0933132762970552</v>
      </c>
      <c r="AW54" s="83">
        <f t="shared" si="107"/>
        <v>2.0908162948610629</v>
      </c>
      <c r="AX54" s="83">
        <f t="shared" si="107"/>
        <v>2.0920881972474357</v>
      </c>
      <c r="AY54" s="83">
        <f t="shared" si="107"/>
        <v>2.0555331738251952</v>
      </c>
      <c r="AZ54" s="83">
        <f t="shared" si="107"/>
        <v>2.0156917475160805</v>
      </c>
      <c r="BA54" s="83">
        <f t="shared" si="107"/>
        <v>1.9959474674515207</v>
      </c>
      <c r="BB54" s="83">
        <f t="shared" si="107"/>
        <v>1.9711767438536669</v>
      </c>
      <c r="BC54" s="83">
        <f t="shared" si="107"/>
        <v>1.9410121814145198</v>
      </c>
      <c r="BD54" s="83">
        <f t="shared" si="107"/>
        <v>1.9054890495456278</v>
      </c>
      <c r="BE54" s="83">
        <f t="shared" si="107"/>
        <v>1.8651085294627203</v>
      </c>
      <c r="BF54" s="83">
        <f t="shared" si="107"/>
        <v>1.820911803261871</v>
      </c>
      <c r="BG54" s="83">
        <f t="shared" si="107"/>
        <v>1.7918997802099601</v>
      </c>
      <c r="BH54" s="83">
        <f t="shared" si="107"/>
        <v>1.7613415074354666</v>
      </c>
      <c r="BI54" s="83">
        <f t="shared" si="107"/>
        <v>1.7325698182776832</v>
      </c>
      <c r="BJ54" s="83">
        <f t="shared" si="107"/>
        <v>1.7052734324289942</v>
      </c>
      <c r="BK54" s="83">
        <f t="shared" si="107"/>
        <v>1.679008598516236</v>
      </c>
      <c r="BL54" s="83">
        <f t="shared" si="107"/>
        <v>1.6532175111806535</v>
      </c>
      <c r="BM54" s="83">
        <f t="shared" si="107"/>
        <v>1.6272495303776524</v>
      </c>
      <c r="BN54" s="83">
        <f t="shared" si="107"/>
        <v>1.6003856425441085</v>
      </c>
      <c r="BO54" s="83">
        <f t="shared" si="107"/>
        <v>1.5750809713905152</v>
      </c>
      <c r="BP54" s="83">
        <f t="shared" si="107"/>
        <v>1.5503918935269878</v>
      </c>
      <c r="BQ54" s="83">
        <f t="shared" si="107"/>
        <v>1.526811112571574</v>
      </c>
      <c r="BR54" s="83">
        <f t="shared" si="107"/>
        <v>1.5047495172390581</v>
      </c>
      <c r="BS54" s="83">
        <f t="shared" si="107"/>
        <v>1.4844992710998792</v>
      </c>
      <c r="BT54" s="83">
        <f t="shared" si="107"/>
        <v>1.4661937603748612</v>
      </c>
      <c r="BU54" s="83">
        <f t="shared" si="107"/>
        <v>1.4497638171701797</v>
      </c>
      <c r="BV54" s="83">
        <f t="shared" ref="BV54:DS54" si="108">BU54-BO55+BV55</f>
        <v>1.433283176177659</v>
      </c>
      <c r="BW54" s="83">
        <f t="shared" si="108"/>
        <v>1.4164705750571711</v>
      </c>
      <c r="BX54" s="83">
        <f t="shared" si="108"/>
        <v>1.399418391133664</v>
      </c>
      <c r="BY54" s="83">
        <f t="shared" si="108"/>
        <v>1.3822738097980638</v>
      </c>
      <c r="BZ54" s="83">
        <f t="shared" si="108"/>
        <v>1.3652295998757775</v>
      </c>
      <c r="CA54" s="83">
        <f t="shared" si="108"/>
        <v>1.3485101232700556</v>
      </c>
      <c r="CB54" s="83">
        <f t="shared" si="108"/>
        <v>1.33235200093258</v>
      </c>
      <c r="CC54" s="83">
        <f t="shared" si="108"/>
        <v>1.3169787532044774</v>
      </c>
      <c r="CD54" s="83">
        <f t="shared" si="108"/>
        <v>1.3023561597625852</v>
      </c>
      <c r="CE54" s="83">
        <f t="shared" si="108"/>
        <v>1.2883915559755941</v>
      </c>
      <c r="CF54" s="83">
        <f t="shared" si="108"/>
        <v>1.2749847439551576</v>
      </c>
      <c r="CG54" s="83">
        <f t="shared" si="108"/>
        <v>1.2620382945925974</v>
      </c>
      <c r="CH54" s="83">
        <f t="shared" si="108"/>
        <v>1.2494683631443577</v>
      </c>
      <c r="CI54" s="83">
        <f t="shared" si="108"/>
        <v>1.2372157620532009</v>
      </c>
      <c r="CJ54" s="83">
        <f t="shared" si="108"/>
        <v>1.2252570109086234</v>
      </c>
      <c r="CK54" s="83">
        <f t="shared" si="108"/>
        <v>1.2136078319236387</v>
      </c>
      <c r="CL54" s="83">
        <f t="shared" si="108"/>
        <v>1.2023152002027919</v>
      </c>
      <c r="CM54" s="83">
        <f t="shared" si="108"/>
        <v>1.1914041663858896</v>
      </c>
      <c r="CN54" s="83">
        <f t="shared" si="108"/>
        <v>1.1808770422051025</v>
      </c>
      <c r="CO54" s="83">
        <f t="shared" si="108"/>
        <v>1.1707145626565874</v>
      </c>
      <c r="CP54" s="83">
        <f t="shared" si="108"/>
        <v>1.1608793392391512</v>
      </c>
      <c r="CQ54" s="83">
        <f t="shared" si="108"/>
        <v>1.1513219400019734</v>
      </c>
      <c r="CR54" s="83">
        <f t="shared" si="108"/>
        <v>1.1420288640759706</v>
      </c>
      <c r="CS54" s="83">
        <f t="shared" si="108"/>
        <v>1.1329968611120596</v>
      </c>
      <c r="CT54" s="83">
        <f t="shared" si="108"/>
        <v>1.1242274736080897</v>
      </c>
      <c r="CU54" s="83">
        <f t="shared" si="108"/>
        <v>1.115724596690578</v>
      </c>
      <c r="CV54" s="83">
        <f t="shared" si="108"/>
        <v>1.1074917719751876</v>
      </c>
      <c r="CW54" s="83">
        <f t="shared" si="108"/>
        <v>1.0995294405036866</v>
      </c>
      <c r="CX54" s="83">
        <f t="shared" si="108"/>
        <v>1.0918324255808518</v>
      </c>
      <c r="CY54" s="83">
        <f t="shared" si="108"/>
        <v>1.0843879670522787</v>
      </c>
      <c r="CZ54" s="83">
        <f t="shared" si="108"/>
        <v>1.0771823508811056</v>
      </c>
      <c r="DA54" s="83">
        <f t="shared" si="108"/>
        <v>1.0702017789416023</v>
      </c>
      <c r="DB54" s="83">
        <f t="shared" si="108"/>
        <v>1.0634337959762923</v>
      </c>
      <c r="DC54" s="83">
        <f t="shared" si="108"/>
        <v>1.0568683433894834</v>
      </c>
      <c r="DD54" s="83">
        <f t="shared" si="108"/>
        <v>1.0504983264519479</v>
      </c>
      <c r="DE54" s="83">
        <f t="shared" si="108"/>
        <v>1.0443195893730521</v>
      </c>
      <c r="DF54" s="83">
        <f t="shared" si="108"/>
        <v>1.0383302033074284</v>
      </c>
      <c r="DG54" s="83">
        <f t="shared" si="108"/>
        <v>1.0325276923127276</v>
      </c>
      <c r="DH54" s="83">
        <f t="shared" si="108"/>
        <v>1.0269077745903958</v>
      </c>
      <c r="DI54" s="83">
        <f t="shared" si="108"/>
        <v>1.0214646768263034</v>
      </c>
      <c r="DJ54" s="83">
        <f t="shared" si="108"/>
        <v>1.0161916637209178</v>
      </c>
      <c r="DK54" s="83">
        <f t="shared" si="108"/>
        <v>1.0110817216178021</v>
      </c>
      <c r="DL54" s="83">
        <f t="shared" si="108"/>
        <v>1.0061283105193619</v>
      </c>
      <c r="DM54" s="83">
        <f t="shared" si="108"/>
        <v>1.0013260722394401</v>
      </c>
      <c r="DN54" s="83">
        <f t="shared" si="108"/>
        <v>0.99667036809169196</v>
      </c>
      <c r="DO54" s="83">
        <f t="shared" si="108"/>
        <v>0.99215702651828264</v>
      </c>
      <c r="DP54" s="83">
        <f t="shared" si="108"/>
        <v>0.98778212120410724</v>
      </c>
      <c r="DQ54" s="83">
        <f t="shared" si="108"/>
        <v>0.98354176756603751</v>
      </c>
      <c r="DR54" s="83">
        <f t="shared" si="108"/>
        <v>0.97943197366089718</v>
      </c>
      <c r="DS54" s="83">
        <f t="shared" si="108"/>
        <v>0.97544857688269704</v>
      </c>
    </row>
    <row r="55" spans="1:123" s="95" customFormat="1" x14ac:dyDescent="0.25">
      <c r="A55" s="87" t="s">
        <v>122</v>
      </c>
      <c r="B55" s="94"/>
      <c r="C55" s="113">
        <f t="shared" si="101"/>
        <v>3.7390948777839557E-2</v>
      </c>
      <c r="D55" s="114">
        <f t="shared" ref="D55:H55" si="109">D54-C54</f>
        <v>4.4121319557850674E-2</v>
      </c>
      <c r="E55" s="114">
        <f t="shared" si="109"/>
        <v>5.2063157078263755E-2</v>
      </c>
      <c r="F55" s="114">
        <f t="shared" si="109"/>
        <v>6.1434525352351277E-2</v>
      </c>
      <c r="G55" s="114">
        <f t="shared" si="109"/>
        <v>7.2492739915774485E-2</v>
      </c>
      <c r="H55" s="114">
        <f t="shared" si="109"/>
        <v>8.5541433100613906E-2</v>
      </c>
      <c r="I55" s="114">
        <f>I54-H54</f>
        <v>0.10093889105872433</v>
      </c>
      <c r="J55" s="87">
        <f>C32*($G$6+$I$6*(1-J12))</f>
        <v>0.16752012216254275</v>
      </c>
      <c r="K55" s="87">
        <f t="shared" ref="K55:BV55" si="110">D32*($G$6+$I$6*(1-K12))</f>
        <v>0.19767374415180045</v>
      </c>
      <c r="L55" s="87">
        <f t="shared" si="110"/>
        <v>0.23325501809912436</v>
      </c>
      <c r="M55" s="87">
        <f t="shared" si="110"/>
        <v>0.27524092135696676</v>
      </c>
      <c r="N55" s="87">
        <f t="shared" si="110"/>
        <v>0.32478428720122088</v>
      </c>
      <c r="O55" s="87">
        <f t="shared" si="110"/>
        <v>0.38324545889744055</v>
      </c>
      <c r="P55" s="87">
        <f t="shared" si="110"/>
        <v>0.45222964149897987</v>
      </c>
      <c r="Q55" s="87">
        <f t="shared" si="110"/>
        <v>0.53363097696879591</v>
      </c>
      <c r="R55" s="87">
        <f t="shared" si="110"/>
        <v>0.62968455282317914</v>
      </c>
      <c r="S55" s="87">
        <f t="shared" si="110"/>
        <v>0.74302777233135142</v>
      </c>
      <c r="T55" s="87">
        <f t="shared" si="110"/>
        <v>0.87677277135099485</v>
      </c>
      <c r="U55" s="87">
        <f t="shared" si="110"/>
        <v>1.0345918701941734</v>
      </c>
      <c r="V55" s="87">
        <f t="shared" si="110"/>
        <v>1.2208184068291246</v>
      </c>
      <c r="W55" s="87">
        <f t="shared" si="110"/>
        <v>1.440565720058367</v>
      </c>
      <c r="X55" s="87">
        <f t="shared" si="110"/>
        <v>0.74469084624046611</v>
      </c>
      <c r="Y55" s="87">
        <f t="shared" si="110"/>
        <v>0.25085936786514895</v>
      </c>
      <c r="Z55" s="87">
        <f t="shared" si="110"/>
        <v>0.28336266117976405</v>
      </c>
      <c r="AA55" s="87">
        <f t="shared" si="110"/>
        <v>0.321709807552786</v>
      </c>
      <c r="AB55" s="87">
        <f t="shared" si="110"/>
        <v>0.36695024599602694</v>
      </c>
      <c r="AC55" s="87">
        <f t="shared" si="110"/>
        <v>0.42032143885302986</v>
      </c>
      <c r="AD55" s="87">
        <f t="shared" si="110"/>
        <v>0.48328238873467622</v>
      </c>
      <c r="AE55" s="87">
        <f t="shared" si="110"/>
        <v>0.4975088873461917</v>
      </c>
      <c r="AF55" s="87">
        <f t="shared" si="110"/>
        <v>0.28425051497073545</v>
      </c>
      <c r="AG55" s="87">
        <f t="shared" si="110"/>
        <v>0.28138052940058705</v>
      </c>
      <c r="AH55" s="87">
        <f t="shared" si="110"/>
        <v>0.27710779995456997</v>
      </c>
      <c r="AI55" s="87">
        <f t="shared" si="110"/>
        <v>0.27117897114651518</v>
      </c>
      <c r="AJ55" s="87">
        <f t="shared" si="110"/>
        <v>0.26329436826450442</v>
      </c>
      <c r="AK55" s="87">
        <f t="shared" si="110"/>
        <v>0.33455663290653764</v>
      </c>
      <c r="AL55" s="87">
        <f t="shared" si="110"/>
        <v>0.26916061246999146</v>
      </c>
      <c r="AM55" s="87">
        <f t="shared" si="110"/>
        <v>0.25499790883711559</v>
      </c>
      <c r="AN55" s="87">
        <f t="shared" si="110"/>
        <v>0.26063689402965684</v>
      </c>
      <c r="AO55" s="87">
        <f t="shared" si="110"/>
        <v>0.2637765271023147</v>
      </c>
      <c r="AP55" s="87">
        <f t="shared" si="110"/>
        <v>0.26389941939098338</v>
      </c>
      <c r="AQ55" s="87">
        <f t="shared" si="110"/>
        <v>0.26039613368099562</v>
      </c>
      <c r="AR55" s="87">
        <f t="shared" si="110"/>
        <v>0.29787806846709836</v>
      </c>
      <c r="AS55" s="87">
        <f t="shared" si="110"/>
        <v>0.28250110681794061</v>
      </c>
      <c r="AT55" s="87">
        <f t="shared" si="110"/>
        <v>0.25982819703218868</v>
      </c>
      <c r="AU55" s="87">
        <f t="shared" si="110"/>
        <v>0.26024278421122615</v>
      </c>
      <c r="AV55" s="87">
        <f t="shared" si="110"/>
        <v>0.26084007348640265</v>
      </c>
      <c r="AW55" s="87">
        <f t="shared" si="110"/>
        <v>0.26140243795499091</v>
      </c>
      <c r="AX55" s="87">
        <f t="shared" si="110"/>
        <v>0.2616680360673686</v>
      </c>
      <c r="AY55" s="87">
        <f t="shared" si="110"/>
        <v>0.26132304504485776</v>
      </c>
      <c r="AZ55" s="87">
        <f t="shared" si="110"/>
        <v>0.24265968050882605</v>
      </c>
      <c r="BA55" s="87">
        <f t="shared" si="110"/>
        <v>0.2400839169676291</v>
      </c>
      <c r="BB55" s="87">
        <f t="shared" si="110"/>
        <v>0.23547206061337225</v>
      </c>
      <c r="BC55" s="87">
        <f t="shared" si="110"/>
        <v>0.23067551104725559</v>
      </c>
      <c r="BD55" s="87">
        <f t="shared" si="110"/>
        <v>0.22587930608609877</v>
      </c>
      <c r="BE55" s="87">
        <f t="shared" si="110"/>
        <v>0.22128751598446117</v>
      </c>
      <c r="BF55" s="87">
        <f t="shared" si="110"/>
        <v>0.2171263188440084</v>
      </c>
      <c r="BG55" s="87">
        <f t="shared" si="110"/>
        <v>0.21364765745691536</v>
      </c>
      <c r="BH55" s="87">
        <f t="shared" si="110"/>
        <v>0.2095256441931356</v>
      </c>
      <c r="BI55" s="87">
        <f t="shared" si="110"/>
        <v>0.20670037145558895</v>
      </c>
      <c r="BJ55" s="87">
        <f t="shared" si="110"/>
        <v>0.20337912519856657</v>
      </c>
      <c r="BK55" s="87">
        <f t="shared" si="110"/>
        <v>0.19961447217334063</v>
      </c>
      <c r="BL55" s="87">
        <f t="shared" si="110"/>
        <v>0.19549642864887878</v>
      </c>
      <c r="BM55" s="87">
        <f t="shared" si="110"/>
        <v>0.19115833804100726</v>
      </c>
      <c r="BN55" s="87">
        <f t="shared" si="110"/>
        <v>0.18678376962337143</v>
      </c>
      <c r="BO55" s="87">
        <f t="shared" si="110"/>
        <v>0.18422097303954224</v>
      </c>
      <c r="BP55" s="87">
        <f t="shared" si="110"/>
        <v>0.18201129359206153</v>
      </c>
      <c r="BQ55" s="87">
        <f t="shared" si="110"/>
        <v>0.17979834424315277</v>
      </c>
      <c r="BR55" s="87">
        <f t="shared" si="110"/>
        <v>0.17755287684082485</v>
      </c>
      <c r="BS55" s="87">
        <f t="shared" si="110"/>
        <v>0.17524618250969978</v>
      </c>
      <c r="BT55" s="87">
        <f t="shared" si="110"/>
        <v>0.17285282731598922</v>
      </c>
      <c r="BU55" s="87">
        <f t="shared" si="110"/>
        <v>0.17035382641868999</v>
      </c>
      <c r="BV55" s="87">
        <f t="shared" si="110"/>
        <v>0.16774033204702177</v>
      </c>
      <c r="BW55" s="87">
        <f t="shared" ref="BW55:DS55" si="111">BP32*($G$6+$I$6*(1-BW12))</f>
        <v>0.16519869247157357</v>
      </c>
      <c r="BX55" s="87">
        <f t="shared" si="111"/>
        <v>0.16274616031964556</v>
      </c>
      <c r="BY55" s="87">
        <f t="shared" si="111"/>
        <v>0.16040829550522467</v>
      </c>
      <c r="BZ55" s="87">
        <f t="shared" si="111"/>
        <v>0.15820197258741345</v>
      </c>
      <c r="CA55" s="87">
        <f t="shared" si="111"/>
        <v>0.15613335071026729</v>
      </c>
      <c r="CB55" s="87">
        <f t="shared" si="111"/>
        <v>0.15419570408121425</v>
      </c>
      <c r="CC55" s="87">
        <f t="shared" si="111"/>
        <v>0.15236708431891913</v>
      </c>
      <c r="CD55" s="87">
        <f t="shared" si="111"/>
        <v>0.15057609902968136</v>
      </c>
      <c r="CE55" s="87">
        <f t="shared" si="111"/>
        <v>0.1487815565326544</v>
      </c>
      <c r="CF55" s="87">
        <f t="shared" si="111"/>
        <v>0.14700148348478811</v>
      </c>
      <c r="CG55" s="87">
        <f t="shared" si="111"/>
        <v>0.14525552322485344</v>
      </c>
      <c r="CH55" s="87">
        <f t="shared" si="111"/>
        <v>0.14356341926202756</v>
      </c>
      <c r="CI55" s="87">
        <f t="shared" si="111"/>
        <v>0.14194310299005747</v>
      </c>
      <c r="CJ55" s="87">
        <f t="shared" si="111"/>
        <v>0.14040833317434165</v>
      </c>
      <c r="CK55" s="87">
        <f t="shared" si="111"/>
        <v>0.13892692004469681</v>
      </c>
      <c r="CL55" s="87">
        <f t="shared" si="111"/>
        <v>0.13748892481180763</v>
      </c>
      <c r="CM55" s="87">
        <f t="shared" si="111"/>
        <v>0.1360904496678858</v>
      </c>
      <c r="CN55" s="87">
        <f t="shared" si="111"/>
        <v>0.13472839904406614</v>
      </c>
      <c r="CO55" s="87">
        <f t="shared" si="111"/>
        <v>0.13340093971351247</v>
      </c>
      <c r="CP55" s="87">
        <f t="shared" si="111"/>
        <v>0.13210787957262132</v>
      </c>
      <c r="CQ55" s="87">
        <f t="shared" si="111"/>
        <v>0.13085093393716363</v>
      </c>
      <c r="CR55" s="87">
        <f t="shared" si="111"/>
        <v>0.12963384411869383</v>
      </c>
      <c r="CS55" s="87">
        <f t="shared" si="111"/>
        <v>0.12845692184789664</v>
      </c>
      <c r="CT55" s="87">
        <f t="shared" si="111"/>
        <v>0.12732106216391612</v>
      </c>
      <c r="CU55" s="87">
        <f t="shared" si="111"/>
        <v>0.12622552212655447</v>
      </c>
      <c r="CV55" s="87">
        <f t="shared" si="111"/>
        <v>0.12516811499812205</v>
      </c>
      <c r="CW55" s="87">
        <f t="shared" si="111"/>
        <v>0.12414554810112045</v>
      </c>
      <c r="CX55" s="87">
        <f t="shared" si="111"/>
        <v>0.12315391901432879</v>
      </c>
      <c r="CY55" s="87">
        <f t="shared" si="111"/>
        <v>0.1221893855901206</v>
      </c>
      <c r="CZ55" s="87">
        <f t="shared" si="111"/>
        <v>0.12125130567672338</v>
      </c>
      <c r="DA55" s="87">
        <f t="shared" si="111"/>
        <v>0.12034049022441277</v>
      </c>
      <c r="DB55" s="87">
        <f t="shared" si="111"/>
        <v>0.11945753916124455</v>
      </c>
      <c r="DC55" s="87">
        <f t="shared" si="111"/>
        <v>0.11860266241131326</v>
      </c>
      <c r="DD55" s="87">
        <f t="shared" si="111"/>
        <v>0.11777553116358483</v>
      </c>
      <c r="DE55" s="87">
        <f t="shared" si="111"/>
        <v>0.11697518193543312</v>
      </c>
      <c r="DF55" s="87">
        <f t="shared" si="111"/>
        <v>0.11619999952449694</v>
      </c>
      <c r="DG55" s="87">
        <f t="shared" si="111"/>
        <v>0.1154487946820225</v>
      </c>
      <c r="DH55" s="87">
        <f t="shared" si="111"/>
        <v>0.11472057250208102</v>
      </c>
      <c r="DI55" s="87">
        <f t="shared" si="111"/>
        <v>0.11401444139715206</v>
      </c>
      <c r="DJ55" s="87">
        <f t="shared" si="111"/>
        <v>0.11332964930592782</v>
      </c>
      <c r="DK55" s="87">
        <f t="shared" si="111"/>
        <v>0.11266558906046915</v>
      </c>
      <c r="DL55" s="87">
        <f t="shared" si="111"/>
        <v>0.112021770836993</v>
      </c>
      <c r="DM55" s="87">
        <f t="shared" si="111"/>
        <v>0.11139776124457505</v>
      </c>
      <c r="DN55" s="87">
        <f t="shared" si="111"/>
        <v>0.11079309053427436</v>
      </c>
      <c r="DO55" s="87">
        <f t="shared" si="111"/>
        <v>0.11020723092867174</v>
      </c>
      <c r="DP55" s="87">
        <f t="shared" si="111"/>
        <v>0.10963953608297662</v>
      </c>
      <c r="DQ55" s="87">
        <f t="shared" si="111"/>
        <v>0.1090892956678581</v>
      </c>
      <c r="DR55" s="87">
        <f t="shared" si="111"/>
        <v>0.10855579515532891</v>
      </c>
      <c r="DS55" s="87">
        <f t="shared" si="111"/>
        <v>0.10803837405879296</v>
      </c>
    </row>
    <row r="56" spans="1:123" x14ac:dyDescent="0.25">
      <c r="A56" t="s">
        <v>74</v>
      </c>
      <c r="B56" s="60"/>
      <c r="C56" s="112">
        <f t="shared" si="101"/>
        <v>5.5693110241326275E-2</v>
      </c>
      <c r="D56" s="112">
        <f t="shared" si="101"/>
        <v>6.5717870084764998E-2</v>
      </c>
      <c r="E56" s="112">
        <f t="shared" si="101"/>
        <v>7.7547086700022694E-2</v>
      </c>
      <c r="F56" s="112">
        <f t="shared" si="101"/>
        <v>9.1505562306026772E-2</v>
      </c>
      <c r="G56" s="112">
        <f t="shared" si="101"/>
        <v>0.10797656352111158</v>
      </c>
      <c r="H56" s="112">
        <f>I56/(1+$V$5)</f>
        <v>0.12741234495491166</v>
      </c>
      <c r="I56" s="104">
        <f>V9*AL7</f>
        <v>0.15034656704679575</v>
      </c>
      <c r="J56" s="83">
        <f t="shared" ref="J56:BU56" si="112">I56-C57+J57</f>
        <v>0.17991308329970168</v>
      </c>
      <c r="K56" s="83">
        <f t="shared" si="112"/>
        <v>0.21480157247813067</v>
      </c>
      <c r="L56" s="83">
        <f t="shared" si="112"/>
        <v>0.2559699897086769</v>
      </c>
      <c r="M56" s="83">
        <f t="shared" si="112"/>
        <v>0.30454872204072142</v>
      </c>
      <c r="N56" s="83">
        <f t="shared" si="112"/>
        <v>0.36187162619253399</v>
      </c>
      <c r="O56" s="83">
        <f t="shared" si="112"/>
        <v>0.42951265309167275</v>
      </c>
      <c r="P56" s="83">
        <f t="shared" si="112"/>
        <v>0.5093290648326565</v>
      </c>
      <c r="Q56" s="83">
        <f t="shared" si="112"/>
        <v>0.59251273731317966</v>
      </c>
      <c r="R56" s="83">
        <f t="shared" si="112"/>
        <v>0.69066947084019692</v>
      </c>
      <c r="S56" s="83">
        <f t="shared" si="112"/>
        <v>0.80649441640207742</v>
      </c>
      <c r="T56" s="83">
        <f t="shared" si="112"/>
        <v>0.94316785216509635</v>
      </c>
      <c r="U56" s="83">
        <f t="shared" si="112"/>
        <v>1.1044425063654588</v>
      </c>
      <c r="V56" s="83">
        <f t="shared" si="112"/>
        <v>1.2947465983218862</v>
      </c>
      <c r="W56" s="83">
        <f t="shared" si="112"/>
        <v>1.5193054268304709</v>
      </c>
      <c r="X56" s="83">
        <f t="shared" si="112"/>
        <v>1.37936007102394</v>
      </c>
      <c r="Y56" s="83">
        <f t="shared" si="112"/>
        <v>1.2236874200553418</v>
      </c>
      <c r="Z56" s="83">
        <f t="shared" si="112"/>
        <v>1.0406292143358944</v>
      </c>
      <c r="AA56" s="83">
        <f t="shared" si="112"/>
        <v>0.825256402530123</v>
      </c>
      <c r="AB56" s="83">
        <f t="shared" si="112"/>
        <v>0.57175283278039823</v>
      </c>
      <c r="AC56" s="83">
        <f t="shared" si="112"/>
        <v>0.27325562142183157</v>
      </c>
      <c r="AD56" s="83">
        <f t="shared" si="112"/>
        <v>-7.8333194259637529E-2</v>
      </c>
      <c r="AE56" s="83">
        <f t="shared" si="112"/>
        <v>-0.20528829808157634</v>
      </c>
      <c r="AF56" s="83">
        <f t="shared" si="112"/>
        <v>-0.27962437266333195</v>
      </c>
      <c r="AG56" s="83">
        <f t="shared" si="112"/>
        <v>-0.35265404389031935</v>
      </c>
      <c r="AH56" s="83">
        <f t="shared" si="112"/>
        <v>-0.42382612631109468</v>
      </c>
      <c r="AI56" s="83">
        <f t="shared" si="112"/>
        <v>-0.49248983676002944</v>
      </c>
      <c r="AJ56" s="83">
        <f t="shared" si="112"/>
        <v>-0.55787662579461761</v>
      </c>
      <c r="AK56" s="83">
        <f t="shared" si="112"/>
        <v>-0.43496491999906739</v>
      </c>
      <c r="AL56" s="83">
        <f t="shared" si="112"/>
        <v>-0.30545541637921675</v>
      </c>
      <c r="AM56" s="83">
        <f t="shared" si="112"/>
        <v>-0.23373841956509464</v>
      </c>
      <c r="AN56" s="83">
        <f t="shared" si="112"/>
        <v>-0.16203894610425984</v>
      </c>
      <c r="AO56" s="83">
        <f t="shared" si="112"/>
        <v>-9.0466530583316968E-2</v>
      </c>
      <c r="AP56" s="83">
        <f t="shared" si="112"/>
        <v>-1.9146991934893956E-2</v>
      </c>
      <c r="AQ56" s="83">
        <f t="shared" si="112"/>
        <v>5.1774268080507849E-2</v>
      </c>
      <c r="AR56" s="83">
        <f t="shared" si="112"/>
        <v>4.3906290481223104E-2</v>
      </c>
      <c r="AS56" s="83">
        <f t="shared" si="112"/>
        <v>0.14624700805053553</v>
      </c>
      <c r="AT56" s="83">
        <f t="shared" si="112"/>
        <v>0.24090259469097311</v>
      </c>
      <c r="AU56" s="83">
        <f t="shared" si="112"/>
        <v>0.33644194550758749</v>
      </c>
      <c r="AV56" s="83">
        <f t="shared" si="112"/>
        <v>0.43273148387832872</v>
      </c>
      <c r="AW56" s="83">
        <f t="shared" si="112"/>
        <v>0.52953179004499873</v>
      </c>
      <c r="AX56" s="83">
        <f t="shared" si="112"/>
        <v>0.6264771564960685</v>
      </c>
      <c r="AY56" s="83">
        <f t="shared" si="112"/>
        <v>0.61715977009315326</v>
      </c>
      <c r="AZ56" s="83">
        <f t="shared" si="112"/>
        <v>0.60669755609157383</v>
      </c>
      <c r="BA56" s="83">
        <f t="shared" si="112"/>
        <v>0.6022093474017185</v>
      </c>
      <c r="BB56" s="83">
        <f t="shared" si="112"/>
        <v>0.595651444079625</v>
      </c>
      <c r="BC56" s="83">
        <f t="shared" si="112"/>
        <v>0.58697144630312659</v>
      </c>
      <c r="BD56" s="83">
        <f t="shared" si="112"/>
        <v>0.57624572180849465</v>
      </c>
      <c r="BE56" s="83">
        <f t="shared" si="112"/>
        <v>0.56369958249655228</v>
      </c>
      <c r="BF56" s="83">
        <f t="shared" si="112"/>
        <v>0.54973093186035682</v>
      </c>
      <c r="BG56" s="83">
        <f t="shared" si="112"/>
        <v>0.54034753627229504</v>
      </c>
      <c r="BH56" s="83">
        <f t="shared" si="112"/>
        <v>0.53039739510130979</v>
      </c>
      <c r="BI56" s="83">
        <f t="shared" si="112"/>
        <v>0.52100689483552798</v>
      </c>
      <c r="BJ56" s="83">
        <f t="shared" si="112"/>
        <v>0.51205468775327234</v>
      </c>
      <c r="BK56" s="83">
        <f t="shared" si="112"/>
        <v>0.50338763992737345</v>
      </c>
      <c r="BL56" s="83">
        <f t="shared" si="112"/>
        <v>0.49482769229486878</v>
      </c>
      <c r="BM56" s="83">
        <f t="shared" si="112"/>
        <v>0.4861797800708923</v>
      </c>
      <c r="BN56" s="83">
        <f t="shared" si="112"/>
        <v>0.47724097946524874</v>
      </c>
      <c r="BO56" s="83">
        <f t="shared" si="112"/>
        <v>0.4688431417370762</v>
      </c>
      <c r="BP56" s="83">
        <f t="shared" si="112"/>
        <v>0.46074503455029503</v>
      </c>
      <c r="BQ56" s="83">
        <f t="shared" si="112"/>
        <v>0.453094903612759</v>
      </c>
      <c r="BR56" s="83">
        <f t="shared" si="112"/>
        <v>0.44600993873754097</v>
      </c>
      <c r="BS56" s="83">
        <f t="shared" si="112"/>
        <v>0.43956514161344074</v>
      </c>
      <c r="BT56" s="83">
        <f t="shared" si="112"/>
        <v>0.4337812406622088</v>
      </c>
      <c r="BU56" s="83">
        <f t="shared" si="112"/>
        <v>0.4286114745217327</v>
      </c>
      <c r="BV56" s="83">
        <f t="shared" ref="BV56:DS56" si="113">BU56-BO57+BV57</f>
        <v>0.42341151513990172</v>
      </c>
      <c r="BW56" s="83">
        <f t="shared" si="113"/>
        <v>0.41805715618300598</v>
      </c>
      <c r="BX56" s="83">
        <f t="shared" si="113"/>
        <v>0.41258949448951276</v>
      </c>
      <c r="BY56" s="83">
        <f t="shared" si="113"/>
        <v>0.40706600227935835</v>
      </c>
      <c r="BZ56" s="83">
        <f t="shared" si="113"/>
        <v>0.40155680535189575</v>
      </c>
      <c r="CA56" s="83">
        <f t="shared" si="113"/>
        <v>0.39613945461782857</v>
      </c>
      <c r="CB56" s="83">
        <f t="shared" si="113"/>
        <v>0.39089200421551179</v>
      </c>
      <c r="CC56" s="83">
        <f t="shared" si="113"/>
        <v>0.38588401859362903</v>
      </c>
      <c r="CD56" s="83">
        <f t="shared" si="113"/>
        <v>0.38111149965852564</v>
      </c>
      <c r="CE56" s="83">
        <f t="shared" si="113"/>
        <v>0.37654498186964119</v>
      </c>
      <c r="CF56" s="83">
        <f t="shared" si="113"/>
        <v>0.37215424363298855</v>
      </c>
      <c r="CG56" s="83">
        <f t="shared" si="113"/>
        <v>0.36791145980089857</v>
      </c>
      <c r="CH56" s="83">
        <f t="shared" si="113"/>
        <v>0.36379440399442425</v>
      </c>
      <c r="CI56" s="83">
        <f t="shared" si="113"/>
        <v>0.35978961252827435</v>
      </c>
      <c r="CJ56" s="83">
        <f t="shared" si="113"/>
        <v>0.35589541267099195</v>
      </c>
      <c r="CK56" s="83">
        <f t="shared" si="113"/>
        <v>0.35211321185886535</v>
      </c>
      <c r="CL56" s="83">
        <f t="shared" si="113"/>
        <v>0.34845479116786515</v>
      </c>
      <c r="CM56" s="83">
        <f t="shared" si="113"/>
        <v>0.34492465825833163</v>
      </c>
      <c r="CN56" s="83">
        <f t="shared" si="113"/>
        <v>0.34152006712158006</v>
      </c>
      <c r="CO56" s="83">
        <f t="shared" si="113"/>
        <v>0.33823167948944649</v>
      </c>
      <c r="CP56" s="83">
        <f t="shared" si="113"/>
        <v>0.33504495908945908</v>
      </c>
      <c r="CQ56" s="83">
        <f t="shared" si="113"/>
        <v>0.33194239630596856</v>
      </c>
      <c r="CR56" s="83">
        <f t="shared" si="113"/>
        <v>0.32892143954136827</v>
      </c>
      <c r="CS56" s="83">
        <f t="shared" si="113"/>
        <v>0.32598319518666208</v>
      </c>
      <c r="CT56" s="83">
        <f t="shared" si="113"/>
        <v>0.32312984095969038</v>
      </c>
      <c r="CU56" s="83">
        <f t="shared" si="113"/>
        <v>0.32036378510941421</v>
      </c>
      <c r="CV56" s="83">
        <f t="shared" si="113"/>
        <v>0.31768678355741059</v>
      </c>
      <c r="CW56" s="83">
        <f t="shared" si="113"/>
        <v>0.31509909194690983</v>
      </c>
      <c r="CX56" s="83">
        <f t="shared" si="113"/>
        <v>0.31259874387874265</v>
      </c>
      <c r="CY56" s="83">
        <f t="shared" si="113"/>
        <v>0.31018106253608069</v>
      </c>
      <c r="CZ56" s="83">
        <f t="shared" si="113"/>
        <v>0.3078411481876801</v>
      </c>
      <c r="DA56" s="83">
        <f t="shared" si="113"/>
        <v>0.30557432252406569</v>
      </c>
      <c r="DB56" s="83">
        <f t="shared" si="113"/>
        <v>0.30337652577267543</v>
      </c>
      <c r="DC56" s="83">
        <f t="shared" si="113"/>
        <v>0.30124458229951223</v>
      </c>
      <c r="DD56" s="83">
        <f t="shared" si="113"/>
        <v>0.2991763036983035</v>
      </c>
      <c r="DE56" s="83">
        <f t="shared" si="113"/>
        <v>0.2971704017851437</v>
      </c>
      <c r="DF56" s="83">
        <f t="shared" si="113"/>
        <v>0.29522618823594959</v>
      </c>
      <c r="DG56" s="83">
        <f t="shared" si="113"/>
        <v>0.2933427716630424</v>
      </c>
      <c r="DH56" s="83">
        <f t="shared" si="113"/>
        <v>0.29151864169452757</v>
      </c>
      <c r="DI56" s="83">
        <f t="shared" si="113"/>
        <v>0.28975181217911428</v>
      </c>
      <c r="DJ56" s="83">
        <f t="shared" si="113"/>
        <v>0.28804002505735976</v>
      </c>
      <c r="DK56" s="83">
        <f t="shared" si="113"/>
        <v>0.28638099250454607</v>
      </c>
      <c r="DL56" s="83">
        <f t="shared" si="113"/>
        <v>0.28477264744106551</v>
      </c>
      <c r="DM56" s="83">
        <f t="shared" si="113"/>
        <v>0.2832133644683304</v>
      </c>
      <c r="DN56" s="83">
        <f t="shared" si="113"/>
        <v>0.28170173048498209</v>
      </c>
      <c r="DO56" s="83">
        <f t="shared" si="113"/>
        <v>0.28023644710647388</v>
      </c>
      <c r="DP56" s="83">
        <f t="shared" si="113"/>
        <v>0.27881625686602818</v>
      </c>
      <c r="DQ56" s="83">
        <f t="shared" si="113"/>
        <v>0.27743988205136877</v>
      </c>
      <c r="DR56" s="83">
        <f t="shared" si="113"/>
        <v>0.27610598664845998</v>
      </c>
      <c r="DS56" s="83">
        <f t="shared" si="113"/>
        <v>0.27481316983741388</v>
      </c>
    </row>
    <row r="57" spans="1:123" s="95" customFormat="1" x14ac:dyDescent="0.25">
      <c r="A57" s="87" t="s">
        <v>123</v>
      </c>
      <c r="B57" s="94"/>
      <c r="C57" s="113">
        <f t="shared" si="101"/>
        <v>8.495559189354851E-3</v>
      </c>
      <c r="D57" s="114">
        <f t="shared" ref="D57:H57" si="114">D56-C56</f>
        <v>1.0024759843438723E-2</v>
      </c>
      <c r="E57" s="114">
        <f t="shared" si="114"/>
        <v>1.1829216615257696E-2</v>
      </c>
      <c r="F57" s="114">
        <f t="shared" si="114"/>
        <v>1.3958475606004078E-2</v>
      </c>
      <c r="G57" s="114">
        <f t="shared" si="114"/>
        <v>1.647100121508481E-2</v>
      </c>
      <c r="H57" s="114">
        <f t="shared" si="114"/>
        <v>1.9435781433800078E-2</v>
      </c>
      <c r="I57" s="114">
        <f>I56-H56</f>
        <v>2.2934222091884088E-2</v>
      </c>
      <c r="J57" s="87">
        <f>C34*($G$7+$I$7*(1-J12))</f>
        <v>3.8062075442260791E-2</v>
      </c>
      <c r="K57" s="87">
        <f t="shared" ref="K57:BV57" si="115">D34*($G$7+$I$7*(1-K12))</f>
        <v>4.4913249021867725E-2</v>
      </c>
      <c r="L57" s="87">
        <f t="shared" si="115"/>
        <v>5.2997633845803888E-2</v>
      </c>
      <c r="M57" s="87">
        <f t="shared" si="115"/>
        <v>6.2537207938048581E-2</v>
      </c>
      <c r="N57" s="87">
        <f t="shared" si="115"/>
        <v>7.3793905366897367E-2</v>
      </c>
      <c r="O57" s="87">
        <f t="shared" si="115"/>
        <v>8.7076808332938876E-2</v>
      </c>
      <c r="P57" s="87">
        <f t="shared" si="115"/>
        <v>0.10275063383286781</v>
      </c>
      <c r="Q57" s="87">
        <f t="shared" si="115"/>
        <v>0.12124574792278393</v>
      </c>
      <c r="R57" s="87">
        <f t="shared" si="115"/>
        <v>0.14306998254888503</v>
      </c>
      <c r="S57" s="87">
        <f t="shared" si="115"/>
        <v>0.16882257940768444</v>
      </c>
      <c r="T57" s="87">
        <f t="shared" si="115"/>
        <v>0.19921064370106759</v>
      </c>
      <c r="U57" s="87">
        <f t="shared" si="115"/>
        <v>0.23506855956725972</v>
      </c>
      <c r="V57" s="87">
        <f t="shared" si="115"/>
        <v>0.27738090028936641</v>
      </c>
      <c r="W57" s="87">
        <f t="shared" si="115"/>
        <v>0.32730946234145253</v>
      </c>
      <c r="X57" s="87">
        <f t="shared" si="115"/>
        <v>-1.8699607883746819E-2</v>
      </c>
      <c r="Y57" s="87">
        <f t="shared" si="115"/>
        <v>-1.2602668419713118E-2</v>
      </c>
      <c r="Z57" s="87">
        <f t="shared" si="115"/>
        <v>-1.4235626311762783E-2</v>
      </c>
      <c r="AA57" s="87">
        <f t="shared" si="115"/>
        <v>-1.6162168104703865E-2</v>
      </c>
      <c r="AB57" s="87">
        <f t="shared" si="115"/>
        <v>-1.8435010182465107E-2</v>
      </c>
      <c r="AC57" s="87">
        <f t="shared" si="115"/>
        <v>-2.1116311069200259E-2</v>
      </c>
      <c r="AD57" s="87">
        <f t="shared" si="115"/>
        <v>-2.4279353340016571E-2</v>
      </c>
      <c r="AE57" s="87">
        <f t="shared" si="115"/>
        <v>-0.14565471170568561</v>
      </c>
      <c r="AF57" s="87">
        <f t="shared" si="115"/>
        <v>-8.6938743001468713E-2</v>
      </c>
      <c r="AG57" s="87">
        <f t="shared" si="115"/>
        <v>-8.7265297538750175E-2</v>
      </c>
      <c r="AH57" s="87">
        <f t="shared" si="115"/>
        <v>-8.7334250525479204E-2</v>
      </c>
      <c r="AI57" s="87">
        <f t="shared" si="115"/>
        <v>-8.7098720631399923E-2</v>
      </c>
      <c r="AJ57" s="87">
        <f t="shared" si="115"/>
        <v>-8.6503100103788422E-2</v>
      </c>
      <c r="AK57" s="87">
        <f t="shared" si="115"/>
        <v>9.8632352455533687E-2</v>
      </c>
      <c r="AL57" s="87">
        <f t="shared" si="115"/>
        <v>-1.6145208085834986E-2</v>
      </c>
      <c r="AM57" s="87">
        <f t="shared" si="115"/>
        <v>-1.5221746187346596E-2</v>
      </c>
      <c r="AN57" s="87">
        <f t="shared" si="115"/>
        <v>-1.5565824077915366E-2</v>
      </c>
      <c r="AO57" s="87">
        <f t="shared" si="115"/>
        <v>-1.5761835004536335E-2</v>
      </c>
      <c r="AP57" s="87">
        <f t="shared" si="115"/>
        <v>-1.5779181982976911E-2</v>
      </c>
      <c r="AQ57" s="87">
        <f t="shared" si="115"/>
        <v>-1.5581840088386614E-2</v>
      </c>
      <c r="AR57" s="87">
        <f t="shared" si="115"/>
        <v>9.0764374856248942E-2</v>
      </c>
      <c r="AS57" s="87">
        <f t="shared" si="115"/>
        <v>8.6195509483477428E-2</v>
      </c>
      <c r="AT57" s="87">
        <f t="shared" si="115"/>
        <v>7.9433840453090987E-2</v>
      </c>
      <c r="AU57" s="87">
        <f t="shared" si="115"/>
        <v>7.9973526738698994E-2</v>
      </c>
      <c r="AV57" s="87">
        <f t="shared" si="115"/>
        <v>8.0527703366204892E-2</v>
      </c>
      <c r="AW57" s="87">
        <f t="shared" si="115"/>
        <v>8.1021124183693144E-2</v>
      </c>
      <c r="AX57" s="87">
        <f t="shared" si="115"/>
        <v>8.1363526362683153E-2</v>
      </c>
      <c r="AY57" s="87">
        <f t="shared" si="115"/>
        <v>8.1446988453333757E-2</v>
      </c>
      <c r="AZ57" s="87">
        <f t="shared" si="115"/>
        <v>7.5733295481898014E-2</v>
      </c>
      <c r="BA57" s="87">
        <f t="shared" si="115"/>
        <v>7.4945631763235682E-2</v>
      </c>
      <c r="BB57" s="87">
        <f t="shared" si="115"/>
        <v>7.3415623416605444E-2</v>
      </c>
      <c r="BC57" s="87">
        <f t="shared" si="115"/>
        <v>7.1847705589706448E-2</v>
      </c>
      <c r="BD57" s="87">
        <f t="shared" si="115"/>
        <v>7.0295399689061178E-2</v>
      </c>
      <c r="BE57" s="87">
        <f t="shared" si="115"/>
        <v>6.881738705074085E-2</v>
      </c>
      <c r="BF57" s="87">
        <f t="shared" si="115"/>
        <v>6.7478337817138342E-2</v>
      </c>
      <c r="BG57" s="87">
        <f t="shared" si="115"/>
        <v>6.6349899893836176E-2</v>
      </c>
      <c r="BH57" s="87">
        <f t="shared" si="115"/>
        <v>6.4995490592250404E-2</v>
      </c>
      <c r="BI57" s="87">
        <f t="shared" si="115"/>
        <v>6.4025123150823676E-2</v>
      </c>
      <c r="BJ57" s="87">
        <f t="shared" si="115"/>
        <v>6.2895498507450839E-2</v>
      </c>
      <c r="BK57" s="87">
        <f t="shared" si="115"/>
        <v>6.1628351863162283E-2</v>
      </c>
      <c r="BL57" s="87">
        <f t="shared" si="115"/>
        <v>6.0257439418236178E-2</v>
      </c>
      <c r="BM57" s="87">
        <f t="shared" si="115"/>
        <v>5.8830425593161886E-2</v>
      </c>
      <c r="BN57" s="87">
        <f t="shared" si="115"/>
        <v>5.7411099288192623E-2</v>
      </c>
      <c r="BO57" s="87">
        <f t="shared" si="115"/>
        <v>5.6597652864077856E-2</v>
      </c>
      <c r="BP57" s="87">
        <f t="shared" si="115"/>
        <v>5.5927015964042474E-2</v>
      </c>
      <c r="BQ57" s="87">
        <f t="shared" si="115"/>
        <v>5.5245367569914841E-2</v>
      </c>
      <c r="BR57" s="87">
        <f t="shared" si="115"/>
        <v>5.454338698794424E-2</v>
      </c>
      <c r="BS57" s="87">
        <f t="shared" si="115"/>
        <v>5.3812642294135939E-2</v>
      </c>
      <c r="BT57" s="87">
        <f t="shared" si="115"/>
        <v>5.3046524641929937E-2</v>
      </c>
      <c r="BU57" s="87">
        <f t="shared" si="115"/>
        <v>5.2241333147716514E-2</v>
      </c>
      <c r="BV57" s="87">
        <f t="shared" si="115"/>
        <v>5.1397693482246903E-2</v>
      </c>
      <c r="BW57" s="87">
        <f t="shared" ref="BW57:DS57" si="116">BP34*($G$7+$I$7*(1-BW12))</f>
        <v>5.0572657007146776E-2</v>
      </c>
      <c r="BX57" s="87">
        <f t="shared" si="116"/>
        <v>4.9777705876421628E-2</v>
      </c>
      <c r="BY57" s="87">
        <f t="shared" si="116"/>
        <v>4.9019894777789827E-2</v>
      </c>
      <c r="BZ57" s="87">
        <f t="shared" si="116"/>
        <v>4.830344536667338E-2</v>
      </c>
      <c r="CA57" s="87">
        <f t="shared" si="116"/>
        <v>4.7629173907862768E-2</v>
      </c>
      <c r="CB57" s="87">
        <f t="shared" si="116"/>
        <v>4.6993882745399715E-2</v>
      </c>
      <c r="CC57" s="87">
        <f t="shared" si="116"/>
        <v>4.6389707860364164E-2</v>
      </c>
      <c r="CD57" s="87">
        <f t="shared" si="116"/>
        <v>4.5800138072043417E-2</v>
      </c>
      <c r="CE57" s="87">
        <f t="shared" si="116"/>
        <v>4.5211188087537171E-2</v>
      </c>
      <c r="CF57" s="87">
        <f t="shared" si="116"/>
        <v>4.4629156541137166E-2</v>
      </c>
      <c r="CG57" s="87">
        <f t="shared" si="116"/>
        <v>4.4060661534583392E-2</v>
      </c>
      <c r="CH57" s="87">
        <f t="shared" si="116"/>
        <v>4.3512118101388463E-2</v>
      </c>
      <c r="CI57" s="87">
        <f t="shared" si="116"/>
        <v>4.2989091279249804E-2</v>
      </c>
      <c r="CJ57" s="87">
        <f t="shared" si="116"/>
        <v>4.2495508003081765E-2</v>
      </c>
      <c r="CK57" s="87">
        <f t="shared" si="116"/>
        <v>4.2017937259916815E-2</v>
      </c>
      <c r="CL57" s="87">
        <f t="shared" si="116"/>
        <v>4.1552767396536967E-2</v>
      </c>
      <c r="CM57" s="87">
        <f t="shared" si="116"/>
        <v>4.1099023631603664E-2</v>
      </c>
      <c r="CN57" s="87">
        <f t="shared" si="116"/>
        <v>4.0656070397831812E-2</v>
      </c>
      <c r="CO57" s="87">
        <f t="shared" si="116"/>
        <v>4.0223730469254891E-2</v>
      </c>
      <c r="CP57" s="87">
        <f t="shared" si="116"/>
        <v>3.9802370879262389E-2</v>
      </c>
      <c r="CQ57" s="87">
        <f t="shared" si="116"/>
        <v>3.9392945219591226E-2</v>
      </c>
      <c r="CR57" s="87">
        <f t="shared" si="116"/>
        <v>3.8996980495316545E-2</v>
      </c>
      <c r="CS57" s="87">
        <f t="shared" si="116"/>
        <v>3.861452304183078E-2</v>
      </c>
      <c r="CT57" s="87">
        <f t="shared" si="116"/>
        <v>3.8245669404631977E-2</v>
      </c>
      <c r="CU57" s="87">
        <f t="shared" si="116"/>
        <v>3.7890014547555619E-2</v>
      </c>
      <c r="CV57" s="87">
        <f t="shared" si="116"/>
        <v>3.7546728917251256E-2</v>
      </c>
      <c r="CW57" s="87">
        <f t="shared" si="116"/>
        <v>3.7214679268761618E-2</v>
      </c>
      <c r="CX57" s="87">
        <f t="shared" si="116"/>
        <v>3.6892597151424046E-2</v>
      </c>
      <c r="CY57" s="87">
        <f t="shared" si="116"/>
        <v>3.6579299152654579E-2</v>
      </c>
      <c r="CZ57" s="87">
        <f t="shared" si="116"/>
        <v>3.6274608693430167E-2</v>
      </c>
      <c r="DA57" s="87">
        <f t="shared" si="116"/>
        <v>3.597884374101757E-2</v>
      </c>
      <c r="DB57" s="87">
        <f t="shared" si="116"/>
        <v>3.5692217796165361E-2</v>
      </c>
      <c r="DC57" s="87">
        <f t="shared" si="116"/>
        <v>3.5414785444088041E-2</v>
      </c>
      <c r="DD57" s="87">
        <f t="shared" si="116"/>
        <v>3.5146400667552868E-2</v>
      </c>
      <c r="DE57" s="87">
        <f t="shared" si="116"/>
        <v>3.4886695238264286E-2</v>
      </c>
      <c r="DF57" s="87">
        <f t="shared" si="116"/>
        <v>3.4635085603460458E-2</v>
      </c>
      <c r="DG57" s="87">
        <f t="shared" si="116"/>
        <v>3.4391192120522988E-2</v>
      </c>
      <c r="DH57" s="87">
        <f t="shared" si="116"/>
        <v>3.4154713772502725E-2</v>
      </c>
      <c r="DI57" s="87">
        <f t="shared" si="116"/>
        <v>3.392538828075211E-2</v>
      </c>
      <c r="DJ57" s="87">
        <f t="shared" si="116"/>
        <v>3.3702998322333547E-2</v>
      </c>
      <c r="DK57" s="87">
        <f t="shared" si="116"/>
        <v>3.3487368114739194E-2</v>
      </c>
      <c r="DL57" s="87">
        <f t="shared" si="116"/>
        <v>3.3278350174783693E-2</v>
      </c>
      <c r="DM57" s="87">
        <f t="shared" si="116"/>
        <v>3.3075802630725328E-2</v>
      </c>
      <c r="DN57" s="87">
        <f t="shared" si="116"/>
        <v>3.2879558137174678E-2</v>
      </c>
      <c r="DO57" s="87">
        <f t="shared" si="116"/>
        <v>3.2689430393994544E-2</v>
      </c>
      <c r="DP57" s="87">
        <f t="shared" si="116"/>
        <v>3.2505198040306417E-2</v>
      </c>
      <c r="DQ57" s="87">
        <f t="shared" si="116"/>
        <v>3.2326623507674117E-2</v>
      </c>
      <c r="DR57" s="87">
        <f t="shared" si="116"/>
        <v>3.2153472711830403E-2</v>
      </c>
      <c r="DS57" s="87">
        <f t="shared" si="116"/>
        <v>3.1985533363737599E-2</v>
      </c>
    </row>
    <row r="58" spans="1:123" s="76" customFormat="1" x14ac:dyDescent="0.25">
      <c r="A58" s="101" t="s">
        <v>75</v>
      </c>
      <c r="B58" s="102" t="s">
        <v>111</v>
      </c>
      <c r="C58" s="76">
        <f t="shared" ref="C58:BN58" si="117">C59+C61+C63</f>
        <v>1.1499273612848837</v>
      </c>
      <c r="D58" s="76">
        <f t="shared" si="117"/>
        <v>1.3569142863161625</v>
      </c>
      <c r="E58" s="76">
        <f t="shared" si="117"/>
        <v>1.6011588578530718</v>
      </c>
      <c r="F58" s="76">
        <f t="shared" si="117"/>
        <v>1.8893674522666246</v>
      </c>
      <c r="G58" s="76">
        <f t="shared" si="117"/>
        <v>2.2294535936746169</v>
      </c>
      <c r="H58" s="76">
        <f t="shared" si="117"/>
        <v>2.6307552405360477</v>
      </c>
      <c r="I58" s="111">
        <f t="shared" si="117"/>
        <v>3.1042911838325362</v>
      </c>
      <c r="J58" s="76">
        <f t="shared" si="117"/>
        <v>3.0718095583856835</v>
      </c>
      <c r="K58" s="76">
        <f t="shared" si="117"/>
        <v>3.0334812403583977</v>
      </c>
      <c r="L58" s="76">
        <f t="shared" si="117"/>
        <v>2.9882538250862001</v>
      </c>
      <c r="M58" s="76">
        <f t="shared" si="117"/>
        <v>2.9348854750650069</v>
      </c>
      <c r="N58" s="76">
        <f t="shared" si="117"/>
        <v>2.8719108220399989</v>
      </c>
      <c r="O58" s="76">
        <f t="shared" si="117"/>
        <v>2.7976007314704896</v>
      </c>
      <c r="P58" s="103">
        <f t="shared" si="117"/>
        <v>2.7099148245984681</v>
      </c>
      <c r="Q58" s="76">
        <f t="shared" si="117"/>
        <v>3.022286844694599</v>
      </c>
      <c r="R58" s="76">
        <f t="shared" si="117"/>
        <v>3.3908858284080337</v>
      </c>
      <c r="S58" s="76">
        <f t="shared" si="117"/>
        <v>3.8258326291898874</v>
      </c>
      <c r="T58" s="76">
        <f t="shared" si="117"/>
        <v>4.3390698541124744</v>
      </c>
      <c r="U58" s="76">
        <f t="shared" si="117"/>
        <v>4.9446897795211271</v>
      </c>
      <c r="V58" s="76">
        <f t="shared" si="117"/>
        <v>5.6593212915033355</v>
      </c>
      <c r="W58" s="103">
        <f t="shared" si="117"/>
        <v>6.5025864756423433</v>
      </c>
      <c r="X58" s="76">
        <f t="shared" si="117"/>
        <v>6.8963462014761685</v>
      </c>
      <c r="Y58" s="76">
        <f t="shared" si="117"/>
        <v>6.7774920658107343</v>
      </c>
      <c r="Z58" s="76">
        <f t="shared" si="117"/>
        <v>6.6161717465135892</v>
      </c>
      <c r="AA58" s="76">
        <f t="shared" si="117"/>
        <v>6.4047280566136884</v>
      </c>
      <c r="AB58" s="76">
        <f t="shared" si="117"/>
        <v>6.1341206219718707</v>
      </c>
      <c r="AC58" s="76">
        <f t="shared" si="117"/>
        <v>5.7936751312962889</v>
      </c>
      <c r="AD58" s="103">
        <f t="shared" si="117"/>
        <v>5.370786781581776</v>
      </c>
      <c r="AE58" s="76">
        <f t="shared" si="117"/>
        <v>5.6378903279441062</v>
      </c>
      <c r="AF58" s="76">
        <f t="shared" si="117"/>
        <v>5.8752534010737421</v>
      </c>
      <c r="AG58" s="76">
        <f t="shared" si="117"/>
        <v>6.0581753282825819</v>
      </c>
      <c r="AH58" s="76">
        <f t="shared" si="117"/>
        <v>6.1746185194838299</v>
      </c>
      <c r="AI58" s="76">
        <f t="shared" si="117"/>
        <v>6.2103804232441746</v>
      </c>
      <c r="AJ58" s="189">
        <f t="shared" si="117"/>
        <v>6.1487036404053708</v>
      </c>
      <c r="AK58" s="103">
        <f t="shared" si="117"/>
        <v>5.6909984251671917</v>
      </c>
      <c r="AL58" s="76">
        <f t="shared" si="117"/>
        <v>5.0837562709345567</v>
      </c>
      <c r="AM58" s="76">
        <f t="shared" si="117"/>
        <v>4.9101751325087397</v>
      </c>
      <c r="AN58" s="76">
        <f t="shared" si="117"/>
        <v>4.7473395970111749</v>
      </c>
      <c r="AO58" s="76">
        <f t="shared" si="117"/>
        <v>4.5928755266405101</v>
      </c>
      <c r="AP58" s="76">
        <f t="shared" si="117"/>
        <v>4.4438614942250974</v>
      </c>
      <c r="AQ58" s="189">
        <f t="shared" si="117"/>
        <v>4.2967345783795299</v>
      </c>
      <c r="AR58" s="103">
        <f t="shared" si="117"/>
        <v>4.266736131343186</v>
      </c>
      <c r="AS58" s="76">
        <f t="shared" si="117"/>
        <v>4.0601677318931184</v>
      </c>
      <c r="AT58" s="76">
        <f t="shared" si="117"/>
        <v>3.8565259508193304</v>
      </c>
      <c r="AU58" s="76">
        <f t="shared" si="117"/>
        <v>3.6438445450600909</v>
      </c>
      <c r="AV58" s="76">
        <f t="shared" si="117"/>
        <v>3.4268321407831643</v>
      </c>
      <c r="AW58" s="76">
        <f t="shared" si="117"/>
        <v>3.2108996204530702</v>
      </c>
      <c r="AX58" s="189">
        <f t="shared" si="117"/>
        <v>3.0022790899687086</v>
      </c>
      <c r="AY58" s="207">
        <f t="shared" si="117"/>
        <v>2.9674256468356042</v>
      </c>
      <c r="AZ58" s="76">
        <f t="shared" si="117"/>
        <v>2.9284976519018979</v>
      </c>
      <c r="BA58" s="76">
        <f t="shared" si="117"/>
        <v>2.910308412872169</v>
      </c>
      <c r="BB58" s="76">
        <f t="shared" si="117"/>
        <v>2.8854759056218606</v>
      </c>
      <c r="BC58" s="76">
        <f t="shared" si="117"/>
        <v>2.8538045121401736</v>
      </c>
      <c r="BD58" s="76">
        <f t="shared" si="117"/>
        <v>2.8155430600715845</v>
      </c>
      <c r="BE58" s="189">
        <f t="shared" si="117"/>
        <v>2.771454531042874</v>
      </c>
      <c r="BF58" s="103">
        <f t="shared" si="117"/>
        <v>2.7228977541563295</v>
      </c>
      <c r="BG58" s="76">
        <f t="shared" si="117"/>
        <v>2.6907395315838318</v>
      </c>
      <c r="BH58" s="76">
        <f t="shared" si="117"/>
        <v>2.6570417759894767</v>
      </c>
      <c r="BI58" s="76">
        <f t="shared" si="117"/>
        <v>2.625173579894422</v>
      </c>
      <c r="BJ58" s="76">
        <f t="shared" si="117"/>
        <v>2.5947404442163768</v>
      </c>
      <c r="BK58" s="76">
        <f t="shared" si="117"/>
        <v>2.5652349509712407</v>
      </c>
      <c r="BL58" s="189">
        <f t="shared" si="117"/>
        <v>2.536060044094524</v>
      </c>
      <c r="BM58" s="103">
        <f t="shared" si="117"/>
        <v>2.5065559026255686</v>
      </c>
      <c r="BN58" s="76">
        <f t="shared" si="117"/>
        <v>2.4760309810350392</v>
      </c>
      <c r="BO58" s="76">
        <f t="shared" ref="BO58:DS58" si="118">BO59+BO61+BO63</f>
        <v>2.4472754628302047</v>
      </c>
      <c r="BP58" s="76">
        <f t="shared" si="118"/>
        <v>2.4194597333323058</v>
      </c>
      <c r="BQ58" s="76">
        <f t="shared" si="118"/>
        <v>2.3930922780571233</v>
      </c>
      <c r="BR58" s="76">
        <f t="shared" si="118"/>
        <v>2.3685791725530629</v>
      </c>
      <c r="BS58" s="76">
        <f t="shared" si="118"/>
        <v>2.3461858480938966</v>
      </c>
      <c r="BT58" s="103">
        <f t="shared" si="118"/>
        <v>2.3259956124828056</v>
      </c>
      <c r="BU58" s="76">
        <f t="shared" si="118"/>
        <v>2.3078643183659699</v>
      </c>
      <c r="BV58" s="76">
        <f t="shared" si="118"/>
        <v>2.2896728054524065</v>
      </c>
      <c r="BW58" s="76">
        <f t="shared" si="118"/>
        <v>2.2710207221114502</v>
      </c>
      <c r="BX58" s="76">
        <f t="shared" si="118"/>
        <v>2.2520433194105554</v>
      </c>
      <c r="BY58" s="76">
        <f t="shared" si="118"/>
        <v>2.2329313167269587</v>
      </c>
      <c r="BZ58" s="76">
        <f t="shared" si="118"/>
        <v>2.2139184774692713</v>
      </c>
      <c r="CA58" s="103">
        <f t="shared" si="118"/>
        <v>2.1952639959369953</v>
      </c>
      <c r="CB58" s="76">
        <f t="shared" si="118"/>
        <v>2.1772290535626198</v>
      </c>
      <c r="CC58" s="76">
        <f t="shared" si="118"/>
        <v>2.160020057458687</v>
      </c>
      <c r="CD58" s="76">
        <f t="shared" si="118"/>
        <v>2.1436108321573459</v>
      </c>
      <c r="CE58" s="76">
        <f t="shared" si="118"/>
        <v>2.1279026912665708</v>
      </c>
      <c r="CF58" s="76">
        <f t="shared" si="118"/>
        <v>2.1127934959739307</v>
      </c>
      <c r="CG58" s="76">
        <f t="shared" si="118"/>
        <v>2.0981883597323239</v>
      </c>
      <c r="CH58" s="103">
        <f t="shared" si="118"/>
        <v>2.0840105663268229</v>
      </c>
      <c r="CI58" s="76">
        <f t="shared" si="118"/>
        <v>2.0702123988108836</v>
      </c>
      <c r="CJ58" s="76">
        <f t="shared" si="118"/>
        <v>2.0567855459148534</v>
      </c>
      <c r="CK58" s="76">
        <f t="shared" si="118"/>
        <v>2.0437381715583047</v>
      </c>
      <c r="CL58" s="76">
        <f t="shared" si="118"/>
        <v>2.0311122470245775</v>
      </c>
      <c r="CM58" s="76">
        <f t="shared" si="118"/>
        <v>2.0189252026215714</v>
      </c>
      <c r="CN58" s="76">
        <f t="shared" si="118"/>
        <v>2.0071698630741137</v>
      </c>
      <c r="CO58" s="103">
        <f t="shared" si="118"/>
        <v>1.9958165600813422</v>
      </c>
      <c r="CP58" s="76">
        <f t="shared" si="118"/>
        <v>1.9848177375312095</v>
      </c>
      <c r="CQ58" s="76">
        <f t="shared" si="118"/>
        <v>1.9741153865840169</v>
      </c>
      <c r="CR58" s="76">
        <f t="shared" si="118"/>
        <v>1.9636991358535649</v>
      </c>
      <c r="CS58" s="76">
        <f t="shared" si="118"/>
        <v>1.9535711531171891</v>
      </c>
      <c r="CT58" s="76">
        <f t="shared" si="118"/>
        <v>1.9437373780946259</v>
      </c>
      <c r="CU58" s="76">
        <f t="shared" si="118"/>
        <v>1.9342047203706771</v>
      </c>
      <c r="CV58" s="103">
        <f t="shared" si="118"/>
        <v>1.9249781009995002</v>
      </c>
      <c r="CW58" s="76">
        <f t="shared" si="118"/>
        <v>1.9160575989751538</v>
      </c>
      <c r="CX58" s="76">
        <f t="shared" si="118"/>
        <v>1.9074360130671406</v>
      </c>
      <c r="CY58" s="76">
        <f t="shared" si="118"/>
        <v>1.8990978736592043</v>
      </c>
      <c r="CZ58" s="76">
        <f t="shared" si="118"/>
        <v>1.8910270409355974</v>
      </c>
      <c r="DA58" s="76">
        <f t="shared" si="118"/>
        <v>1.8832079351461939</v>
      </c>
      <c r="DB58" s="76">
        <f t="shared" si="118"/>
        <v>1.8756269087016242</v>
      </c>
      <c r="DC58" s="76">
        <f t="shared" si="118"/>
        <v>1.8682731805891595</v>
      </c>
      <c r="DD58" s="103">
        <f t="shared" si="118"/>
        <v>1.8611392258978032</v>
      </c>
      <c r="DE58" s="76">
        <f t="shared" si="118"/>
        <v>1.8542205246372407</v>
      </c>
      <c r="DF58" s="76">
        <f t="shared" si="118"/>
        <v>1.8475145885445725</v>
      </c>
      <c r="DG58" s="76">
        <f t="shared" si="118"/>
        <v>1.8410182549019143</v>
      </c>
      <c r="DH58" s="76">
        <f t="shared" si="118"/>
        <v>1.8347263040771953</v>
      </c>
      <c r="DI58" s="76">
        <f t="shared" si="118"/>
        <v>1.8286319230749362</v>
      </c>
      <c r="DJ58" s="76">
        <f t="shared" si="118"/>
        <v>1.8227273776607391</v>
      </c>
      <c r="DK58" s="103">
        <f t="shared" si="118"/>
        <v>1.8170048182368563</v>
      </c>
      <c r="DL58" s="76">
        <f t="shared" si="118"/>
        <v>1.8114571188878781</v>
      </c>
      <c r="DM58" s="76">
        <f t="shared" si="118"/>
        <v>1.8060786214162263</v>
      </c>
      <c r="DN58" s="76">
        <f t="shared" si="118"/>
        <v>1.8008643992529574</v>
      </c>
      <c r="DO58" s="76">
        <f t="shared" si="118"/>
        <v>1.7958099232103861</v>
      </c>
      <c r="DP58" s="76">
        <f t="shared" si="118"/>
        <v>1.7909108194241228</v>
      </c>
      <c r="DQ58" s="76">
        <f t="shared" si="118"/>
        <v>1.786162666402241</v>
      </c>
      <c r="DR58" s="76">
        <f t="shared" si="118"/>
        <v>1.7815608668515437</v>
      </c>
      <c r="DS58" s="76">
        <f t="shared" si="118"/>
        <v>1.7771006232385831</v>
      </c>
    </row>
    <row r="59" spans="1:123" x14ac:dyDescent="0.25">
      <c r="A59" t="s">
        <v>102</v>
      </c>
      <c r="B59" s="60"/>
      <c r="C59" s="112">
        <f t="shared" ref="C59:G64" si="119">D59/(1+$V$5)</f>
        <v>2.5223146004450806E-2</v>
      </c>
      <c r="D59" s="112">
        <f t="shared" si="119"/>
        <v>2.9763312285251951E-2</v>
      </c>
      <c r="E59" s="112">
        <f t="shared" si="119"/>
        <v>3.5120708496597298E-2</v>
      </c>
      <c r="F59" s="112">
        <f t="shared" si="119"/>
        <v>4.1442436025984811E-2</v>
      </c>
      <c r="G59" s="112">
        <f t="shared" si="119"/>
        <v>4.8902074510662072E-2</v>
      </c>
      <c r="H59" s="112">
        <f>I59/(1+$V$5)</f>
        <v>5.770444792258124E-2</v>
      </c>
      <c r="I59" s="104">
        <f>V10*AN5</f>
        <v>6.8091248548645858E-2</v>
      </c>
      <c r="J59" s="83">
        <f t="shared" ref="J59:BU59" si="120">I59-C60+J60</f>
        <v>6.7378778519067289E-2</v>
      </c>
      <c r="K59" s="83">
        <f t="shared" si="120"/>
        <v>6.6538063884164569E-2</v>
      </c>
      <c r="L59" s="83">
        <f t="shared" si="120"/>
        <v>6.5546020614979369E-2</v>
      </c>
      <c r="M59" s="83">
        <f t="shared" si="120"/>
        <v>6.4375409557340835E-2</v>
      </c>
      <c r="N59" s="83">
        <f t="shared" si="120"/>
        <v>6.2994088509327362E-2</v>
      </c>
      <c r="O59" s="83">
        <f t="shared" si="120"/>
        <v>6.1364129672671457E-2</v>
      </c>
      <c r="P59" s="105">
        <f t="shared" si="120"/>
        <v>5.9440778245417492E-2</v>
      </c>
      <c r="Q59" s="83">
        <f t="shared" si="120"/>
        <v>6.6292519786540813E-2</v>
      </c>
      <c r="R59" s="83">
        <f t="shared" si="120"/>
        <v>7.4377574805066335E-2</v>
      </c>
      <c r="S59" s="83">
        <f t="shared" si="120"/>
        <v>8.3917939726926447E-2</v>
      </c>
      <c r="T59" s="83">
        <f t="shared" si="120"/>
        <v>9.5175570334721377E-2</v>
      </c>
      <c r="U59" s="83">
        <f t="shared" si="120"/>
        <v>0.10845957445191939</v>
      </c>
      <c r="V59" s="83">
        <f t="shared" si="120"/>
        <v>0.12413469931021304</v>
      </c>
      <c r="W59" s="83">
        <f t="shared" si="120"/>
        <v>0.14263134664299956</v>
      </c>
      <c r="X59" s="83">
        <f t="shared" si="120"/>
        <v>0.18802810109954884</v>
      </c>
      <c r="Y59" s="83">
        <f t="shared" si="120"/>
        <v>0.19491289151498553</v>
      </c>
      <c r="Z59" s="83">
        <f t="shared" si="120"/>
        <v>0.20212276437195484</v>
      </c>
      <c r="AA59" s="83">
        <f t="shared" si="120"/>
        <v>0.20971390859563599</v>
      </c>
      <c r="AB59" s="83">
        <f t="shared" si="120"/>
        <v>0.21775175836196442</v>
      </c>
      <c r="AC59" s="83">
        <f t="shared" si="120"/>
        <v>0.22631233546058055</v>
      </c>
      <c r="AD59" s="83">
        <f t="shared" si="120"/>
        <v>0.23548371108815608</v>
      </c>
      <c r="AE59" s="83">
        <f t="shared" si="120"/>
        <v>0.230136204056959</v>
      </c>
      <c r="AF59" s="83">
        <f t="shared" si="120"/>
        <v>0.24007833157598543</v>
      </c>
      <c r="AG59" s="83">
        <f t="shared" si="120"/>
        <v>0.24786893411655256</v>
      </c>
      <c r="AH59" s="83">
        <f t="shared" si="120"/>
        <v>0.25304653041198683</v>
      </c>
      <c r="AI59" s="83">
        <f t="shared" si="120"/>
        <v>0.25506746291292381</v>
      </c>
      <c r="AJ59" s="190">
        <f t="shared" si="120"/>
        <v>0.25329137078020142</v>
      </c>
      <c r="AK59" s="105">
        <f t="shared" si="120"/>
        <v>0.23371781457415719</v>
      </c>
      <c r="AL59" s="83">
        <f t="shared" si="120"/>
        <v>0.20862385075222262</v>
      </c>
      <c r="AM59" s="83">
        <f t="shared" si="120"/>
        <v>0.20523457967796135</v>
      </c>
      <c r="AN59" s="83">
        <f t="shared" si="120"/>
        <v>0.20183316730182987</v>
      </c>
      <c r="AO59" s="83">
        <f t="shared" si="120"/>
        <v>0.19823653025998278</v>
      </c>
      <c r="AP59" s="83">
        <f t="shared" si="120"/>
        <v>0.194224767926714</v>
      </c>
      <c r="AQ59" s="190">
        <f t="shared" si="120"/>
        <v>0.18953467783401648</v>
      </c>
      <c r="AR59" s="105">
        <f t="shared" si="120"/>
        <v>0.18905788654713759</v>
      </c>
      <c r="AS59" s="83">
        <f t="shared" si="120"/>
        <v>0.17937004119480024</v>
      </c>
      <c r="AT59" s="83">
        <f t="shared" si="120"/>
        <v>0.16826772170548004</v>
      </c>
      <c r="AU59" s="83">
        <f t="shared" si="120"/>
        <v>0.15700234316837522</v>
      </c>
      <c r="AV59" s="83">
        <f t="shared" si="120"/>
        <v>0.14573790473717263</v>
      </c>
      <c r="AW59" s="83">
        <f t="shared" si="120"/>
        <v>0.13466133992658741</v>
      </c>
      <c r="AX59" s="190">
        <f t="shared" si="120"/>
        <v>0.12398642793650957</v>
      </c>
      <c r="AY59" s="105">
        <f t="shared" si="120"/>
        <v>0.12199899498799005</v>
      </c>
      <c r="AZ59" s="83">
        <f t="shared" si="120"/>
        <v>0.11960848421001898</v>
      </c>
      <c r="BA59" s="83">
        <f t="shared" si="120"/>
        <v>0.11790086083858634</v>
      </c>
      <c r="BB59" s="83">
        <f t="shared" si="120"/>
        <v>0.11590904388410384</v>
      </c>
      <c r="BC59" s="83">
        <f t="shared" si="120"/>
        <v>0.11367149755079868</v>
      </c>
      <c r="BD59" s="83">
        <f t="shared" si="120"/>
        <v>0.11124812392978176</v>
      </c>
      <c r="BE59" s="190">
        <f t="shared" si="120"/>
        <v>0.10872364346576355</v>
      </c>
      <c r="BF59" s="105">
        <f t="shared" si="120"/>
        <v>0.10621156226973055</v>
      </c>
      <c r="BG59" s="83">
        <f t="shared" si="120"/>
        <v>0.10477767554894407</v>
      </c>
      <c r="BH59" s="83">
        <f t="shared" si="120"/>
        <v>0.1035972599081105</v>
      </c>
      <c r="BI59" s="83">
        <f t="shared" si="120"/>
        <v>0.1023968321479012</v>
      </c>
      <c r="BJ59" s="83">
        <f t="shared" si="120"/>
        <v>0.10115977535486503</v>
      </c>
      <c r="BK59" s="83">
        <f t="shared" si="120"/>
        <v>9.9871038807375356E-2</v>
      </c>
      <c r="BL59" s="190">
        <f t="shared" si="120"/>
        <v>9.8518804436173224E-2</v>
      </c>
      <c r="BM59" s="105">
        <f t="shared" si="120"/>
        <v>9.7096423328423942E-2</v>
      </c>
      <c r="BN59" s="83">
        <f t="shared" si="120"/>
        <v>9.5604669013445553E-2</v>
      </c>
      <c r="BO59" s="83">
        <f t="shared" si="120"/>
        <v>9.414552716312187E-2</v>
      </c>
      <c r="BP59" s="83">
        <f t="shared" si="120"/>
        <v>9.273944827690217E-2</v>
      </c>
      <c r="BQ59" s="83">
        <f t="shared" si="120"/>
        <v>9.1399057943849865E-2</v>
      </c>
      <c r="BR59" s="83">
        <f t="shared" si="120"/>
        <v>9.0131935728092916E-2</v>
      </c>
      <c r="BS59" s="83">
        <f t="shared" si="120"/>
        <v>8.8939589615345746E-2</v>
      </c>
      <c r="BT59" s="105">
        <f t="shared" si="120"/>
        <v>8.7816365285033143E-2</v>
      </c>
      <c r="BU59" s="83">
        <f t="shared" si="120"/>
        <v>8.6748276326385099E-2</v>
      </c>
      <c r="BV59" s="83">
        <f t="shared" ref="BV59:DS59" si="121">BU59-BO60+BV60</f>
        <v>8.5705849229020553E-2</v>
      </c>
      <c r="BW59" s="83">
        <f t="shared" si="121"/>
        <v>8.4664148722708346E-2</v>
      </c>
      <c r="BX59" s="83">
        <f t="shared" si="121"/>
        <v>8.3634418413784939E-2</v>
      </c>
      <c r="BY59" s="83">
        <f t="shared" si="121"/>
        <v>8.2628480279209743E-2</v>
      </c>
      <c r="BZ59" s="83">
        <f t="shared" si="121"/>
        <v>8.1657802089486115E-2</v>
      </c>
      <c r="CA59" s="105">
        <f t="shared" si="121"/>
        <v>8.0732341961630177E-2</v>
      </c>
      <c r="CB59" s="83">
        <f t="shared" si="121"/>
        <v>7.9859139933052006E-2</v>
      </c>
      <c r="CC59" s="83">
        <f t="shared" si="121"/>
        <v>7.9014258139456187E-2</v>
      </c>
      <c r="CD59" s="83">
        <f t="shared" si="121"/>
        <v>7.8191264879150013E-2</v>
      </c>
      <c r="CE59" s="83">
        <f t="shared" si="121"/>
        <v>7.7388428967174905E-2</v>
      </c>
      <c r="CF59" s="83">
        <f t="shared" si="121"/>
        <v>7.6604623653234033E-2</v>
      </c>
      <c r="CG59" s="83">
        <f t="shared" si="121"/>
        <v>7.5839540072210401E-2</v>
      </c>
      <c r="CH59" s="105">
        <f t="shared" si="121"/>
        <v>7.509384152548329E-2</v>
      </c>
      <c r="CI59" s="83">
        <f t="shared" si="121"/>
        <v>7.4369239936564815E-2</v>
      </c>
      <c r="CJ59" s="83">
        <f t="shared" si="121"/>
        <v>7.3668473287760355E-2</v>
      </c>
      <c r="CK59" s="83">
        <f t="shared" si="121"/>
        <v>7.2991636459285206E-2</v>
      </c>
      <c r="CL59" s="83">
        <f t="shared" si="121"/>
        <v>7.233891478626546E-2</v>
      </c>
      <c r="CM59" s="83">
        <f t="shared" si="121"/>
        <v>7.1709596594706271E-2</v>
      </c>
      <c r="CN59" s="83">
        <f t="shared" si="121"/>
        <v>7.1102210392372342E-2</v>
      </c>
      <c r="CO59" s="105">
        <f t="shared" si="121"/>
        <v>7.0514740432822826E-2</v>
      </c>
      <c r="CP59" s="83">
        <f t="shared" si="121"/>
        <v>6.9944927682170421E-2</v>
      </c>
      <c r="CQ59" s="83">
        <f t="shared" si="121"/>
        <v>6.9390663577335768E-2</v>
      </c>
      <c r="CR59" s="83">
        <f t="shared" si="121"/>
        <v>6.8851639420024313E-2</v>
      </c>
      <c r="CS59" s="83">
        <f t="shared" si="121"/>
        <v>6.8328430645240051E-2</v>
      </c>
      <c r="CT59" s="83">
        <f t="shared" si="121"/>
        <v>6.7821426175224714E-2</v>
      </c>
      <c r="CU59" s="83">
        <f t="shared" si="121"/>
        <v>6.7330730873916722E-2</v>
      </c>
      <c r="CV59" s="105">
        <f t="shared" si="121"/>
        <v>6.6856090762099113E-2</v>
      </c>
      <c r="CW59" s="83">
        <f t="shared" si="121"/>
        <v>6.6396854102856451E-2</v>
      </c>
      <c r="CX59" s="83">
        <f t="shared" si="121"/>
        <v>6.5951983446356902E-2</v>
      </c>
      <c r="CY59" s="83">
        <f t="shared" si="121"/>
        <v>6.5520805274197721E-2</v>
      </c>
      <c r="CZ59" s="83">
        <f t="shared" si="121"/>
        <v>6.5102786314172489E-2</v>
      </c>
      <c r="DA59" s="83">
        <f t="shared" si="121"/>
        <v>6.4697462301167644E-2</v>
      </c>
      <c r="DB59" s="83">
        <f t="shared" si="121"/>
        <v>6.4304449178994055E-2</v>
      </c>
      <c r="DC59" s="83">
        <f t="shared" si="121"/>
        <v>6.392343705931583E-2</v>
      </c>
      <c r="DD59" s="105">
        <f t="shared" si="121"/>
        <v>6.3554166577855939E-2</v>
      </c>
      <c r="DE59" s="83">
        <f t="shared" si="121"/>
        <v>6.3196388312590918E-2</v>
      </c>
      <c r="DF59" s="83">
        <f t="shared" si="121"/>
        <v>6.2849807130043581E-2</v>
      </c>
      <c r="DG59" s="83">
        <f t="shared" si="121"/>
        <v>6.2514093764585152E-2</v>
      </c>
      <c r="DH59" s="83">
        <f t="shared" si="121"/>
        <v>6.2188855941313098E-2</v>
      </c>
      <c r="DI59" s="83">
        <f t="shared" si="121"/>
        <v>6.1873672113365606E-2</v>
      </c>
      <c r="DJ59" s="83">
        <f t="shared" si="121"/>
        <v>6.1568126725480989E-2</v>
      </c>
      <c r="DK59" s="105">
        <f t="shared" si="121"/>
        <v>6.1271843028676672E-2</v>
      </c>
      <c r="DL59" s="83">
        <f t="shared" si="121"/>
        <v>6.0984508727345253E-2</v>
      </c>
      <c r="DM59" s="83">
        <f t="shared" si="121"/>
        <v>6.0705888972921521E-2</v>
      </c>
      <c r="DN59" s="83">
        <f t="shared" si="121"/>
        <v>6.0435766207069801E-2</v>
      </c>
      <c r="DO59" s="83">
        <f t="shared" si="121"/>
        <v>6.0173910410605783E-2</v>
      </c>
      <c r="DP59" s="83">
        <f t="shared" si="121"/>
        <v>5.9920076773754688E-2</v>
      </c>
      <c r="DQ59" s="83">
        <f t="shared" si="121"/>
        <v>5.9674007397664541E-2</v>
      </c>
      <c r="DR59" s="83">
        <f t="shared" si="121"/>
        <v>5.9435437294449375E-2</v>
      </c>
      <c r="DS59" s="83">
        <f t="shared" si="121"/>
        <v>5.9204104390483181E-2</v>
      </c>
    </row>
    <row r="60" spans="1:123" s="98" customFormat="1" x14ac:dyDescent="0.25">
      <c r="A60" s="98" t="s">
        <v>121</v>
      </c>
      <c r="B60" s="100"/>
      <c r="C60" s="113">
        <f t="shared" si="119"/>
        <v>3.8475985430518177E-3</v>
      </c>
      <c r="D60" s="114">
        <f t="shared" ref="D60:H60" si="122">D59-C59</f>
        <v>4.5401662808011445E-3</v>
      </c>
      <c r="E60" s="114">
        <f t="shared" si="122"/>
        <v>5.3573962113453479E-3</v>
      </c>
      <c r="F60" s="114">
        <f t="shared" si="122"/>
        <v>6.3217275293875122E-3</v>
      </c>
      <c r="G60" s="114">
        <f t="shared" si="122"/>
        <v>7.4596384846772612E-3</v>
      </c>
      <c r="H60" s="114">
        <f t="shared" si="122"/>
        <v>8.8023734119191677E-3</v>
      </c>
      <c r="I60" s="114">
        <f>I59-H59</f>
        <v>1.0386800626064618E-2</v>
      </c>
      <c r="J60" s="98">
        <f>C30*$I$5*J12</f>
        <v>3.135128513473244E-3</v>
      </c>
      <c r="K60" s="98">
        <f t="shared" ref="K60:BV60" si="123">D30*$I$5*K12</f>
        <v>3.6994516458984279E-3</v>
      </c>
      <c r="L60" s="98">
        <f t="shared" si="123"/>
        <v>4.3653529421601462E-3</v>
      </c>
      <c r="M60" s="98">
        <f t="shared" si="123"/>
        <v>5.1511164717489705E-3</v>
      </c>
      <c r="N60" s="98">
        <f t="shared" si="123"/>
        <v>6.0783174366637856E-3</v>
      </c>
      <c r="O60" s="98">
        <f t="shared" si="123"/>
        <v>7.1724145752632635E-3</v>
      </c>
      <c r="P60" s="170">
        <f t="shared" si="123"/>
        <v>8.4634491988106533E-3</v>
      </c>
      <c r="Q60" s="98">
        <f t="shared" si="123"/>
        <v>9.98687005459656E-3</v>
      </c>
      <c r="R60" s="98">
        <f t="shared" si="123"/>
        <v>1.1784506664423941E-2</v>
      </c>
      <c r="S60" s="98">
        <f t="shared" si="123"/>
        <v>1.3905717864020256E-2</v>
      </c>
      <c r="T60" s="98">
        <f t="shared" si="123"/>
        <v>1.6408747079543901E-2</v>
      </c>
      <c r="U60" s="98">
        <f t="shared" si="123"/>
        <v>1.9362321553861798E-2</v>
      </c>
      <c r="V60" s="98">
        <f t="shared" si="123"/>
        <v>2.284753943355692E-2</v>
      </c>
      <c r="W60" s="98">
        <f t="shared" si="123"/>
        <v>2.6960096531597175E-2</v>
      </c>
      <c r="X60" s="98">
        <f t="shared" si="123"/>
        <v>5.538362451114584E-2</v>
      </c>
      <c r="Y60" s="98">
        <f t="shared" si="123"/>
        <v>1.8669297079860619E-2</v>
      </c>
      <c r="Z60" s="98">
        <f t="shared" si="123"/>
        <v>2.1115590720989567E-2</v>
      </c>
      <c r="AA60" s="98">
        <f t="shared" si="123"/>
        <v>2.3999891303225059E-2</v>
      </c>
      <c r="AB60" s="98">
        <f t="shared" si="123"/>
        <v>2.7400171320190236E-2</v>
      </c>
      <c r="AC60" s="98">
        <f t="shared" si="123"/>
        <v>3.1408116532173042E-2</v>
      </c>
      <c r="AD60" s="98">
        <f t="shared" si="123"/>
        <v>3.6131472159172714E-2</v>
      </c>
      <c r="AE60" s="98">
        <f t="shared" si="123"/>
        <v>5.0036117479948766E-2</v>
      </c>
      <c r="AF60" s="98">
        <f t="shared" si="123"/>
        <v>2.8611424598887044E-2</v>
      </c>
      <c r="AG60" s="98">
        <f t="shared" si="123"/>
        <v>2.8906193261556686E-2</v>
      </c>
      <c r="AH60" s="98">
        <f t="shared" si="123"/>
        <v>2.9177487598659336E-2</v>
      </c>
      <c r="AI60" s="98">
        <f t="shared" si="123"/>
        <v>2.9421103821127226E-2</v>
      </c>
      <c r="AJ60" s="197">
        <f t="shared" si="123"/>
        <v>2.9632024399450636E-2</v>
      </c>
      <c r="AK60" s="170">
        <f t="shared" si="123"/>
        <v>1.6557915953128489E-2</v>
      </c>
      <c r="AL60" s="98">
        <f t="shared" si="123"/>
        <v>2.4942153658014186E-2</v>
      </c>
      <c r="AM60" s="98">
        <f t="shared" si="123"/>
        <v>2.5222153524625791E-2</v>
      </c>
      <c r="AN60" s="98">
        <f t="shared" si="123"/>
        <v>2.5504780885425224E-2</v>
      </c>
      <c r="AO60" s="98">
        <f t="shared" si="123"/>
        <v>2.5580850556812237E-2</v>
      </c>
      <c r="AP60" s="98">
        <f t="shared" si="123"/>
        <v>2.5409341487858443E-2</v>
      </c>
      <c r="AQ60" s="197">
        <f t="shared" si="123"/>
        <v>2.4941934306753115E-2</v>
      </c>
      <c r="AR60" s="170">
        <f t="shared" si="123"/>
        <v>1.6081124666249606E-2</v>
      </c>
      <c r="AS60" s="98">
        <f t="shared" si="123"/>
        <v>1.525430830567683E-2</v>
      </c>
      <c r="AT60" s="98">
        <f t="shared" si="123"/>
        <v>1.4119834035305583E-2</v>
      </c>
      <c r="AU60" s="98">
        <f t="shared" si="123"/>
        <v>1.4239402348320421E-2</v>
      </c>
      <c r="AV60" s="98">
        <f t="shared" si="123"/>
        <v>1.4316412125609627E-2</v>
      </c>
      <c r="AW60" s="98">
        <f t="shared" si="123"/>
        <v>1.433277667727322E-2</v>
      </c>
      <c r="AX60" s="197">
        <f t="shared" si="123"/>
        <v>1.4267022316675294E-2</v>
      </c>
      <c r="AY60" s="170">
        <f t="shared" si="123"/>
        <v>1.4093691717730096E-2</v>
      </c>
      <c r="AZ60" s="98">
        <f t="shared" si="123"/>
        <v>1.2863797527705754E-2</v>
      </c>
      <c r="BA60" s="98">
        <f t="shared" si="123"/>
        <v>1.2412210663872939E-2</v>
      </c>
      <c r="BB60" s="98">
        <f t="shared" si="123"/>
        <v>1.2247585393837924E-2</v>
      </c>
      <c r="BC60" s="98">
        <f t="shared" si="123"/>
        <v>1.2078865792304485E-2</v>
      </c>
      <c r="BD60" s="98">
        <f t="shared" si="123"/>
        <v>1.1909403056256283E-2</v>
      </c>
      <c r="BE60" s="197">
        <f t="shared" si="123"/>
        <v>1.1742541852657079E-2</v>
      </c>
      <c r="BF60" s="170">
        <f t="shared" si="123"/>
        <v>1.1581610521697087E-2</v>
      </c>
      <c r="BG60" s="98">
        <f t="shared" si="123"/>
        <v>1.1429910806919262E-2</v>
      </c>
      <c r="BH60" s="98">
        <f t="shared" si="123"/>
        <v>1.123179502303937E-2</v>
      </c>
      <c r="BI60" s="98">
        <f t="shared" si="123"/>
        <v>1.1047157633628625E-2</v>
      </c>
      <c r="BJ60" s="98">
        <f t="shared" si="123"/>
        <v>1.0841808999268314E-2</v>
      </c>
      <c r="BK60" s="98">
        <f t="shared" si="123"/>
        <v>1.062066650876662E-2</v>
      </c>
      <c r="BL60" s="197">
        <f t="shared" si="123"/>
        <v>1.0390307481454945E-2</v>
      </c>
      <c r="BM60" s="170">
        <f t="shared" si="123"/>
        <v>1.0159229413947805E-2</v>
      </c>
      <c r="BN60" s="98">
        <f t="shared" si="123"/>
        <v>9.9381564919408874E-3</v>
      </c>
      <c r="BO60" s="98">
        <f t="shared" si="123"/>
        <v>9.7726531727156795E-3</v>
      </c>
      <c r="BP60" s="98">
        <f t="shared" si="123"/>
        <v>9.6410787474089186E-3</v>
      </c>
      <c r="BQ60" s="98">
        <f t="shared" si="123"/>
        <v>9.5014186662160174E-3</v>
      </c>
      <c r="BR60" s="98">
        <f t="shared" si="123"/>
        <v>9.353544293009667E-3</v>
      </c>
      <c r="BS60" s="98">
        <f t="shared" si="123"/>
        <v>9.1979613687077789E-3</v>
      </c>
      <c r="BT60" s="170">
        <f t="shared" si="123"/>
        <v>9.036005083635194E-3</v>
      </c>
      <c r="BU60" s="98">
        <f t="shared" si="123"/>
        <v>8.8700675332928358E-3</v>
      </c>
      <c r="BV60" s="98">
        <f t="shared" si="123"/>
        <v>8.7302260753511357E-3</v>
      </c>
      <c r="BW60" s="98">
        <f t="shared" ref="BW60:DS60" si="124">BP30*$I$5*BW12</f>
        <v>8.5993782410967202E-3</v>
      </c>
      <c r="BX60" s="98">
        <f t="shared" si="124"/>
        <v>8.4716883572926102E-3</v>
      </c>
      <c r="BY60" s="98">
        <f t="shared" si="124"/>
        <v>8.3476061584344605E-3</v>
      </c>
      <c r="BZ60" s="98">
        <f t="shared" si="124"/>
        <v>8.2272831789841541E-3</v>
      </c>
      <c r="CA60" s="170">
        <f t="shared" si="124"/>
        <v>8.1105449557792603E-3</v>
      </c>
      <c r="CB60" s="98">
        <f t="shared" si="124"/>
        <v>7.9968655047146647E-3</v>
      </c>
      <c r="CC60" s="98">
        <f t="shared" si="124"/>
        <v>7.8853442817553212E-3</v>
      </c>
      <c r="CD60" s="98">
        <f t="shared" si="124"/>
        <v>7.7763849807905407E-3</v>
      </c>
      <c r="CE60" s="98">
        <f t="shared" si="124"/>
        <v>7.6688524453175123E-3</v>
      </c>
      <c r="CF60" s="98">
        <f t="shared" si="124"/>
        <v>7.5638008444935904E-3</v>
      </c>
      <c r="CG60" s="98">
        <f t="shared" si="124"/>
        <v>7.4621995979605145E-3</v>
      </c>
      <c r="CH60" s="170">
        <f t="shared" si="124"/>
        <v>7.3648464090521502E-3</v>
      </c>
      <c r="CI60" s="98">
        <f t="shared" si="124"/>
        <v>7.2722639157961916E-3</v>
      </c>
      <c r="CJ60" s="98">
        <f t="shared" si="124"/>
        <v>7.1845776329508559E-3</v>
      </c>
      <c r="CK60" s="98">
        <f t="shared" si="124"/>
        <v>7.0995481523153962E-3</v>
      </c>
      <c r="CL60" s="98">
        <f t="shared" si="124"/>
        <v>7.0161307722977628E-3</v>
      </c>
      <c r="CM60" s="98">
        <f t="shared" si="124"/>
        <v>6.9344826529344006E-3</v>
      </c>
      <c r="CN60" s="98">
        <f t="shared" si="124"/>
        <v>6.8548133956265874E-3</v>
      </c>
      <c r="CO60" s="170">
        <f t="shared" si="124"/>
        <v>6.7773764495026347E-3</v>
      </c>
      <c r="CP60" s="98">
        <f t="shared" si="124"/>
        <v>6.7024511651437857E-3</v>
      </c>
      <c r="CQ60" s="98">
        <f t="shared" si="124"/>
        <v>6.6303135281162058E-3</v>
      </c>
      <c r="CR60" s="98">
        <f t="shared" si="124"/>
        <v>6.5605239950039433E-3</v>
      </c>
      <c r="CS60" s="98">
        <f t="shared" si="124"/>
        <v>6.4929219975135054E-3</v>
      </c>
      <c r="CT60" s="98">
        <f t="shared" si="124"/>
        <v>6.427478182919057E-3</v>
      </c>
      <c r="CU60" s="98">
        <f t="shared" si="124"/>
        <v>6.3641180943185948E-3</v>
      </c>
      <c r="CV60" s="170">
        <f t="shared" si="124"/>
        <v>6.3027363376850238E-3</v>
      </c>
      <c r="CW60" s="98">
        <f t="shared" si="124"/>
        <v>6.2432145059011269E-3</v>
      </c>
      <c r="CX60" s="98">
        <f t="shared" si="124"/>
        <v>6.1854428716166593E-3</v>
      </c>
      <c r="CY60" s="98">
        <f t="shared" si="124"/>
        <v>6.1293458228447641E-3</v>
      </c>
      <c r="CZ60" s="98">
        <f t="shared" si="124"/>
        <v>6.0749030374882699E-3</v>
      </c>
      <c r="DA60" s="98">
        <f t="shared" si="124"/>
        <v>6.0221541699142121E-3</v>
      </c>
      <c r="DB60" s="98">
        <f t="shared" si="124"/>
        <v>5.9711049721450152E-3</v>
      </c>
      <c r="DC60" s="98">
        <f t="shared" si="124"/>
        <v>5.921724218006792E-3</v>
      </c>
      <c r="DD60" s="170">
        <f t="shared" si="124"/>
        <v>5.8739440244412284E-3</v>
      </c>
      <c r="DE60" s="98">
        <f t="shared" si="124"/>
        <v>5.8276646063516362E-3</v>
      </c>
      <c r="DF60" s="98">
        <f t="shared" si="124"/>
        <v>5.7827646402974333E-3</v>
      </c>
      <c r="DG60" s="98">
        <f t="shared" si="124"/>
        <v>5.7391896720298411E-3</v>
      </c>
      <c r="DH60" s="98">
        <f t="shared" si="124"/>
        <v>5.6969163466421523E-3</v>
      </c>
      <c r="DI60" s="98">
        <f t="shared" si="124"/>
        <v>5.6559211441975258E-3</v>
      </c>
      <c r="DJ60" s="98">
        <f t="shared" si="124"/>
        <v>5.6161788301221718E-3</v>
      </c>
      <c r="DK60" s="170">
        <f t="shared" si="124"/>
        <v>5.5776603276369062E-3</v>
      </c>
      <c r="DL60" s="98">
        <f t="shared" si="124"/>
        <v>5.540330305020223E-3</v>
      </c>
      <c r="DM60" s="98">
        <f t="shared" si="124"/>
        <v>5.5041448858737059E-3</v>
      </c>
      <c r="DN60" s="98">
        <f t="shared" si="124"/>
        <v>5.4690669061781185E-3</v>
      </c>
      <c r="DO60" s="98">
        <f t="shared" si="124"/>
        <v>5.4350605501781299E-3</v>
      </c>
      <c r="DP60" s="98">
        <f t="shared" si="124"/>
        <v>5.4020875073464278E-3</v>
      </c>
      <c r="DQ60" s="98">
        <f t="shared" si="124"/>
        <v>5.3701094540320269E-3</v>
      </c>
      <c r="DR60" s="98">
        <f t="shared" si="124"/>
        <v>5.3390902244217428E-3</v>
      </c>
      <c r="DS60" s="98">
        <f t="shared" si="124"/>
        <v>5.3089974010540279E-3</v>
      </c>
    </row>
    <row r="61" spans="1:123" x14ac:dyDescent="0.25">
      <c r="A61" t="s">
        <v>76</v>
      </c>
      <c r="B61" s="60"/>
      <c r="C61" s="112">
        <f t="shared" si="119"/>
        <v>0.41018624321992264</v>
      </c>
      <c r="D61" s="112">
        <f t="shared" si="119"/>
        <v>0.48401976699950872</v>
      </c>
      <c r="E61" s="112">
        <f t="shared" si="119"/>
        <v>0.57114332505942023</v>
      </c>
      <c r="F61" s="112">
        <f t="shared" si="119"/>
        <v>0.67394912357011583</v>
      </c>
      <c r="G61" s="112">
        <f t="shared" si="119"/>
        <v>0.79525996581273661</v>
      </c>
      <c r="H61" s="112">
        <f>I61/(1+$V$5)</f>
        <v>0.9384067596590292</v>
      </c>
      <c r="I61" s="104">
        <f>V10*AN6</f>
        <v>1.1073199763976544</v>
      </c>
      <c r="J61" s="83">
        <f t="shared" ref="J61:BU61" si="125">I61-C62+J62</f>
        <v>1.0957335785395896</v>
      </c>
      <c r="K61" s="83">
        <f t="shared" si="125"/>
        <v>1.0820616290670735</v>
      </c>
      <c r="L61" s="83">
        <f t="shared" si="125"/>
        <v>1.0659287286895043</v>
      </c>
      <c r="M61" s="83">
        <f t="shared" si="125"/>
        <v>1.0468919062439725</v>
      </c>
      <c r="N61" s="83">
        <f t="shared" si="125"/>
        <v>1.024428455758245</v>
      </c>
      <c r="O61" s="83">
        <f t="shared" si="125"/>
        <v>0.99792158418508659</v>
      </c>
      <c r="P61" s="105">
        <f t="shared" si="125"/>
        <v>0.96664347572875964</v>
      </c>
      <c r="Q61" s="83">
        <f t="shared" si="125"/>
        <v>1.0780685184958803</v>
      </c>
      <c r="R61" s="83">
        <f t="shared" si="125"/>
        <v>1.2095500689610825</v>
      </c>
      <c r="S61" s="83">
        <f t="shared" si="125"/>
        <v>1.3646982985100213</v>
      </c>
      <c r="T61" s="83">
        <f t="shared" si="125"/>
        <v>1.5477732093777692</v>
      </c>
      <c r="U61" s="83">
        <f t="shared" si="125"/>
        <v>1.7638016042017115</v>
      </c>
      <c r="V61" s="83">
        <f t="shared" si="125"/>
        <v>2.0187151100939631</v>
      </c>
      <c r="W61" s="83">
        <f t="shared" si="125"/>
        <v>2.3195130470468204</v>
      </c>
      <c r="X61" s="83">
        <f t="shared" si="125"/>
        <v>2.5580909980185753</v>
      </c>
      <c r="Y61" s="83">
        <f t="shared" si="125"/>
        <v>2.5015259944044606</v>
      </c>
      <c r="Z61" s="83">
        <f t="shared" si="125"/>
        <v>2.4279670016545909</v>
      </c>
      <c r="AA61" s="83">
        <f t="shared" si="125"/>
        <v>2.3343514726347179</v>
      </c>
      <c r="AB61" s="83">
        <f t="shared" si="125"/>
        <v>2.2170642800517428</v>
      </c>
      <c r="AC61" s="83">
        <f t="shared" si="125"/>
        <v>2.0718377804995272</v>
      </c>
      <c r="AD61" s="83">
        <f t="shared" si="125"/>
        <v>1.8936337138138128</v>
      </c>
      <c r="AE61" s="83">
        <f t="shared" si="125"/>
        <v>1.8529113914230855</v>
      </c>
      <c r="AF61" s="83">
        <f t="shared" si="125"/>
        <v>1.9236698500713232</v>
      </c>
      <c r="AG61" s="83">
        <f t="shared" si="125"/>
        <v>1.9748482699834402</v>
      </c>
      <c r="AH61" s="83">
        <f t="shared" si="125"/>
        <v>2.0022841810030214</v>
      </c>
      <c r="AI61" s="83">
        <f t="shared" si="125"/>
        <v>2.0010665661112581</v>
      </c>
      <c r="AJ61" s="190">
        <f t="shared" si="125"/>
        <v>1.9654010765861776</v>
      </c>
      <c r="AK61" s="105">
        <f t="shared" si="125"/>
        <v>1.8069936819648131</v>
      </c>
      <c r="AL61" s="83">
        <f t="shared" si="125"/>
        <v>1.5916612630945157</v>
      </c>
      <c r="AM61" s="83">
        <f t="shared" si="125"/>
        <v>1.5231312495850293</v>
      </c>
      <c r="AN61" s="83">
        <f t="shared" si="125"/>
        <v>1.4597158781305468</v>
      </c>
      <c r="AO61" s="83">
        <f t="shared" si="125"/>
        <v>1.4010851237914812</v>
      </c>
      <c r="AP61" s="83">
        <f t="shared" si="125"/>
        <v>1.3468138320497596</v>
      </c>
      <c r="AQ61" s="190">
        <f t="shared" si="125"/>
        <v>1.2963656957129754</v>
      </c>
      <c r="AR61" s="105">
        <f t="shared" si="125"/>
        <v>1.2852026543618418</v>
      </c>
      <c r="AS61" s="83">
        <f t="shared" si="125"/>
        <v>1.2262486146051994</v>
      </c>
      <c r="AT61" s="83">
        <f t="shared" si="125"/>
        <v>1.1680201952311311</v>
      </c>
      <c r="AU61" s="83">
        <f t="shared" si="125"/>
        <v>1.1068815779215886</v>
      </c>
      <c r="AV61" s="83">
        <f t="shared" si="125"/>
        <v>1.0442341726499831</v>
      </c>
      <c r="AW61" s="83">
        <f t="shared" si="125"/>
        <v>0.98169174901103939</v>
      </c>
      <c r="AX61" s="190">
        <f t="shared" si="125"/>
        <v>0.92111654419328104</v>
      </c>
      <c r="AY61" s="105">
        <f t="shared" si="125"/>
        <v>0.90999110228216429</v>
      </c>
      <c r="AZ61" s="83">
        <f t="shared" si="125"/>
        <v>0.89786545079678159</v>
      </c>
      <c r="BA61" s="83">
        <f t="shared" si="125"/>
        <v>0.8918563220814808</v>
      </c>
      <c r="BB61" s="83">
        <f t="shared" si="125"/>
        <v>0.88431740620387311</v>
      </c>
      <c r="BC61" s="83">
        <f t="shared" si="125"/>
        <v>0.87513688720065441</v>
      </c>
      <c r="BD61" s="83">
        <f t="shared" si="125"/>
        <v>0.86432549924055679</v>
      </c>
      <c r="BE61" s="190">
        <f t="shared" si="125"/>
        <v>0.85203577573706324</v>
      </c>
      <c r="BF61" s="105">
        <f t="shared" si="125"/>
        <v>0.83858459819767428</v>
      </c>
      <c r="BG61" s="83">
        <f t="shared" si="125"/>
        <v>0.82975485205144051</v>
      </c>
      <c r="BH61" s="83">
        <f t="shared" si="125"/>
        <v>0.82045450816355125</v>
      </c>
      <c r="BI61" s="83">
        <f t="shared" si="125"/>
        <v>0.81169790711553025</v>
      </c>
      <c r="BJ61" s="83">
        <f t="shared" si="125"/>
        <v>0.80339031142245099</v>
      </c>
      <c r="BK61" s="83">
        <f t="shared" si="125"/>
        <v>0.79539666631856809</v>
      </c>
      <c r="BL61" s="190">
        <f t="shared" si="125"/>
        <v>0.78754720495556474</v>
      </c>
      <c r="BM61" s="105">
        <f t="shared" si="125"/>
        <v>0.77964390645030357</v>
      </c>
      <c r="BN61" s="83">
        <f t="shared" si="125"/>
        <v>0.77146794058792068</v>
      </c>
      <c r="BO61" s="83">
        <f t="shared" si="125"/>
        <v>0.76376651893247915</v>
      </c>
      <c r="BP61" s="83">
        <f t="shared" si="125"/>
        <v>0.75625245175662292</v>
      </c>
      <c r="BQ61" s="83">
        <f t="shared" si="125"/>
        <v>0.74907569233541005</v>
      </c>
      <c r="BR61" s="83">
        <f t="shared" si="125"/>
        <v>0.74236129375594873</v>
      </c>
      <c r="BS61" s="83">
        <f t="shared" si="125"/>
        <v>0.73619817536576382</v>
      </c>
      <c r="BT61" s="105">
        <f t="shared" si="125"/>
        <v>0.73062693297119308</v>
      </c>
      <c r="BU61" s="83">
        <f t="shared" si="125"/>
        <v>0.72562651547411616</v>
      </c>
      <c r="BV61" s="83">
        <f t="shared" ref="BV61:DS61" si="126">BU61-BO62+BV62</f>
        <v>0.720610668215523</v>
      </c>
      <c r="BW61" s="83">
        <f t="shared" si="126"/>
        <v>0.71549378961363541</v>
      </c>
      <c r="BX61" s="83">
        <f t="shared" si="126"/>
        <v>0.71030399450648107</v>
      </c>
      <c r="BY61" s="83">
        <f t="shared" si="126"/>
        <v>0.70508607844782012</v>
      </c>
      <c r="BZ61" s="83">
        <f t="shared" si="126"/>
        <v>0.69989871021060246</v>
      </c>
      <c r="CA61" s="105">
        <f t="shared" si="126"/>
        <v>0.69481017385233923</v>
      </c>
      <c r="CB61" s="83">
        <f t="shared" si="126"/>
        <v>0.68989248444528128</v>
      </c>
      <c r="CC61" s="83">
        <f t="shared" si="126"/>
        <v>0.68521366991933697</v>
      </c>
      <c r="CD61" s="83">
        <f t="shared" si="126"/>
        <v>0.68076331539354362</v>
      </c>
      <c r="CE61" s="83">
        <f t="shared" si="126"/>
        <v>0.6765132185888072</v>
      </c>
      <c r="CF61" s="83">
        <f t="shared" si="126"/>
        <v>0.67243288449563088</v>
      </c>
      <c r="CG61" s="83">
        <f t="shared" si="126"/>
        <v>0.66849266077659086</v>
      </c>
      <c r="CH61" s="105">
        <f t="shared" si="126"/>
        <v>0.66466702946625711</v>
      </c>
      <c r="CI61" s="83">
        <f t="shared" si="126"/>
        <v>0.66093797696025292</v>
      </c>
      <c r="CJ61" s="83">
        <f t="shared" si="126"/>
        <v>0.65729835704668582</v>
      </c>
      <c r="CK61" s="83">
        <f t="shared" si="126"/>
        <v>0.65375295474690798</v>
      </c>
      <c r="CL61" s="83">
        <f t="shared" si="126"/>
        <v>0.6503160668318676</v>
      </c>
      <c r="CM61" s="83">
        <f t="shared" si="126"/>
        <v>0.64699531740933214</v>
      </c>
      <c r="CN61" s="83">
        <f t="shared" si="126"/>
        <v>0.6437914100499621</v>
      </c>
      <c r="CO61" s="105">
        <f t="shared" si="126"/>
        <v>0.64069848149171837</v>
      </c>
      <c r="CP61" s="83">
        <f t="shared" si="126"/>
        <v>0.63770515262554217</v>
      </c>
      <c r="CQ61" s="83">
        <f t="shared" si="126"/>
        <v>0.63479637894466201</v>
      </c>
      <c r="CR61" s="83">
        <f t="shared" si="126"/>
        <v>0.63196805148892199</v>
      </c>
      <c r="CS61" s="83">
        <f t="shared" si="126"/>
        <v>0.62921918102164476</v>
      </c>
      <c r="CT61" s="83">
        <f t="shared" si="126"/>
        <v>0.6265502369986975</v>
      </c>
      <c r="CU61" s="83">
        <f t="shared" si="126"/>
        <v>0.62396240489336785</v>
      </c>
      <c r="CV61" s="105">
        <f t="shared" si="126"/>
        <v>0.62145676258868376</v>
      </c>
      <c r="CW61" s="83">
        <f t="shared" si="126"/>
        <v>0.61903344431474872</v>
      </c>
      <c r="CX61" s="83">
        <f t="shared" si="126"/>
        <v>0.61669087455562499</v>
      </c>
      <c r="CY61" s="83">
        <f t="shared" si="126"/>
        <v>0.61442516978605921</v>
      </c>
      <c r="CZ61" s="83">
        <f t="shared" si="126"/>
        <v>0.6122321561687456</v>
      </c>
      <c r="DA61" s="83">
        <f t="shared" si="126"/>
        <v>0.61010763427411407</v>
      </c>
      <c r="DB61" s="83">
        <f t="shared" si="126"/>
        <v>0.6080478133716285</v>
      </c>
      <c r="DC61" s="83">
        <f t="shared" si="126"/>
        <v>0.60604963214955621</v>
      </c>
      <c r="DD61" s="105">
        <f t="shared" si="126"/>
        <v>0.60411093134248017</v>
      </c>
      <c r="DE61" s="83">
        <f t="shared" si="126"/>
        <v>0.60223044614455545</v>
      </c>
      <c r="DF61" s="83">
        <f t="shared" si="126"/>
        <v>0.60040758951588735</v>
      </c>
      <c r="DG61" s="83">
        <f t="shared" si="126"/>
        <v>0.5986416079088045</v>
      </c>
      <c r="DH61" s="83">
        <f t="shared" si="126"/>
        <v>0.59693119816722529</v>
      </c>
      <c r="DI61" s="83">
        <f t="shared" si="126"/>
        <v>0.59527460319554493</v>
      </c>
      <c r="DJ61" s="83">
        <f t="shared" si="126"/>
        <v>0.59366977311999292</v>
      </c>
      <c r="DK61" s="105">
        <f t="shared" si="126"/>
        <v>0.59211457334947937</v>
      </c>
      <c r="DL61" s="83">
        <f t="shared" si="126"/>
        <v>0.59060701344995403</v>
      </c>
      <c r="DM61" s="83">
        <f t="shared" si="126"/>
        <v>0.58914546266910828</v>
      </c>
      <c r="DN61" s="83">
        <f t="shared" si="126"/>
        <v>0.58772850923283704</v>
      </c>
      <c r="DO61" s="83">
        <f t="shared" si="126"/>
        <v>0.58635488353658205</v>
      </c>
      <c r="DP61" s="83">
        <f t="shared" si="126"/>
        <v>0.58502339061487652</v>
      </c>
      <c r="DQ61" s="83">
        <f t="shared" si="126"/>
        <v>0.58373284820329008</v>
      </c>
      <c r="DR61" s="83">
        <f t="shared" si="126"/>
        <v>0.58248204136259529</v>
      </c>
      <c r="DS61" s="83">
        <f t="shared" si="126"/>
        <v>0.58126970321270832</v>
      </c>
    </row>
    <row r="62" spans="1:123" s="54" customFormat="1" x14ac:dyDescent="0.25">
      <c r="A62" s="98" t="s">
        <v>122</v>
      </c>
      <c r="B62" s="99"/>
      <c r="C62" s="113">
        <f t="shared" si="119"/>
        <v>6.2570782864055999E-2</v>
      </c>
      <c r="D62" s="114">
        <f t="shared" ref="D62:H62" si="127">D61-C61</f>
        <v>7.3833523779586074E-2</v>
      </c>
      <c r="E62" s="114">
        <f t="shared" si="127"/>
        <v>8.712355805991151E-2</v>
      </c>
      <c r="F62" s="114">
        <f t="shared" si="127"/>
        <v>0.1028057985106956</v>
      </c>
      <c r="G62" s="114">
        <f t="shared" si="127"/>
        <v>0.12131084224262079</v>
      </c>
      <c r="H62" s="114">
        <f t="shared" si="127"/>
        <v>0.14314679384629259</v>
      </c>
      <c r="I62" s="114">
        <f>I61-H61</f>
        <v>0.16891321673862525</v>
      </c>
      <c r="J62" s="98">
        <f>C32*$I$6*J12</f>
        <v>5.0984385005991305E-2</v>
      </c>
      <c r="K62" s="98">
        <f t="shared" ref="K62:BV62" si="128">D32*$I$6*K12</f>
        <v>6.0161574307069733E-2</v>
      </c>
      <c r="L62" s="98">
        <f t="shared" si="128"/>
        <v>7.0990657682342237E-2</v>
      </c>
      <c r="M62" s="98">
        <f t="shared" si="128"/>
        <v>8.3768976065163842E-2</v>
      </c>
      <c r="N62" s="98">
        <f t="shared" si="128"/>
        <v>9.884739175689336E-2</v>
      </c>
      <c r="O62" s="98">
        <f t="shared" si="128"/>
        <v>0.11663992227313415</v>
      </c>
      <c r="P62" s="170">
        <f t="shared" si="128"/>
        <v>0.1376351082822983</v>
      </c>
      <c r="Q62" s="98">
        <f t="shared" si="128"/>
        <v>0.1624094277731119</v>
      </c>
      <c r="R62" s="98">
        <f t="shared" si="128"/>
        <v>0.19164312477227202</v>
      </c>
      <c r="S62" s="98">
        <f t="shared" si="128"/>
        <v>0.22613888723128098</v>
      </c>
      <c r="T62" s="98">
        <f t="shared" si="128"/>
        <v>0.26684388693291161</v>
      </c>
      <c r="U62" s="98">
        <f t="shared" si="128"/>
        <v>0.31487578658083559</v>
      </c>
      <c r="V62" s="98">
        <f t="shared" si="128"/>
        <v>0.37155342816538595</v>
      </c>
      <c r="W62" s="98">
        <f t="shared" si="128"/>
        <v>0.43843304523515547</v>
      </c>
      <c r="X62" s="98">
        <f t="shared" si="128"/>
        <v>0.40098737874486662</v>
      </c>
      <c r="Y62" s="98">
        <f t="shared" si="128"/>
        <v>0.1350781211581572</v>
      </c>
      <c r="Z62" s="98">
        <f t="shared" si="128"/>
        <v>0.15257989448141152</v>
      </c>
      <c r="AA62" s="98">
        <f t="shared" si="128"/>
        <v>0.17322835791303876</v>
      </c>
      <c r="AB62" s="98">
        <f t="shared" si="128"/>
        <v>0.19758859399786083</v>
      </c>
      <c r="AC62" s="98">
        <f t="shared" si="128"/>
        <v>0.22632692861317011</v>
      </c>
      <c r="AD62" s="98">
        <f t="shared" si="128"/>
        <v>0.26022897854944121</v>
      </c>
      <c r="AE62" s="98">
        <f t="shared" si="128"/>
        <v>0.36026505635413913</v>
      </c>
      <c r="AF62" s="98">
        <f t="shared" si="128"/>
        <v>0.20583657980639483</v>
      </c>
      <c r="AG62" s="98">
        <f t="shared" si="128"/>
        <v>0.20375831439352871</v>
      </c>
      <c r="AH62" s="98">
        <f t="shared" si="128"/>
        <v>0.20066426893261979</v>
      </c>
      <c r="AI62" s="98">
        <f t="shared" si="128"/>
        <v>0.19637097910609735</v>
      </c>
      <c r="AJ62" s="197">
        <f t="shared" si="128"/>
        <v>0.19066143908808955</v>
      </c>
      <c r="AK62" s="170">
        <f t="shared" si="128"/>
        <v>0.10182158392807673</v>
      </c>
      <c r="AL62" s="98">
        <f t="shared" si="128"/>
        <v>0.14493263748384166</v>
      </c>
      <c r="AM62" s="98">
        <f t="shared" si="128"/>
        <v>0.13730656629690846</v>
      </c>
      <c r="AN62" s="98">
        <f t="shared" si="128"/>
        <v>0.14034294293904609</v>
      </c>
      <c r="AO62" s="98">
        <f t="shared" si="128"/>
        <v>0.14203351459355418</v>
      </c>
      <c r="AP62" s="98">
        <f t="shared" si="128"/>
        <v>0.14209968736437575</v>
      </c>
      <c r="AQ62" s="197">
        <f t="shared" si="128"/>
        <v>0.14021330275130542</v>
      </c>
      <c r="AR62" s="170">
        <f t="shared" si="128"/>
        <v>9.065854257694303E-2</v>
      </c>
      <c r="AS62" s="98">
        <f t="shared" si="128"/>
        <v>8.597859772719936E-2</v>
      </c>
      <c r="AT62" s="98">
        <f t="shared" si="128"/>
        <v>7.9078146922840084E-2</v>
      </c>
      <c r="AU62" s="98">
        <f t="shared" si="128"/>
        <v>7.920432562950365E-2</v>
      </c>
      <c r="AV62" s="98">
        <f t="shared" si="128"/>
        <v>7.9386109321948672E-2</v>
      </c>
      <c r="AW62" s="98">
        <f t="shared" si="128"/>
        <v>7.9557263725432065E-2</v>
      </c>
      <c r="AX62" s="197">
        <f t="shared" si="128"/>
        <v>7.9638097933547009E-2</v>
      </c>
      <c r="AY62" s="170">
        <f t="shared" si="128"/>
        <v>7.953310066582632E-2</v>
      </c>
      <c r="AZ62" s="98">
        <f t="shared" si="128"/>
        <v>7.3852946241816667E-2</v>
      </c>
      <c r="BA62" s="98">
        <f t="shared" si="128"/>
        <v>7.3069018207539332E-2</v>
      </c>
      <c r="BB62" s="98">
        <f t="shared" si="128"/>
        <v>7.1665409751895948E-2</v>
      </c>
      <c r="BC62" s="98">
        <f t="shared" si="128"/>
        <v>7.0205590318729999E-2</v>
      </c>
      <c r="BD62" s="98">
        <f t="shared" si="128"/>
        <v>6.8745875765334447E-2</v>
      </c>
      <c r="BE62" s="197">
        <f t="shared" si="128"/>
        <v>6.734837443005344E-2</v>
      </c>
      <c r="BF62" s="170">
        <f t="shared" si="128"/>
        <v>6.6081923126437375E-2</v>
      </c>
      <c r="BG62" s="98">
        <f t="shared" si="128"/>
        <v>6.5023200095582975E-2</v>
      </c>
      <c r="BH62" s="98">
        <f t="shared" si="128"/>
        <v>6.3768674319649998E-2</v>
      </c>
      <c r="BI62" s="98">
        <f t="shared" si="128"/>
        <v>6.2908808703874927E-2</v>
      </c>
      <c r="BJ62" s="98">
        <f t="shared" si="128"/>
        <v>6.189799462565073E-2</v>
      </c>
      <c r="BK62" s="98">
        <f t="shared" si="128"/>
        <v>6.075223066145153E-2</v>
      </c>
      <c r="BL62" s="197">
        <f t="shared" si="128"/>
        <v>5.9498913067050102E-2</v>
      </c>
      <c r="BM62" s="170">
        <f t="shared" si="128"/>
        <v>5.817862462117615E-2</v>
      </c>
      <c r="BN62" s="98">
        <f t="shared" si="128"/>
        <v>5.6847234233200032E-2</v>
      </c>
      <c r="BO62" s="98">
        <f t="shared" si="128"/>
        <v>5.606725266420854E-2</v>
      </c>
      <c r="BP62" s="98">
        <f t="shared" si="128"/>
        <v>5.5394741528018758E-2</v>
      </c>
      <c r="BQ62" s="98">
        <f t="shared" si="128"/>
        <v>5.4721235204437828E-2</v>
      </c>
      <c r="BR62" s="98">
        <f t="shared" si="128"/>
        <v>5.40378320819902E-2</v>
      </c>
      <c r="BS62" s="98">
        <f t="shared" si="128"/>
        <v>5.3335794676865188E-2</v>
      </c>
      <c r="BT62" s="170">
        <f t="shared" si="128"/>
        <v>5.2607382226605444E-2</v>
      </c>
      <c r="BU62" s="98">
        <f t="shared" si="128"/>
        <v>5.1846816736123069E-2</v>
      </c>
      <c r="BV62" s="98">
        <f t="shared" si="128"/>
        <v>5.1051405405615348E-2</v>
      </c>
      <c r="BW62" s="98">
        <f t="shared" ref="BW62:DS62" si="129">BP32*$I$6*BW12</f>
        <v>5.0277862926131116E-2</v>
      </c>
      <c r="BX62" s="98">
        <f t="shared" si="129"/>
        <v>4.9531440097283462E-2</v>
      </c>
      <c r="BY62" s="98">
        <f t="shared" si="129"/>
        <v>4.8819916023329274E-2</v>
      </c>
      <c r="BZ62" s="98">
        <f t="shared" si="129"/>
        <v>4.8148426439647597E-2</v>
      </c>
      <c r="CA62" s="170">
        <f t="shared" si="129"/>
        <v>4.7518845868342242E-2</v>
      </c>
      <c r="CB62" s="98">
        <f t="shared" si="129"/>
        <v>4.6929127329065227E-2</v>
      </c>
      <c r="CC62" s="98">
        <f t="shared" si="129"/>
        <v>4.637259087967107E-2</v>
      </c>
      <c r="CD62" s="98">
        <f t="shared" si="129"/>
        <v>4.5827508400337828E-2</v>
      </c>
      <c r="CE62" s="98">
        <f t="shared" si="129"/>
        <v>4.5281343292547023E-2</v>
      </c>
      <c r="CF62" s="98">
        <f t="shared" si="129"/>
        <v>4.4739581930152927E-2</v>
      </c>
      <c r="CG62" s="98">
        <f t="shared" si="129"/>
        <v>4.4208202720607596E-2</v>
      </c>
      <c r="CH62" s="170">
        <f t="shared" si="129"/>
        <v>4.3693214558008411E-2</v>
      </c>
      <c r="CI62" s="98">
        <f t="shared" si="129"/>
        <v>4.3200074823060992E-2</v>
      </c>
      <c r="CJ62" s="98">
        <f t="shared" si="129"/>
        <v>4.2732970966103997E-2</v>
      </c>
      <c r="CK62" s="98">
        <f t="shared" si="129"/>
        <v>4.2282106100559928E-2</v>
      </c>
      <c r="CL62" s="98">
        <f t="shared" si="129"/>
        <v>4.1844455377506695E-2</v>
      </c>
      <c r="CM62" s="98">
        <f t="shared" si="129"/>
        <v>4.1418832507617444E-2</v>
      </c>
      <c r="CN62" s="98">
        <f t="shared" si="129"/>
        <v>4.1004295361237543E-2</v>
      </c>
      <c r="CO62" s="170">
        <f t="shared" si="129"/>
        <v>4.0600285999764688E-2</v>
      </c>
      <c r="CP62" s="98">
        <f t="shared" si="129"/>
        <v>4.0206745956884775E-2</v>
      </c>
      <c r="CQ62" s="98">
        <f t="shared" si="129"/>
        <v>3.9824197285223739E-2</v>
      </c>
      <c r="CR62" s="98">
        <f t="shared" si="129"/>
        <v>3.9453778644819887E-2</v>
      </c>
      <c r="CS62" s="98">
        <f t="shared" si="129"/>
        <v>3.9095584910229436E-2</v>
      </c>
      <c r="CT62" s="98">
        <f t="shared" si="129"/>
        <v>3.8749888484670147E-2</v>
      </c>
      <c r="CU62" s="98">
        <f t="shared" si="129"/>
        <v>3.8416463255907904E-2</v>
      </c>
      <c r="CV62" s="170">
        <f t="shared" si="129"/>
        <v>3.809464369508065E-2</v>
      </c>
      <c r="CW62" s="98">
        <f t="shared" si="129"/>
        <v>3.7783427682949726E-2</v>
      </c>
      <c r="CX62" s="98">
        <f t="shared" si="129"/>
        <v>3.7481627526100084E-2</v>
      </c>
      <c r="CY62" s="98">
        <f t="shared" si="129"/>
        <v>3.7188073875254121E-2</v>
      </c>
      <c r="CZ62" s="98">
        <f t="shared" si="129"/>
        <v>3.6902571292915833E-2</v>
      </c>
      <c r="DA62" s="98">
        <f t="shared" si="129"/>
        <v>3.6625366590038691E-2</v>
      </c>
      <c r="DB62" s="98">
        <f t="shared" si="129"/>
        <v>3.6356642353422272E-2</v>
      </c>
      <c r="DC62" s="98">
        <f t="shared" si="129"/>
        <v>3.6096462473008399E-2</v>
      </c>
      <c r="DD62" s="170">
        <f t="shared" si="129"/>
        <v>3.5844726875873666E-2</v>
      </c>
      <c r="DE62" s="98">
        <f t="shared" si="129"/>
        <v>3.5601142328175316E-2</v>
      </c>
      <c r="DF62" s="98">
        <f t="shared" si="129"/>
        <v>3.5365217246586048E-2</v>
      </c>
      <c r="DG62" s="98">
        <f t="shared" si="129"/>
        <v>3.5136589685832956E-2</v>
      </c>
      <c r="DH62" s="98">
        <f t="shared" si="129"/>
        <v>3.4914956848459459E-2</v>
      </c>
      <c r="DI62" s="98">
        <f t="shared" si="129"/>
        <v>3.4700047381741948E-2</v>
      </c>
      <c r="DJ62" s="98">
        <f t="shared" si="129"/>
        <v>3.4491632397456312E-2</v>
      </c>
      <c r="DK62" s="170">
        <f t="shared" si="129"/>
        <v>3.42895271053602E-2</v>
      </c>
      <c r="DL62" s="98">
        <f t="shared" si="129"/>
        <v>3.4093582428650057E-2</v>
      </c>
      <c r="DM62" s="98">
        <f t="shared" si="129"/>
        <v>3.3903666465740251E-2</v>
      </c>
      <c r="DN62" s="98">
        <f t="shared" si="129"/>
        <v>3.3719636249561778E-2</v>
      </c>
      <c r="DO62" s="98">
        <f t="shared" si="129"/>
        <v>3.3541331152204458E-2</v>
      </c>
      <c r="DP62" s="98">
        <f t="shared" si="129"/>
        <v>3.3368554460036386E-2</v>
      </c>
      <c r="DQ62" s="98">
        <f t="shared" si="129"/>
        <v>3.3201089985869875E-2</v>
      </c>
      <c r="DR62" s="98">
        <f t="shared" si="129"/>
        <v>3.3038720264665339E-2</v>
      </c>
      <c r="DS62" s="98">
        <f t="shared" si="129"/>
        <v>3.2881244278763093E-2</v>
      </c>
    </row>
    <row r="63" spans="1:123" x14ac:dyDescent="0.25">
      <c r="A63" t="s">
        <v>77</v>
      </c>
      <c r="B63" s="60"/>
      <c r="C63" s="112">
        <f t="shared" si="119"/>
        <v>0.71451797206051015</v>
      </c>
      <c r="D63" s="112">
        <f t="shared" si="119"/>
        <v>0.84313120703140199</v>
      </c>
      <c r="E63" s="112">
        <f t="shared" si="119"/>
        <v>0.99489482429705423</v>
      </c>
      <c r="F63" s="112">
        <f t="shared" si="119"/>
        <v>1.1739758926705239</v>
      </c>
      <c r="G63" s="112">
        <f t="shared" si="119"/>
        <v>1.3852915533512182</v>
      </c>
      <c r="H63" s="112">
        <f>I63/(1+$V$5)</f>
        <v>1.6346440329544374</v>
      </c>
      <c r="I63" s="104">
        <f>V10*AN7</f>
        <v>1.928879958886236</v>
      </c>
      <c r="J63" s="83">
        <f t="shared" ref="J63:BU63" si="130">I63-C64+J64</f>
        <v>1.9086972013270267</v>
      </c>
      <c r="K63" s="83">
        <f t="shared" si="130"/>
        <v>1.8848815474071596</v>
      </c>
      <c r="L63" s="83">
        <f t="shared" si="130"/>
        <v>1.8567790757817164</v>
      </c>
      <c r="M63" s="83">
        <f t="shared" si="130"/>
        <v>1.8236181592636935</v>
      </c>
      <c r="N63" s="83">
        <f t="shared" si="130"/>
        <v>1.7844882777724265</v>
      </c>
      <c r="O63" s="83">
        <f t="shared" si="130"/>
        <v>1.7383150176127313</v>
      </c>
      <c r="P63" s="105">
        <f t="shared" si="130"/>
        <v>1.6838305706242909</v>
      </c>
      <c r="Q63" s="83">
        <f t="shared" si="130"/>
        <v>1.877925806412178</v>
      </c>
      <c r="R63" s="83">
        <f t="shared" si="130"/>
        <v>2.106958184641885</v>
      </c>
      <c r="S63" s="83">
        <f t="shared" si="130"/>
        <v>2.3772163909529396</v>
      </c>
      <c r="T63" s="83">
        <f t="shared" si="130"/>
        <v>2.6961210743999837</v>
      </c>
      <c r="U63" s="83">
        <f t="shared" si="130"/>
        <v>3.0724286008674957</v>
      </c>
      <c r="V63" s="83">
        <f t="shared" si="130"/>
        <v>3.5164714820991598</v>
      </c>
      <c r="W63" s="83">
        <f t="shared" si="130"/>
        <v>4.0404420819525235</v>
      </c>
      <c r="X63" s="83">
        <f t="shared" si="130"/>
        <v>4.1502271023580448</v>
      </c>
      <c r="Y63" s="83">
        <f t="shared" si="130"/>
        <v>4.0810531798912884</v>
      </c>
      <c r="Z63" s="83">
        <f t="shared" si="130"/>
        <v>3.9860819804870435</v>
      </c>
      <c r="AA63" s="83">
        <f t="shared" si="130"/>
        <v>3.8606626753833342</v>
      </c>
      <c r="AB63" s="83">
        <f t="shared" si="130"/>
        <v>3.6993045835581628</v>
      </c>
      <c r="AC63" s="83">
        <f t="shared" si="130"/>
        <v>3.495525015336181</v>
      </c>
      <c r="AD63" s="83">
        <f t="shared" si="130"/>
        <v>3.2416693566798069</v>
      </c>
      <c r="AE63" s="83">
        <f t="shared" si="130"/>
        <v>3.5548427324640612</v>
      </c>
      <c r="AF63" s="83">
        <f t="shared" si="130"/>
        <v>3.7115052194264337</v>
      </c>
      <c r="AG63" s="83">
        <f t="shared" si="130"/>
        <v>3.8354581241825887</v>
      </c>
      <c r="AH63" s="83">
        <f t="shared" si="130"/>
        <v>3.9192878080688218</v>
      </c>
      <c r="AI63" s="83">
        <f t="shared" si="130"/>
        <v>3.9542463942199921</v>
      </c>
      <c r="AJ63" s="190">
        <f t="shared" si="130"/>
        <v>3.9300111930389914</v>
      </c>
      <c r="AK63" s="105">
        <f t="shared" si="130"/>
        <v>3.6502869286282214</v>
      </c>
      <c r="AL63" s="83">
        <f t="shared" si="130"/>
        <v>3.2834711570878183</v>
      </c>
      <c r="AM63" s="83">
        <f t="shared" si="130"/>
        <v>3.1818093032457488</v>
      </c>
      <c r="AN63" s="83">
        <f t="shared" si="130"/>
        <v>3.085790551578798</v>
      </c>
      <c r="AO63" s="83">
        <f t="shared" si="130"/>
        <v>2.9935538725890467</v>
      </c>
      <c r="AP63" s="83">
        <f t="shared" si="130"/>
        <v>2.9028228942486241</v>
      </c>
      <c r="AQ63" s="190">
        <f t="shared" si="130"/>
        <v>2.8108342048325379</v>
      </c>
      <c r="AR63" s="105">
        <f t="shared" si="130"/>
        <v>2.7924755904342069</v>
      </c>
      <c r="AS63" s="83">
        <f t="shared" si="130"/>
        <v>2.6545490760931192</v>
      </c>
      <c r="AT63" s="83">
        <f t="shared" si="130"/>
        <v>2.5202380338827193</v>
      </c>
      <c r="AU63" s="83">
        <f t="shared" si="130"/>
        <v>2.3799606239701272</v>
      </c>
      <c r="AV63" s="83">
        <f t="shared" si="130"/>
        <v>2.2368600633960085</v>
      </c>
      <c r="AW63" s="83">
        <f t="shared" si="130"/>
        <v>2.0945465315154435</v>
      </c>
      <c r="AX63" s="190">
        <f t="shared" si="130"/>
        <v>1.9571761178389182</v>
      </c>
      <c r="AY63" s="105">
        <f t="shared" si="130"/>
        <v>1.9354355495654496</v>
      </c>
      <c r="AZ63" s="83">
        <f t="shared" si="130"/>
        <v>1.9110237168950976</v>
      </c>
      <c r="BA63" s="83">
        <f t="shared" si="130"/>
        <v>1.9005512299521019</v>
      </c>
      <c r="BB63" s="83">
        <f t="shared" si="130"/>
        <v>1.8852494555338835</v>
      </c>
      <c r="BC63" s="83">
        <f t="shared" si="130"/>
        <v>1.8649961273887206</v>
      </c>
      <c r="BD63" s="83">
        <f t="shared" si="130"/>
        <v>1.8399694369012458</v>
      </c>
      <c r="BE63" s="190">
        <f t="shared" si="130"/>
        <v>1.8106951118400472</v>
      </c>
      <c r="BF63" s="105">
        <f t="shared" si="130"/>
        <v>1.7781015936889246</v>
      </c>
      <c r="BG63" s="83">
        <f t="shared" si="130"/>
        <v>1.756207003983447</v>
      </c>
      <c r="BH63" s="83">
        <f t="shared" si="130"/>
        <v>1.7329900079178147</v>
      </c>
      <c r="BI63" s="83">
        <f t="shared" si="130"/>
        <v>1.7110788406309907</v>
      </c>
      <c r="BJ63" s="83">
        <f t="shared" si="130"/>
        <v>1.6901903574390609</v>
      </c>
      <c r="BK63" s="83">
        <f t="shared" si="130"/>
        <v>1.669967245845297</v>
      </c>
      <c r="BL63" s="190">
        <f t="shared" si="130"/>
        <v>1.6499940347027862</v>
      </c>
      <c r="BM63" s="105">
        <f t="shared" si="130"/>
        <v>1.6298155728468411</v>
      </c>
      <c r="BN63" s="83">
        <f t="shared" si="130"/>
        <v>1.6089583714336728</v>
      </c>
      <c r="BO63" s="83">
        <f t="shared" si="130"/>
        <v>1.5893634167346036</v>
      </c>
      <c r="BP63" s="83">
        <f t="shared" si="130"/>
        <v>1.5704678332987807</v>
      </c>
      <c r="BQ63" s="83">
        <f t="shared" si="130"/>
        <v>1.5526175277778633</v>
      </c>
      <c r="BR63" s="83">
        <f t="shared" si="130"/>
        <v>1.5360859430690212</v>
      </c>
      <c r="BS63" s="83">
        <f t="shared" si="130"/>
        <v>1.5210480831127873</v>
      </c>
      <c r="BT63" s="105">
        <f t="shared" si="130"/>
        <v>1.5075523142265794</v>
      </c>
      <c r="BU63" s="83">
        <f t="shared" si="130"/>
        <v>1.4954895265654686</v>
      </c>
      <c r="BV63" s="83">
        <f t="shared" ref="BV63:DS63" si="131">BU63-BO64+BV64</f>
        <v>1.483356288007863</v>
      </c>
      <c r="BW63" s="83">
        <f t="shared" si="131"/>
        <v>1.4708627837751065</v>
      </c>
      <c r="BX63" s="83">
        <f t="shared" si="131"/>
        <v>1.4581049064902891</v>
      </c>
      <c r="BY63" s="83">
        <f t="shared" si="131"/>
        <v>1.4452167579999287</v>
      </c>
      <c r="BZ63" s="83">
        <f t="shared" si="131"/>
        <v>1.4323619651691828</v>
      </c>
      <c r="CA63" s="105">
        <f t="shared" si="131"/>
        <v>1.419721480123026</v>
      </c>
      <c r="CB63" s="83">
        <f t="shared" si="131"/>
        <v>1.4074774291842866</v>
      </c>
      <c r="CC63" s="83">
        <f t="shared" si="131"/>
        <v>1.3957921293998936</v>
      </c>
      <c r="CD63" s="83">
        <f t="shared" si="131"/>
        <v>1.3846562518846524</v>
      </c>
      <c r="CE63" s="83">
        <f t="shared" si="131"/>
        <v>1.3740010437105885</v>
      </c>
      <c r="CF63" s="83">
        <f t="shared" si="131"/>
        <v>1.3637559878250658</v>
      </c>
      <c r="CG63" s="83">
        <f t="shared" si="131"/>
        <v>1.3538561588835225</v>
      </c>
      <c r="CH63" s="105">
        <f t="shared" si="131"/>
        <v>1.3442496953350824</v>
      </c>
      <c r="CI63" s="83">
        <f t="shared" si="131"/>
        <v>1.334905181914066</v>
      </c>
      <c r="CJ63" s="83">
        <f t="shared" si="131"/>
        <v>1.3258187155804071</v>
      </c>
      <c r="CK63" s="83">
        <f t="shared" si="131"/>
        <v>1.3169935803521118</v>
      </c>
      <c r="CL63" s="83">
        <f t="shared" si="131"/>
        <v>1.3084572654064446</v>
      </c>
      <c r="CM63" s="83">
        <f t="shared" si="131"/>
        <v>1.3002202886175329</v>
      </c>
      <c r="CN63" s="83">
        <f t="shared" si="131"/>
        <v>1.2922762426317791</v>
      </c>
      <c r="CO63" s="105">
        <f t="shared" si="131"/>
        <v>1.2846033381568009</v>
      </c>
      <c r="CP63" s="83">
        <f t="shared" si="131"/>
        <v>1.2771676572234969</v>
      </c>
      <c r="CQ63" s="83">
        <f t="shared" si="131"/>
        <v>1.269928344062019</v>
      </c>
      <c r="CR63" s="83">
        <f t="shared" si="131"/>
        <v>1.2628794449446186</v>
      </c>
      <c r="CS63" s="83">
        <f t="shared" si="131"/>
        <v>1.2560235414503043</v>
      </c>
      <c r="CT63" s="83">
        <f t="shared" si="131"/>
        <v>1.2493657149207038</v>
      </c>
      <c r="CU63" s="83">
        <f t="shared" si="131"/>
        <v>1.2429115846033927</v>
      </c>
      <c r="CV63" s="105">
        <f t="shared" si="131"/>
        <v>1.2366652476487174</v>
      </c>
      <c r="CW63" s="83">
        <f t="shared" si="131"/>
        <v>1.2306273005575488</v>
      </c>
      <c r="CX63" s="83">
        <f t="shared" si="131"/>
        <v>1.2247931550651587</v>
      </c>
      <c r="CY63" s="83">
        <f t="shared" si="131"/>
        <v>1.2191518985989473</v>
      </c>
      <c r="CZ63" s="83">
        <f t="shared" si="131"/>
        <v>1.2136920984526793</v>
      </c>
      <c r="DA63" s="83">
        <f t="shared" si="131"/>
        <v>1.2084028385709122</v>
      </c>
      <c r="DB63" s="83">
        <f t="shared" si="131"/>
        <v>1.2032746461510018</v>
      </c>
      <c r="DC63" s="83">
        <f t="shared" si="131"/>
        <v>1.1983001113802876</v>
      </c>
      <c r="DD63" s="105">
        <f t="shared" si="131"/>
        <v>1.1934741279774672</v>
      </c>
      <c r="DE63" s="83">
        <f t="shared" si="131"/>
        <v>1.1887936901800944</v>
      </c>
      <c r="DF63" s="83">
        <f t="shared" si="131"/>
        <v>1.1842571918986415</v>
      </c>
      <c r="DG63" s="83">
        <f t="shared" si="131"/>
        <v>1.1798625532285247</v>
      </c>
      <c r="DH63" s="83">
        <f t="shared" si="131"/>
        <v>1.1756062499686568</v>
      </c>
      <c r="DI63" s="83">
        <f t="shared" si="131"/>
        <v>1.1714836477660258</v>
      </c>
      <c r="DJ63" s="83">
        <f t="shared" si="131"/>
        <v>1.1674894778152654</v>
      </c>
      <c r="DK63" s="105">
        <f t="shared" si="131"/>
        <v>1.1636184018587001</v>
      </c>
      <c r="DL63" s="83">
        <f t="shared" si="131"/>
        <v>1.1598655967105787</v>
      </c>
      <c r="DM63" s="83">
        <f t="shared" si="131"/>
        <v>1.1562272697741967</v>
      </c>
      <c r="DN63" s="83">
        <f t="shared" si="131"/>
        <v>1.1527001238130505</v>
      </c>
      <c r="DO63" s="83">
        <f t="shared" si="131"/>
        <v>1.1492811292631981</v>
      </c>
      <c r="DP63" s="83">
        <f t="shared" si="131"/>
        <v>1.1459673520354916</v>
      </c>
      <c r="DQ63" s="83">
        <f t="shared" si="131"/>
        <v>1.1427558108012863</v>
      </c>
      <c r="DR63" s="83">
        <f t="shared" si="131"/>
        <v>1.1396433881944992</v>
      </c>
      <c r="DS63" s="83">
        <f t="shared" si="131"/>
        <v>1.1366268156353916</v>
      </c>
    </row>
    <row r="64" spans="1:123" s="54" customFormat="1" x14ac:dyDescent="0.25">
      <c r="A64" s="98" t="s">
        <v>123</v>
      </c>
      <c r="B64" s="99"/>
      <c r="C64" s="113">
        <f t="shared" si="119"/>
        <v>0.10899426692448461</v>
      </c>
      <c r="D64" s="114">
        <f t="shared" ref="D64:H64" si="132">D63-C63</f>
        <v>0.12861323497089183</v>
      </c>
      <c r="E64" s="114">
        <f t="shared" si="132"/>
        <v>0.15176361726565224</v>
      </c>
      <c r="F64" s="114">
        <f t="shared" si="132"/>
        <v>0.17908106837346971</v>
      </c>
      <c r="G64" s="114">
        <f t="shared" si="132"/>
        <v>0.21131566068069429</v>
      </c>
      <c r="H64" s="114">
        <f t="shared" si="132"/>
        <v>0.24935247960321916</v>
      </c>
      <c r="I64" s="114">
        <f>I63-H63</f>
        <v>0.29423592593179859</v>
      </c>
      <c r="J64" s="98">
        <f>C34*$I$7*J12</f>
        <v>8.8811509365275168E-2</v>
      </c>
      <c r="K64" s="98">
        <f t="shared" ref="K64:BV64" si="133">D34*$I$7*K12</f>
        <v>0.10479758105102469</v>
      </c>
      <c r="L64" s="98">
        <f t="shared" si="133"/>
        <v>0.12366114564020905</v>
      </c>
      <c r="M64" s="98">
        <f t="shared" si="133"/>
        <v>0.14592015185544666</v>
      </c>
      <c r="N64" s="98">
        <f t="shared" si="133"/>
        <v>0.17218577918942718</v>
      </c>
      <c r="O64" s="98">
        <f t="shared" si="133"/>
        <v>0.20317921944352402</v>
      </c>
      <c r="P64" s="170">
        <f t="shared" si="133"/>
        <v>0.23975147894335819</v>
      </c>
      <c r="Q64" s="98">
        <f t="shared" si="133"/>
        <v>0.28290674515316244</v>
      </c>
      <c r="R64" s="98">
        <f t="shared" si="133"/>
        <v>0.33382995928073167</v>
      </c>
      <c r="S64" s="98">
        <f t="shared" si="133"/>
        <v>0.3939193519512636</v>
      </c>
      <c r="T64" s="98">
        <f t="shared" si="133"/>
        <v>0.46482483530249091</v>
      </c>
      <c r="U64" s="98">
        <f t="shared" si="133"/>
        <v>0.54849330565693921</v>
      </c>
      <c r="V64" s="98">
        <f t="shared" si="133"/>
        <v>0.64722210067518815</v>
      </c>
      <c r="W64" s="98">
        <f t="shared" si="133"/>
        <v>0.76372207879672249</v>
      </c>
      <c r="X64" s="98">
        <f t="shared" si="133"/>
        <v>0.39269176555868368</v>
      </c>
      <c r="Y64" s="98">
        <f t="shared" si="133"/>
        <v>0.26465603681397576</v>
      </c>
      <c r="Z64" s="98">
        <f t="shared" si="133"/>
        <v>0.29894815254701873</v>
      </c>
      <c r="AA64" s="98">
        <f t="shared" si="133"/>
        <v>0.3394055301987815</v>
      </c>
      <c r="AB64" s="98">
        <f t="shared" si="133"/>
        <v>0.38713521383176769</v>
      </c>
      <c r="AC64" s="98">
        <f t="shared" si="133"/>
        <v>0.44344253245320586</v>
      </c>
      <c r="AD64" s="98">
        <f t="shared" si="133"/>
        <v>0.50986642014034844</v>
      </c>
      <c r="AE64" s="98">
        <f t="shared" si="133"/>
        <v>0.70586514134293799</v>
      </c>
      <c r="AF64" s="98">
        <f t="shared" si="133"/>
        <v>0.42131852377634837</v>
      </c>
      <c r="AG64" s="98">
        <f t="shared" si="133"/>
        <v>0.4229010573031739</v>
      </c>
      <c r="AH64" s="98">
        <f t="shared" si="133"/>
        <v>0.42323521408501458</v>
      </c>
      <c r="AI64" s="98">
        <f t="shared" si="133"/>
        <v>0.42209379998293806</v>
      </c>
      <c r="AJ64" s="197">
        <f t="shared" si="133"/>
        <v>0.41920733127220544</v>
      </c>
      <c r="AK64" s="170">
        <f t="shared" si="133"/>
        <v>0.23014215572957855</v>
      </c>
      <c r="AL64" s="98">
        <f t="shared" si="133"/>
        <v>0.33904936980253503</v>
      </c>
      <c r="AM64" s="98">
        <f t="shared" si="133"/>
        <v>0.31965666993427888</v>
      </c>
      <c r="AN64" s="98">
        <f t="shared" si="133"/>
        <v>0.326882305636223</v>
      </c>
      <c r="AO64" s="98">
        <f t="shared" si="133"/>
        <v>0.33099853509526345</v>
      </c>
      <c r="AP64" s="98">
        <f t="shared" si="133"/>
        <v>0.33136282164251546</v>
      </c>
      <c r="AQ64" s="197">
        <f t="shared" si="133"/>
        <v>0.32721864185611921</v>
      </c>
      <c r="AR64" s="170">
        <f t="shared" si="133"/>
        <v>0.21178354133124747</v>
      </c>
      <c r="AS64" s="98">
        <f t="shared" si="133"/>
        <v>0.20112285546144731</v>
      </c>
      <c r="AT64" s="98">
        <f t="shared" si="133"/>
        <v>0.18534562772387894</v>
      </c>
      <c r="AU64" s="98">
        <f t="shared" si="133"/>
        <v>0.18660489572363095</v>
      </c>
      <c r="AV64" s="98">
        <f t="shared" si="133"/>
        <v>0.18789797452114471</v>
      </c>
      <c r="AW64" s="98">
        <f t="shared" si="133"/>
        <v>0.18904928976195062</v>
      </c>
      <c r="AX64" s="197">
        <f t="shared" si="133"/>
        <v>0.18984822817959399</v>
      </c>
      <c r="AY64" s="170">
        <f t="shared" si="133"/>
        <v>0.19004297305777873</v>
      </c>
      <c r="AZ64" s="98">
        <f t="shared" si="133"/>
        <v>0.17671102279109535</v>
      </c>
      <c r="BA64" s="98">
        <f t="shared" si="133"/>
        <v>0.17487314078088323</v>
      </c>
      <c r="BB64" s="98">
        <f t="shared" si="133"/>
        <v>0.1713031213054127</v>
      </c>
      <c r="BC64" s="98">
        <f t="shared" si="133"/>
        <v>0.1676446463759817</v>
      </c>
      <c r="BD64" s="98">
        <f t="shared" si="133"/>
        <v>0.16402259927447604</v>
      </c>
      <c r="BE64" s="197">
        <f t="shared" si="133"/>
        <v>0.16057390311839528</v>
      </c>
      <c r="BF64" s="170">
        <f t="shared" si="133"/>
        <v>0.15744945490665613</v>
      </c>
      <c r="BG64" s="98">
        <f t="shared" si="133"/>
        <v>0.15481643308561774</v>
      </c>
      <c r="BH64" s="98">
        <f t="shared" si="133"/>
        <v>0.15165614471525091</v>
      </c>
      <c r="BI64" s="98">
        <f t="shared" si="133"/>
        <v>0.14939195401858854</v>
      </c>
      <c r="BJ64" s="98">
        <f t="shared" si="133"/>
        <v>0.14675616318405194</v>
      </c>
      <c r="BK64" s="98">
        <f t="shared" si="133"/>
        <v>0.14379948768071196</v>
      </c>
      <c r="BL64" s="197">
        <f t="shared" si="133"/>
        <v>0.14060069197588437</v>
      </c>
      <c r="BM64" s="170">
        <f t="shared" si="133"/>
        <v>0.13727099305071103</v>
      </c>
      <c r="BN64" s="98">
        <f t="shared" si="133"/>
        <v>0.13395923167244944</v>
      </c>
      <c r="BO64" s="98">
        <f t="shared" si="133"/>
        <v>0.13206119001618166</v>
      </c>
      <c r="BP64" s="98">
        <f t="shared" si="133"/>
        <v>0.13049637058276575</v>
      </c>
      <c r="BQ64" s="98">
        <f t="shared" si="133"/>
        <v>0.12890585766313462</v>
      </c>
      <c r="BR64" s="98">
        <f t="shared" si="133"/>
        <v>0.12726790297186988</v>
      </c>
      <c r="BS64" s="98">
        <f t="shared" si="133"/>
        <v>0.12556283201965049</v>
      </c>
      <c r="BT64" s="170">
        <f t="shared" si="133"/>
        <v>0.12377522416450316</v>
      </c>
      <c r="BU64" s="98">
        <f t="shared" si="133"/>
        <v>0.12189644401133851</v>
      </c>
      <c r="BV64" s="98">
        <f t="shared" si="133"/>
        <v>0.11992795145857608</v>
      </c>
      <c r="BW64" s="98">
        <f t="shared" ref="BW64:DS64" si="134">BP34*$I$7*BW12</f>
        <v>0.11800286635000912</v>
      </c>
      <c r="BX64" s="98">
        <f t="shared" si="134"/>
        <v>0.11614798037831711</v>
      </c>
      <c r="BY64" s="98">
        <f t="shared" si="134"/>
        <v>0.11437975448150957</v>
      </c>
      <c r="BZ64" s="98">
        <f t="shared" si="134"/>
        <v>0.11270803918890453</v>
      </c>
      <c r="CA64" s="170">
        <f t="shared" si="134"/>
        <v>0.11113473911834644</v>
      </c>
      <c r="CB64" s="98">
        <f t="shared" si="134"/>
        <v>0.10965239307259932</v>
      </c>
      <c r="CC64" s="98">
        <f t="shared" si="134"/>
        <v>0.10824265167418302</v>
      </c>
      <c r="CD64" s="98">
        <f t="shared" si="134"/>
        <v>0.10686698883476795</v>
      </c>
      <c r="CE64" s="98">
        <f t="shared" si="134"/>
        <v>0.10549277220425338</v>
      </c>
      <c r="CF64" s="98">
        <f t="shared" si="134"/>
        <v>0.1041346985959867</v>
      </c>
      <c r="CG64" s="98">
        <f t="shared" si="134"/>
        <v>0.10280821024736123</v>
      </c>
      <c r="CH64" s="170">
        <f t="shared" si="134"/>
        <v>0.1015282755699064</v>
      </c>
      <c r="CI64" s="98">
        <f t="shared" si="134"/>
        <v>0.10030787965158286</v>
      </c>
      <c r="CJ64" s="98">
        <f t="shared" si="134"/>
        <v>9.9156185340524103E-2</v>
      </c>
      <c r="CK64" s="98">
        <f t="shared" si="134"/>
        <v>9.8041853606472551E-2</v>
      </c>
      <c r="CL64" s="98">
        <f t="shared" si="134"/>
        <v>9.6956457258586232E-2</v>
      </c>
      <c r="CM64" s="98">
        <f t="shared" si="134"/>
        <v>9.5897721807075204E-2</v>
      </c>
      <c r="CN64" s="98">
        <f t="shared" si="134"/>
        <v>9.4864164261607542E-2</v>
      </c>
      <c r="CO64" s="170">
        <f t="shared" si="134"/>
        <v>9.3855371094928072E-2</v>
      </c>
      <c r="CP64" s="98">
        <f t="shared" si="134"/>
        <v>9.2872198718278898E-2</v>
      </c>
      <c r="CQ64" s="98">
        <f t="shared" si="134"/>
        <v>9.1916872179046177E-2</v>
      </c>
      <c r="CR64" s="98">
        <f t="shared" si="134"/>
        <v>9.0992954489071923E-2</v>
      </c>
      <c r="CS64" s="98">
        <f t="shared" si="134"/>
        <v>9.0100553764271812E-2</v>
      </c>
      <c r="CT64" s="98">
        <f t="shared" si="134"/>
        <v>8.9239895277474598E-2</v>
      </c>
      <c r="CU64" s="98">
        <f t="shared" si="134"/>
        <v>8.8410033944296432E-2</v>
      </c>
      <c r="CV64" s="170">
        <f t="shared" si="134"/>
        <v>8.7609034140252923E-2</v>
      </c>
      <c r="CW64" s="98">
        <f t="shared" si="134"/>
        <v>8.6834251627110434E-2</v>
      </c>
      <c r="CX64" s="98">
        <f t="shared" si="134"/>
        <v>8.6082726686656105E-2</v>
      </c>
      <c r="CY64" s="98">
        <f t="shared" si="134"/>
        <v>8.5351698022860661E-2</v>
      </c>
      <c r="CZ64" s="98">
        <f t="shared" si="134"/>
        <v>8.4640753618003717E-2</v>
      </c>
      <c r="DA64" s="98">
        <f t="shared" si="134"/>
        <v>8.3950635395707657E-2</v>
      </c>
      <c r="DB64" s="98">
        <f t="shared" si="134"/>
        <v>8.3281841524385822E-2</v>
      </c>
      <c r="DC64" s="98">
        <f t="shared" si="134"/>
        <v>8.2634499369538747E-2</v>
      </c>
      <c r="DD64" s="170">
        <f t="shared" si="134"/>
        <v>8.2008268224290012E-2</v>
      </c>
      <c r="DE64" s="98">
        <f t="shared" si="134"/>
        <v>8.1402288889283317E-2</v>
      </c>
      <c r="DF64" s="98">
        <f t="shared" si="134"/>
        <v>8.0815199741407717E-2</v>
      </c>
      <c r="DG64" s="98">
        <f t="shared" si="134"/>
        <v>8.0246114947886957E-2</v>
      </c>
      <c r="DH64" s="98">
        <f t="shared" si="134"/>
        <v>7.9694332135839679E-2</v>
      </c>
      <c r="DI64" s="98">
        <f t="shared" si="134"/>
        <v>7.9159239321754907E-2</v>
      </c>
      <c r="DJ64" s="98">
        <f t="shared" si="134"/>
        <v>7.8640329418778257E-2</v>
      </c>
      <c r="DK64" s="170">
        <f t="shared" si="134"/>
        <v>7.8137192267724781E-2</v>
      </c>
      <c r="DL64" s="98">
        <f t="shared" si="134"/>
        <v>7.7649483741161943E-2</v>
      </c>
      <c r="DM64" s="98">
        <f t="shared" si="134"/>
        <v>7.7176872805025748E-2</v>
      </c>
      <c r="DN64" s="98">
        <f t="shared" si="134"/>
        <v>7.6718968986740896E-2</v>
      </c>
      <c r="DO64" s="98">
        <f t="shared" si="134"/>
        <v>7.6275337585987243E-2</v>
      </c>
      <c r="DP64" s="98">
        <f t="shared" si="134"/>
        <v>7.5845462094048299E-2</v>
      </c>
      <c r="DQ64" s="98">
        <f t="shared" si="134"/>
        <v>7.5428788184572923E-2</v>
      </c>
      <c r="DR64" s="98">
        <f t="shared" si="134"/>
        <v>7.5024769660937587E-2</v>
      </c>
      <c r="DS64" s="98">
        <f t="shared" si="134"/>
        <v>7.4632911182054382E-2</v>
      </c>
    </row>
    <row r="65" spans="1:123" s="231" customFormat="1" x14ac:dyDescent="0.25">
      <c r="A65" s="231" t="s">
        <v>106</v>
      </c>
      <c r="B65" s="232"/>
      <c r="I65" s="85">
        <f>I43+I51+I58</f>
        <v>22.173508455946692</v>
      </c>
      <c r="J65" s="85">
        <f>J43+J51+J58</f>
        <v>24.911792489934285</v>
      </c>
      <c r="K65" s="85">
        <f>K43+K51+K58</f>
        <v>28.142967650039648</v>
      </c>
      <c r="L65" s="85">
        <f>L43+L51+L58</f>
        <v>31.955754338963981</v>
      </c>
      <c r="M65" s="85">
        <f>M43+M51+M58</f>
        <v>36.454842631894692</v>
      </c>
      <c r="N65" s="85">
        <f>N43+N51+N58</f>
        <v>41.763766817552927</v>
      </c>
      <c r="O65" s="85">
        <f>O43+O51+O58</f>
        <v>48.028297356629643</v>
      </c>
      <c r="P65" s="86">
        <f>P43+P51+P58</f>
        <v>55.420443392740175</v>
      </c>
      <c r="Q65" s="85">
        <f>Q43+Q51+Q58</f>
        <v>64.143175715350594</v>
      </c>
      <c r="R65" s="85">
        <f>R43+R51+R58</f>
        <v>74.435999856030875</v>
      </c>
      <c r="S65" s="85">
        <f>S43+S51+S58</f>
        <v>86.581532342033611</v>
      </c>
      <c r="T65" s="85">
        <f>T43+T51+T58</f>
        <v>100.91326067551688</v>
      </c>
      <c r="U65" s="85">
        <f>U43+U51+U58</f>
        <v>117.82470010902709</v>
      </c>
      <c r="V65" s="85">
        <f>V43+V51+V58</f>
        <v>137.78019864056915</v>
      </c>
      <c r="W65" s="86">
        <f>W43+W51+W58</f>
        <v>161.32768690778875</v>
      </c>
      <c r="X65" s="85">
        <f>X43+X51+X58</f>
        <v>186.61321988576677</v>
      </c>
      <c r="Y65" s="85">
        <f>Y43+Y51+Y58</f>
        <v>184.62868870140409</v>
      </c>
      <c r="Z65" s="85">
        <f>Z43+Z51+Z58</f>
        <v>181.64605094000063</v>
      </c>
      <c r="AA65" s="85">
        <f>AA43+AA51+AA58</f>
        <v>177.48425486234254</v>
      </c>
      <c r="AB65" s="85">
        <f>AB43+AB51+AB58</f>
        <v>171.92913981261069</v>
      </c>
      <c r="AC65" s="85">
        <f>AC43+AC51+AC58</f>
        <v>164.72728444148024</v>
      </c>
      <c r="AD65" s="86">
        <f>AD43+AD51+AD58</f>
        <v>155.57867467712362</v>
      </c>
      <c r="AE65" s="85">
        <f>AE43+AE51+AE58</f>
        <v>146.62845423186138</v>
      </c>
      <c r="AF65" s="85">
        <f>AF43+AF51+AF58</f>
        <v>150.24273109224308</v>
      </c>
      <c r="AG65" s="85">
        <f>AG43+AG51+AG58</f>
        <v>152.27238668229887</v>
      </c>
      <c r="AH65" s="85">
        <f>AH43+AH51+AH58</f>
        <v>152.38747031365256</v>
      </c>
      <c r="AI65" s="85">
        <f>AI43+AI51+AI58</f>
        <v>150.19915934202081</v>
      </c>
      <c r="AJ65" s="193">
        <f>AJ43+AJ51+AJ58</f>
        <v>145.24931920578061</v>
      </c>
      <c r="AK65" s="86">
        <f>AK43+AK51+AK58</f>
        <v>136.99824305804296</v>
      </c>
      <c r="AL65" s="85">
        <f>AL43+AL51+AL58</f>
        <v>124.81026576642775</v>
      </c>
      <c r="AM65" s="85">
        <f>AM43+AM51+AM58</f>
        <v>125.05961582586275</v>
      </c>
      <c r="AN65" s="85">
        <f>AN43+AN51+AN58</f>
        <v>125.40759523327482</v>
      </c>
      <c r="AO65" s="85">
        <f>AO43+AO51+AO58</f>
        <v>125.73693183416323</v>
      </c>
      <c r="AP65" s="85">
        <f>AP43+AP51+AP58</f>
        <v>125.90639948590599</v>
      </c>
      <c r="AQ65" s="193">
        <f>AQ43+AQ51+AQ58</f>
        <v>125.74660132928103</v>
      </c>
      <c r="AR65" s="86">
        <f>AR43+AR51+AR58</f>
        <v>125.05500406776929</v>
      </c>
      <c r="AS65" s="85">
        <f>AS43+AS51+AS58</f>
        <v>123.59008885115442</v>
      </c>
      <c r="AT65" s="85">
        <f>AT43+AT51+AT58</f>
        <v>120.97349847016524</v>
      </c>
      <c r="AU65" s="85">
        <f>AU43+AU51+AU58</f>
        <v>118.25213828231819</v>
      </c>
      <c r="AV65" s="85">
        <f>AV43+AV51+AV58</f>
        <v>115.53098946944989</v>
      </c>
      <c r="AW65" s="85">
        <f>AW43+AW51+AW58</f>
        <v>112.92589266296211</v>
      </c>
      <c r="AX65" s="193">
        <f>AX43+AX51+AX58</f>
        <v>110.56529348544248</v>
      </c>
      <c r="AY65" s="86">
        <f>AY43+AY51+AY58</f>
        <v>108.59231924822544</v>
      </c>
      <c r="AZ65" s="85">
        <f>AZ43+AZ51+AZ58</f>
        <v>106.24860057432008</v>
      </c>
      <c r="BA65" s="85">
        <f>BA43+BA51+BA58</f>
        <v>104.64119565927423</v>
      </c>
      <c r="BB65" s="85">
        <f>BB43+BB51+BB58</f>
        <v>102.75051610888589</v>
      </c>
      <c r="BC65" s="85">
        <f>BC43+BC51+BC58</f>
        <v>100.60696051863371</v>
      </c>
      <c r="BD65" s="85">
        <f>BD43+BD51+BD58</f>
        <v>98.262358115063563</v>
      </c>
      <c r="BE65" s="193">
        <f>BE43+BE51+BE58</f>
        <v>95.793346035028534</v>
      </c>
      <c r="BF65" s="86">
        <f>BF43+BF51+BF58</f>
        <v>93.30533189379743</v>
      </c>
      <c r="BG65" s="85">
        <f>BG43+BG51+BG58</f>
        <v>91.855799301839028</v>
      </c>
      <c r="BH65" s="85">
        <f>BH43+BH51+BH58</f>
        <v>90.611554246290297</v>
      </c>
      <c r="BI65" s="85">
        <f>BI43+BI51+BI58</f>
        <v>89.363673047529247</v>
      </c>
      <c r="BJ65" s="85">
        <f>BJ43+BJ51+BJ58</f>
        <v>88.09547805551523</v>
      </c>
      <c r="BK65" s="85">
        <f>BK43+BK51+BK58</f>
        <v>86.790664174592635</v>
      </c>
      <c r="BL65" s="193">
        <f>BL43+BL51+BL58</f>
        <v>85.434870239865717</v>
      </c>
      <c r="BM65" s="86">
        <f>BM43+BM51+BM58</f>
        <v>84.017503662602223</v>
      </c>
      <c r="BN65" s="85">
        <f t="shared" ref="BN65:DS65" si="135">BN43+BN51+BN58</f>
        <v>82.533861836408022</v>
      </c>
      <c r="BO65" s="85">
        <f t="shared" si="135"/>
        <v>81.090145565372424</v>
      </c>
      <c r="BP65" s="85">
        <f t="shared" si="135"/>
        <v>79.696925675650306</v>
      </c>
      <c r="BQ65" s="85">
        <f t="shared" si="135"/>
        <v>78.368731537549607</v>
      </c>
      <c r="BR65" s="85">
        <f t="shared" si="135"/>
        <v>77.115130262042555</v>
      </c>
      <c r="BS65" s="85">
        <f t="shared" si="135"/>
        <v>75.9395698285321</v>
      </c>
      <c r="BT65" s="86">
        <f t="shared" si="135"/>
        <v>74.8381426814002</v>
      </c>
      <c r="BU65" s="85">
        <f t="shared" si="135"/>
        <v>73.798253502391489</v>
      </c>
      <c r="BV65" s="85">
        <f t="shared" si="135"/>
        <v>72.779928922598302</v>
      </c>
      <c r="BW65" s="85">
        <f t="shared" si="135"/>
        <v>71.759547512529167</v>
      </c>
      <c r="BX65" s="85">
        <f t="shared" si="135"/>
        <v>70.747486099320341</v>
      </c>
      <c r="BY65" s="85">
        <f t="shared" si="135"/>
        <v>69.755029284869764</v>
      </c>
      <c r="BZ65" s="85">
        <f t="shared" si="135"/>
        <v>68.793497527408064</v>
      </c>
      <c r="CA65" s="86">
        <f t="shared" si="135"/>
        <v>67.873148088645678</v>
      </c>
      <c r="CB65" s="85">
        <f t="shared" si="135"/>
        <v>67.001818646943519</v>
      </c>
      <c r="CC65" s="85">
        <f t="shared" si="135"/>
        <v>66.160680655756295</v>
      </c>
      <c r="CD65" s="85">
        <f t="shared" si="135"/>
        <v>65.343984724919366</v>
      </c>
      <c r="CE65" s="85">
        <f t="shared" si="135"/>
        <v>64.549544428590551</v>
      </c>
      <c r="CF65" s="85">
        <f t="shared" si="135"/>
        <v>63.775639777665276</v>
      </c>
      <c r="CG65" s="85">
        <f t="shared" si="135"/>
        <v>63.021277872891957</v>
      </c>
      <c r="CH65" s="86">
        <f t="shared" si="135"/>
        <v>62.286406356835229</v>
      </c>
      <c r="CI65" s="85">
        <f t="shared" si="135"/>
        <v>61.572061707746414</v>
      </c>
      <c r="CJ65" s="85">
        <f t="shared" si="135"/>
        <v>60.880432058718071</v>
      </c>
      <c r="CK65" s="85">
        <f t="shared" si="135"/>
        <v>60.211705963275136</v>
      </c>
      <c r="CL65" s="85">
        <f t="shared" si="135"/>
        <v>59.566387909727815</v>
      </c>
      <c r="CM65" s="85">
        <f t="shared" si="135"/>
        <v>58.944046291067167</v>
      </c>
      <c r="CN65" s="85">
        <f t="shared" si="135"/>
        <v>58.343425751386214</v>
      </c>
      <c r="CO65" s="86">
        <f t="shared" si="135"/>
        <v>57.762641739131446</v>
      </c>
      <c r="CP65" s="85">
        <f t="shared" si="135"/>
        <v>57.199465647249454</v>
      </c>
      <c r="CQ65" s="85">
        <f t="shared" si="135"/>
        <v>56.651709388284488</v>
      </c>
      <c r="CR65" s="85">
        <f t="shared" si="135"/>
        <v>56.119011809226819</v>
      </c>
      <c r="CS65" s="85">
        <f t="shared" si="135"/>
        <v>55.601848630121061</v>
      </c>
      <c r="CT65" s="85">
        <f t="shared" si="135"/>
        <v>55.100570531716755</v>
      </c>
      <c r="CU65" s="85">
        <f t="shared" si="135"/>
        <v>54.61530082788525</v>
      </c>
      <c r="CV65" s="86">
        <f t="shared" si="135"/>
        <v>54.145850772720244</v>
      </c>
      <c r="CW65" s="85">
        <f t="shared" si="135"/>
        <v>53.691665463083403</v>
      </c>
      <c r="CX65" s="85">
        <f t="shared" si="135"/>
        <v>53.251815340542016</v>
      </c>
      <c r="CY65" s="85">
        <f t="shared" si="135"/>
        <v>52.825624295820283</v>
      </c>
      <c r="CZ65" s="85">
        <f t="shared" si="135"/>
        <v>52.412529466647271</v>
      </c>
      <c r="DA65" s="85">
        <f t="shared" si="135"/>
        <v>52.012027329355632</v>
      </c>
      <c r="DB65" s="85">
        <f t="shared" si="135"/>
        <v>51.623693930410859</v>
      </c>
      <c r="DC65" s="85">
        <f t="shared" si="135"/>
        <v>51.247187466255525</v>
      </c>
      <c r="DD65" s="86">
        <f t="shared" si="135"/>
        <v>50.882232059991374</v>
      </c>
      <c r="DE65" s="85">
        <f t="shared" si="135"/>
        <v>50.528582524383864</v>
      </c>
      <c r="DF65" s="85">
        <f t="shared" si="135"/>
        <v>50.185971014041179</v>
      </c>
      <c r="DG65" s="85">
        <f t="shared" si="135"/>
        <v>49.854096182539159</v>
      </c>
      <c r="DH65" s="85">
        <f t="shared" si="135"/>
        <v>49.532588834900878</v>
      </c>
      <c r="DI65" s="85">
        <f t="shared" si="135"/>
        <v>49.221043372691838</v>
      </c>
      <c r="DJ65" s="85">
        <f t="shared" si="135"/>
        <v>48.91905215295639</v>
      </c>
      <c r="DK65" s="86">
        <f t="shared" si="135"/>
        <v>48.626238880675153</v>
      </c>
      <c r="DL65" s="85">
        <f t="shared" si="135"/>
        <v>48.342286331475378</v>
      </c>
      <c r="DM65" s="85">
        <f t="shared" si="135"/>
        <v>48.06695284389923</v>
      </c>
      <c r="DN65" s="85">
        <f t="shared" si="135"/>
        <v>47.800016976733161</v>
      </c>
      <c r="DO65" s="85">
        <f t="shared" si="135"/>
        <v>47.541250036915883</v>
      </c>
      <c r="DP65" s="85">
        <f t="shared" si="135"/>
        <v>47.290412389538808</v>
      </c>
      <c r="DQ65" s="85">
        <f t="shared" si="135"/>
        <v>47.047253385164403</v>
      </c>
      <c r="DR65" s="85">
        <f t="shared" si="135"/>
        <v>46.811515403526819</v>
      </c>
      <c r="DS65" s="85">
        <f t="shared" si="135"/>
        <v>46.582941993259489</v>
      </c>
    </row>
    <row r="66" spans="1:123" s="252" customFormat="1" x14ac:dyDescent="0.25">
      <c r="A66" s="252" t="s">
        <v>178</v>
      </c>
      <c r="B66" s="253"/>
      <c r="C66" s="254">
        <f>C53+C55+C57+C60+C62+C64</f>
        <v>0.25058949761656057</v>
      </c>
      <c r="D66" s="254">
        <f>D53+D55+D57+D60+D62+D64</f>
        <v>0.29569560718754151</v>
      </c>
      <c r="E66" s="254">
        <f>E53+E55+E57+E60+E62+E64</f>
        <v>0.34892081648129875</v>
      </c>
      <c r="F66" s="254">
        <f>F53+F55+F57+F60+F62+F64</f>
        <v>0.41172656344793268</v>
      </c>
      <c r="G66" s="254">
        <f>G53+G55+G57+G60+G62+G64</f>
        <v>0.48583734486856056</v>
      </c>
      <c r="H66" s="254">
        <f>H53+H55+H57+H60+H62+H64</f>
        <v>0.57328806694490142</v>
      </c>
      <c r="I66" s="254">
        <f>I53+I55+I57+I60+I62+I64</f>
        <v>0.6764799189949835</v>
      </c>
      <c r="J66" s="254">
        <f>J53+J55+J57+J60+J62+J64</f>
        <v>0.47974074255349519</v>
      </c>
      <c r="K66" s="254">
        <f t="shared" ref="K66:BV66" si="136">K53+K55+K57+K60+K62+K64</f>
        <v>0.56609407621312424</v>
      </c>
      <c r="L66" s="254">
        <f t="shared" si="136"/>
        <v>0.66799100993148641</v>
      </c>
      <c r="M66" s="254">
        <f t="shared" si="136"/>
        <v>0.78822939171915385</v>
      </c>
      <c r="N66" s="254">
        <f t="shared" si="136"/>
        <v>0.93011068222860183</v>
      </c>
      <c r="O66" s="254">
        <f t="shared" si="136"/>
        <v>1.0975306050297498</v>
      </c>
      <c r="P66" s="254">
        <f t="shared" si="136"/>
        <v>1.2950861139351046</v>
      </c>
      <c r="Q66" s="254">
        <f t="shared" si="136"/>
        <v>1.5282016144434225</v>
      </c>
      <c r="R66" s="254">
        <f t="shared" si="136"/>
        <v>1.8032779050432386</v>
      </c>
      <c r="S66" s="254">
        <f t="shared" si="136"/>
        <v>2.127867927951022</v>
      </c>
      <c r="T66" s="254">
        <f t="shared" si="136"/>
        <v>2.5108841549822061</v>
      </c>
      <c r="U66" s="254">
        <f t="shared" si="136"/>
        <v>2.9628433028790022</v>
      </c>
      <c r="V66" s="254">
        <f t="shared" si="136"/>
        <v>3.4961550973972217</v>
      </c>
      <c r="W66" s="254">
        <f t="shared" si="136"/>
        <v>4.125463014928723</v>
      </c>
      <c r="X66" s="254">
        <f t="shared" si="136"/>
        <v>3.1020596544072987</v>
      </c>
      <c r="Y66" s="254">
        <f t="shared" si="136"/>
        <v>1.171399345413588</v>
      </c>
      <c r="Z66" s="254">
        <f t="shared" si="136"/>
        <v>1.3239576739247068</v>
      </c>
      <c r="AA66" s="254">
        <f t="shared" si="136"/>
        <v>1.5038927076520492</v>
      </c>
      <c r="AB66" s="254">
        <f t="shared" si="136"/>
        <v>1.7161010813629138</v>
      </c>
      <c r="AC66" s="254">
        <f t="shared" si="136"/>
        <v>1.9663493469122952</v>
      </c>
      <c r="AD66" s="254">
        <f t="shared" si="136"/>
        <v>2.261426210060816</v>
      </c>
      <c r="AE66" s="254">
        <f t="shared" si="136"/>
        <v>2.6093205038125573</v>
      </c>
      <c r="AF66" s="254">
        <f t="shared" si="136"/>
        <v>1.5056912707636083</v>
      </c>
      <c r="AG66" s="254">
        <f t="shared" si="136"/>
        <v>1.509017300262272</v>
      </c>
      <c r="AH66" s="254">
        <f t="shared" si="136"/>
        <v>1.5083751181290928</v>
      </c>
      <c r="AI66" s="254">
        <f t="shared" si="136"/>
        <v>1.5030475015357534</v>
      </c>
      <c r="AJ66" s="254">
        <f t="shared" si="136"/>
        <v>1.4921844289841237</v>
      </c>
      <c r="AK66" s="254">
        <f t="shared" si="136"/>
        <v>1.4747776944395212</v>
      </c>
      <c r="AL66" s="254">
        <f t="shared" si="136"/>
        <v>1.4496303733280835</v>
      </c>
      <c r="AM66" s="254">
        <f t="shared" si="136"/>
        <v>1.4173723567274097</v>
      </c>
      <c r="AN66" s="254">
        <f t="shared" si="136"/>
        <v>1.4410043438248765</v>
      </c>
      <c r="AO66" s="254">
        <f t="shared" si="136"/>
        <v>1.4519281862669478</v>
      </c>
      <c r="AP66" s="254">
        <f t="shared" si="136"/>
        <v>1.4475639317822842</v>
      </c>
      <c r="AQ66" s="254">
        <f t="shared" si="136"/>
        <v>1.4248729326786964</v>
      </c>
      <c r="AR66" s="254">
        <f t="shared" si="136"/>
        <v>1.3802755843565231</v>
      </c>
      <c r="AS66" s="254">
        <f t="shared" si="136"/>
        <v>1.3095541397333594</v>
      </c>
      <c r="AT66" s="254">
        <f t="shared" si="136"/>
        <v>1.2088215565022398</v>
      </c>
      <c r="AU66" s="254">
        <f t="shared" si="136"/>
        <v>1.2162856329453655</v>
      </c>
      <c r="AV66" s="254">
        <f t="shared" si="136"/>
        <v>1.2222123803646867</v>
      </c>
      <c r="AW66" s="254">
        <f t="shared" si="136"/>
        <v>1.2252919732234924</v>
      </c>
      <c r="AX66" s="254">
        <f t="shared" si="136"/>
        <v>1.2239617021149929</v>
      </c>
      <c r="AY66" s="254">
        <f t="shared" si="136"/>
        <v>1.2163614665530886</v>
      </c>
      <c r="AZ66" s="254">
        <f t="shared" si="136"/>
        <v>1.1202625533538844</v>
      </c>
      <c r="BA66" s="254">
        <f t="shared" si="136"/>
        <v>1.0949235933138435</v>
      </c>
      <c r="BB66" s="254">
        <f t="shared" si="136"/>
        <v>1.0767527319660561</v>
      </c>
      <c r="BC66" s="254">
        <f t="shared" si="136"/>
        <v>1.0580391301447247</v>
      </c>
      <c r="BD66" s="254">
        <f t="shared" si="136"/>
        <v>1.0393461689402415</v>
      </c>
      <c r="BE66" s="254">
        <f t="shared" si="136"/>
        <v>1.0212789742689559</v>
      </c>
      <c r="BF66" s="254">
        <f t="shared" si="136"/>
        <v>1.0044907713384026</v>
      </c>
      <c r="BG66" s="254">
        <f t="shared" si="136"/>
        <v>0.98969051082849357</v>
      </c>
      <c r="BH66" s="254">
        <f t="shared" si="136"/>
        <v>0.9713085976648328</v>
      </c>
      <c r="BI66" s="254">
        <f t="shared" si="136"/>
        <v>0.95647587019867575</v>
      </c>
      <c r="BJ66" s="254">
        <f t="shared" si="136"/>
        <v>0.9395777386272206</v>
      </c>
      <c r="BK66" s="254">
        <f t="shared" si="136"/>
        <v>0.92096596418295151</v>
      </c>
      <c r="BL66" s="254">
        <f t="shared" si="136"/>
        <v>0.9011523651724056</v>
      </c>
      <c r="BM66" s="254">
        <f t="shared" si="136"/>
        <v>0.88083392761810642</v>
      </c>
      <c r="BN66" s="254">
        <f t="shared" si="136"/>
        <v>0.86092232732896723</v>
      </c>
      <c r="BO66" s="254">
        <f t="shared" si="136"/>
        <v>0.84777506170039785</v>
      </c>
      <c r="BP66" s="254">
        <f t="shared" si="136"/>
        <v>0.83701851084155776</v>
      </c>
      <c r="BQ66" s="254">
        <f t="shared" si="136"/>
        <v>0.82587446180418489</v>
      </c>
      <c r="BR66" s="254">
        <f t="shared" si="136"/>
        <v>0.81426818286875902</v>
      </c>
      <c r="BS66" s="254">
        <f t="shared" si="136"/>
        <v>0.80215579587354313</v>
      </c>
      <c r="BT66" s="254">
        <f t="shared" si="136"/>
        <v>0.78953931907625152</v>
      </c>
      <c r="BU66" s="254">
        <f t="shared" si="136"/>
        <v>0.77648417174070505</v>
      </c>
      <c r="BV66" s="254">
        <f t="shared" si="136"/>
        <v>0.76426992847993858</v>
      </c>
      <c r="BW66" s="254">
        <f t="shared" ref="BW66:DS66" si="137">BW53+BW55+BW57+BW60+BW62+BW64</f>
        <v>0.75259686051614971</v>
      </c>
      <c r="BX66" s="254">
        <f t="shared" si="137"/>
        <v>0.74127564484135222</v>
      </c>
      <c r="BY66" s="254">
        <f t="shared" si="137"/>
        <v>0.73038241043504559</v>
      </c>
      <c r="BZ66" s="254">
        <f t="shared" si="137"/>
        <v>0.71995973411053227</v>
      </c>
      <c r="CA66" s="254">
        <f t="shared" si="137"/>
        <v>0.71001089342393098</v>
      </c>
      <c r="CB66" s="254">
        <f t="shared" si="137"/>
        <v>0.70049391457319377</v>
      </c>
      <c r="CC66" s="254">
        <f t="shared" si="137"/>
        <v>0.69131536109408076</v>
      </c>
      <c r="CD66" s="254">
        <f t="shared" si="137"/>
        <v>0.68234437637071188</v>
      </c>
      <c r="CE66" s="254">
        <f t="shared" si="137"/>
        <v>0.67343196491631507</v>
      </c>
      <c r="CF66" s="254">
        <f t="shared" si="137"/>
        <v>0.66466781388750551</v>
      </c>
      <c r="CG66" s="254">
        <f t="shared" si="137"/>
        <v>0.65614115192571432</v>
      </c>
      <c r="CH66" s="254">
        <f t="shared" si="137"/>
        <v>0.64793330216499534</v>
      </c>
      <c r="CI66" s="254">
        <f t="shared" si="137"/>
        <v>0.64010860227807465</v>
      </c>
      <c r="CJ66" s="254">
        <f t="shared" si="137"/>
        <v>0.63270346746766049</v>
      </c>
      <c r="CK66" s="254">
        <f t="shared" si="137"/>
        <v>0.62553516639659257</v>
      </c>
      <c r="CL66" s="254">
        <f t="shared" si="137"/>
        <v>0.61853392365719972</v>
      </c>
      <c r="CM66" s="254">
        <f t="shared" si="137"/>
        <v>0.61169814131137168</v>
      </c>
      <c r="CN66" s="254">
        <f t="shared" si="137"/>
        <v>0.60503064602016909</v>
      </c>
      <c r="CO66" s="254">
        <f t="shared" si="137"/>
        <v>0.59853931797043103</v>
      </c>
      <c r="CP66" s="254">
        <f t="shared" si="137"/>
        <v>0.5922371022046391</v>
      </c>
      <c r="CQ66" s="254">
        <f t="shared" si="137"/>
        <v>0.58614124268314882</v>
      </c>
      <c r="CR66" s="254">
        <f t="shared" si="137"/>
        <v>0.58024287181950063</v>
      </c>
      <c r="CS66" s="254">
        <f t="shared" si="137"/>
        <v>0.5745356691719512</v>
      </c>
      <c r="CT66" s="254">
        <f t="shared" si="137"/>
        <v>0.56901986602722476</v>
      </c>
      <c r="CU66" s="254">
        <f t="shared" si="137"/>
        <v>0.56368995220225504</v>
      </c>
      <c r="CV66" s="254">
        <f t="shared" si="137"/>
        <v>0.55853579336578008</v>
      </c>
      <c r="CW66" s="254">
        <f t="shared" si="137"/>
        <v>0.5535442426471342</v>
      </c>
      <c r="CX66" s="254">
        <f t="shared" si="137"/>
        <v>0.54870127916208089</v>
      </c>
      <c r="CY66" s="254">
        <f t="shared" si="137"/>
        <v>0.54399470619138068</v>
      </c>
      <c r="CZ66" s="254">
        <f t="shared" si="137"/>
        <v>0.53942222660199979</v>
      </c>
      <c r="DA66" s="254">
        <f t="shared" si="137"/>
        <v>0.5349876575189294</v>
      </c>
      <c r="DB66" s="254">
        <f t="shared" si="137"/>
        <v>0.53069273964143371</v>
      </c>
      <c r="DC66" s="254">
        <f t="shared" si="137"/>
        <v>0.52653659046966883</v>
      </c>
      <c r="DD66" s="256">
        <f t="shared" si="137"/>
        <v>0.52251538512164053</v>
      </c>
      <c r="DE66" s="254">
        <f t="shared" si="137"/>
        <v>0.51862236294908404</v>
      </c>
      <c r="DF66" s="254">
        <f t="shared" si="137"/>
        <v>0.51484827241441333</v>
      </c>
      <c r="DG66" s="254">
        <f t="shared" si="137"/>
        <v>0.51118796309468795</v>
      </c>
      <c r="DH66" s="254">
        <f t="shared" si="137"/>
        <v>0.50763813297211879</v>
      </c>
      <c r="DI66" s="254">
        <f t="shared" si="137"/>
        <v>0.50419573684701002</v>
      </c>
      <c r="DJ66" s="254">
        <f t="shared" si="137"/>
        <v>0.50085798787830405</v>
      </c>
      <c r="DK66" s="256">
        <f t="shared" si="137"/>
        <v>0.49762226201844717</v>
      </c>
      <c r="DL66" s="254">
        <f t="shared" si="137"/>
        <v>0.49448591453959895</v>
      </c>
      <c r="DM66" s="254">
        <f t="shared" si="137"/>
        <v>0.49144602682636873</v>
      </c>
      <c r="DN66" s="254">
        <f t="shared" si="137"/>
        <v>0.48849983560110033</v>
      </c>
      <c r="DO66" s="254">
        <f t="shared" si="137"/>
        <v>0.48564449649706426</v>
      </c>
      <c r="DP66" s="254">
        <f t="shared" si="137"/>
        <v>0.48287678670650114</v>
      </c>
      <c r="DQ66" s="254">
        <f t="shared" si="137"/>
        <v>0.48019334537591979</v>
      </c>
      <c r="DR66" s="254">
        <f t="shared" si="137"/>
        <v>0.47759091026798045</v>
      </c>
      <c r="DS66" s="254">
        <f t="shared" si="137"/>
        <v>0.47506652292852142</v>
      </c>
    </row>
    <row r="67" spans="1:123" s="63" customFormat="1" x14ac:dyDescent="0.25">
      <c r="A67" s="116" t="s">
        <v>79</v>
      </c>
      <c r="B67" s="117" t="s">
        <v>108</v>
      </c>
      <c r="I67" s="62">
        <f t="shared" ref="I67:BT67" si="138">I68+I69+I70</f>
        <v>1.9000000000000003E-2</v>
      </c>
      <c r="J67" s="62">
        <f t="shared" si="138"/>
        <v>0.19924147116861457</v>
      </c>
      <c r="K67" s="62">
        <f t="shared" si="138"/>
        <v>0.41192640714757983</v>
      </c>
      <c r="L67" s="62">
        <f t="shared" si="138"/>
        <v>0.66289463160275863</v>
      </c>
      <c r="M67" s="62">
        <f t="shared" si="138"/>
        <v>0.95903713645986965</v>
      </c>
      <c r="N67" s="62">
        <f t="shared" si="138"/>
        <v>1.3084852921912606</v>
      </c>
      <c r="O67" s="62">
        <f t="shared" si="138"/>
        <v>1.7208341159543021</v>
      </c>
      <c r="P67" s="74">
        <f t="shared" si="138"/>
        <v>2.2074057279946908</v>
      </c>
      <c r="Q67" s="62">
        <f t="shared" si="138"/>
        <v>2.3672532288537687</v>
      </c>
      <c r="R67" s="62">
        <f t="shared" si="138"/>
        <v>2.5558732798674804</v>
      </c>
      <c r="S67" s="62">
        <f t="shared" si="138"/>
        <v>2.7784449400636602</v>
      </c>
      <c r="T67" s="62">
        <f t="shared" si="138"/>
        <v>3.0410794990951526</v>
      </c>
      <c r="U67" s="62">
        <f t="shared" si="138"/>
        <v>3.3509882787523133</v>
      </c>
      <c r="V67" s="62">
        <f t="shared" si="138"/>
        <v>3.7166806387477638</v>
      </c>
      <c r="W67" s="74">
        <f t="shared" si="138"/>
        <v>4.1481976235423943</v>
      </c>
      <c r="X67" s="62">
        <f t="shared" si="138"/>
        <v>4.6573876656000577</v>
      </c>
      <c r="Y67" s="62">
        <f t="shared" si="138"/>
        <v>5.2582319152281016</v>
      </c>
      <c r="Z67" s="62">
        <f t="shared" si="138"/>
        <v>5.9672281297891931</v>
      </c>
      <c r="AA67" s="62">
        <f t="shared" si="138"/>
        <v>6.8038436629712802</v>
      </c>
      <c r="AB67" s="62">
        <f t="shared" si="138"/>
        <v>7.791049992126144</v>
      </c>
      <c r="AC67" s="62">
        <f t="shared" si="138"/>
        <v>8.9559534605288817</v>
      </c>
      <c r="AD67" s="74">
        <f t="shared" si="138"/>
        <v>10.330539553244114</v>
      </c>
      <c r="AE67" s="62">
        <f t="shared" si="138"/>
        <v>11.229467943082135</v>
      </c>
      <c r="AF67" s="62">
        <f t="shared" si="138"/>
        <v>11.68147851392003</v>
      </c>
      <c r="AG67" s="62">
        <f t="shared" si="138"/>
        <v>12.192083821834151</v>
      </c>
      <c r="AH67" s="62">
        <f t="shared" si="138"/>
        <v>12.771816716195072</v>
      </c>
      <c r="AI67" s="62">
        <f t="shared" si="138"/>
        <v>13.433100722498132</v>
      </c>
      <c r="AJ67" s="198">
        <f t="shared" si="138"/>
        <v>14.190588462947883</v>
      </c>
      <c r="AK67" s="74">
        <f t="shared" si="138"/>
        <v>15.061560276036886</v>
      </c>
      <c r="AL67" s="62">
        <f t="shared" si="138"/>
        <v>16.252421315165549</v>
      </c>
      <c r="AM67" s="62">
        <f t="shared" si="138"/>
        <v>16.952771814117163</v>
      </c>
      <c r="AN67" s="62">
        <f t="shared" si="138"/>
        <v>17.653088813710678</v>
      </c>
      <c r="AO67" s="62">
        <f t="shared" si="138"/>
        <v>18.350952579468242</v>
      </c>
      <c r="AP67" s="62">
        <f t="shared" si="138"/>
        <v>19.04350447295861</v>
      </c>
      <c r="AQ67" s="198">
        <f t="shared" si="138"/>
        <v>19.727365831874145</v>
      </c>
      <c r="AR67" s="74">
        <f t="shared" si="138"/>
        <v>20.119724088576277</v>
      </c>
      <c r="AS67" s="62">
        <f t="shared" si="138"/>
        <v>20.671702137749563</v>
      </c>
      <c r="AT67" s="62">
        <f t="shared" si="138"/>
        <v>21.194478850671633</v>
      </c>
      <c r="AU67" s="62">
        <f t="shared" si="138"/>
        <v>21.728717744340102</v>
      </c>
      <c r="AV67" s="62">
        <f t="shared" si="138"/>
        <v>22.269362204597829</v>
      </c>
      <c r="AW67" s="62">
        <f t="shared" si="138"/>
        <v>22.81031187371385</v>
      </c>
      <c r="AX67" s="198">
        <f t="shared" si="138"/>
        <v>23.34423732619706</v>
      </c>
      <c r="AY67" s="209">
        <f t="shared" si="138"/>
        <v>23.703100256929829</v>
      </c>
      <c r="AZ67" s="62">
        <f t="shared" si="138"/>
        <v>24.043765133750142</v>
      </c>
      <c r="BA67" s="62">
        <f t="shared" si="138"/>
        <v>24.357612671522428</v>
      </c>
      <c r="BB67" s="62">
        <f t="shared" si="138"/>
        <v>24.673205084885527</v>
      </c>
      <c r="BC67" s="62">
        <f t="shared" si="138"/>
        <v>24.990595671239213</v>
      </c>
      <c r="BD67" s="62">
        <f t="shared" si="138"/>
        <v>25.309544389929954</v>
      </c>
      <c r="BE67" s="198">
        <f t="shared" si="138"/>
        <v>25.629459305632075</v>
      </c>
      <c r="BF67" s="74">
        <f t="shared" si="138"/>
        <v>25.949327732608225</v>
      </c>
      <c r="BG67" s="62">
        <f t="shared" si="138"/>
        <v>26.246414741605243</v>
      </c>
      <c r="BH67" s="62">
        <f t="shared" si="138"/>
        <v>26.540078280930089</v>
      </c>
      <c r="BI67" s="62">
        <f t="shared" si="138"/>
        <v>26.827923563344168</v>
      </c>
      <c r="BJ67" s="62">
        <f t="shared" si="138"/>
        <v>27.109784979426614</v>
      </c>
      <c r="BK67" s="62">
        <f t="shared" si="138"/>
        <v>27.385705257384483</v>
      </c>
      <c r="BL67" s="198">
        <f t="shared" si="138"/>
        <v>27.655955582141473</v>
      </c>
      <c r="BM67" s="74">
        <f t="shared" si="138"/>
        <v>27.921058943059439</v>
      </c>
      <c r="BN67" s="62">
        <f t="shared" si="138"/>
        <v>28.181817331444819</v>
      </c>
      <c r="BO67" s="62">
        <f t="shared" si="138"/>
        <v>28.437360830210423</v>
      </c>
      <c r="BP67" s="62">
        <f t="shared" si="138"/>
        <v>28.689164360855777</v>
      </c>
      <c r="BQ67" s="62">
        <f t="shared" si="138"/>
        <v>28.936613882556948</v>
      </c>
      <c r="BR67" s="62">
        <f t="shared" si="138"/>
        <v>29.17917664601373</v>
      </c>
      <c r="BS67" s="62">
        <f t="shared" si="138"/>
        <v>29.416447642724002</v>
      </c>
      <c r="BT67" s="74">
        <f t="shared" si="138"/>
        <v>29.648203345629017</v>
      </c>
      <c r="BU67" s="62">
        <f t="shared" ref="BU67:DS67" si="139">BU68+BU69+BU70</f>
        <v>29.874464012154693</v>
      </c>
      <c r="BV67" s="62">
        <f t="shared" si="139"/>
        <v>30.097519620391832</v>
      </c>
      <c r="BW67" s="62">
        <f t="shared" si="139"/>
        <v>30.317908262789601</v>
      </c>
      <c r="BX67" s="62">
        <f t="shared" si="139"/>
        <v>30.535590271021128</v>
      </c>
      <c r="BY67" s="62">
        <f t="shared" si="139"/>
        <v>30.750491055695974</v>
      </c>
      <c r="BZ67" s="62">
        <f t="shared" si="139"/>
        <v>30.962504373669702</v>
      </c>
      <c r="CA67" s="74">
        <f t="shared" si="139"/>
        <v>31.171499218318637</v>
      </c>
      <c r="CB67" s="62">
        <f t="shared" si="139"/>
        <v>31.377330916887264</v>
      </c>
      <c r="CC67" s="62">
        <f t="shared" si="139"/>
        <v>31.579883919152252</v>
      </c>
      <c r="CD67" s="62">
        <f t="shared" si="139"/>
        <v>31.779240763117109</v>
      </c>
      <c r="CE67" s="62">
        <f t="shared" si="139"/>
        <v>31.975515296783968</v>
      </c>
      <c r="CF67" s="62">
        <f t="shared" si="139"/>
        <v>32.168849193348478</v>
      </c>
      <c r="CG67" s="62">
        <f t="shared" si="139"/>
        <v>32.359401140096757</v>
      </c>
      <c r="CH67" s="74">
        <f t="shared" si="139"/>
        <v>32.547333791776055</v>
      </c>
      <c r="CI67" s="62">
        <f t="shared" si="139"/>
        <v>32.732798347791501</v>
      </c>
      <c r="CJ67" s="62">
        <f t="shared" si="139"/>
        <v>32.915916582565046</v>
      </c>
      <c r="CK67" s="62">
        <f t="shared" si="139"/>
        <v>33.096743081701852</v>
      </c>
      <c r="CL67" s="62">
        <f t="shared" si="139"/>
        <v>33.275279911016213</v>
      </c>
      <c r="CM67" s="62">
        <f t="shared" si="139"/>
        <v>33.451553173071801</v>
      </c>
      <c r="CN67" s="62">
        <f t="shared" si="139"/>
        <v>33.625614301875316</v>
      </c>
      <c r="CO67" s="74">
        <f t="shared" si="139"/>
        <v>33.797539357568454</v>
      </c>
      <c r="CP67" s="62">
        <f t="shared" si="139"/>
        <v>33.967425838749676</v>
      </c>
      <c r="CQ67" s="62">
        <f t="shared" si="139"/>
        <v>34.13538646513507</v>
      </c>
      <c r="CR67" s="62">
        <f t="shared" si="139"/>
        <v>34.301484611776601</v>
      </c>
      <c r="CS67" s="62">
        <f t="shared" si="139"/>
        <v>34.465769551805678</v>
      </c>
      <c r="CT67" s="62">
        <f t="shared" si="139"/>
        <v>34.628286821498463</v>
      </c>
      <c r="CU67" s="62">
        <f t="shared" si="139"/>
        <v>34.789079459138193</v>
      </c>
      <c r="CV67" s="74">
        <f t="shared" si="139"/>
        <v>34.948189706224277</v>
      </c>
      <c r="CW67" s="62">
        <f t="shared" si="139"/>
        <v>35.105661044677589</v>
      </c>
      <c r="CX67" s="62">
        <f t="shared" si="139"/>
        <v>35.261540403323124</v>
      </c>
      <c r="CY67" s="62">
        <f t="shared" si="139"/>
        <v>35.415879651783271</v>
      </c>
      <c r="CZ67" s="62">
        <f t="shared" si="139"/>
        <v>35.568730722696102</v>
      </c>
      <c r="DA67" s="62">
        <f t="shared" si="139"/>
        <v>35.720146059932119</v>
      </c>
      <c r="DB67" s="62">
        <f t="shared" si="139"/>
        <v>35.870176681692222</v>
      </c>
      <c r="DC67" s="62">
        <f t="shared" si="139"/>
        <v>36.018870530939573</v>
      </c>
      <c r="DD67" s="74">
        <f t="shared" si="139"/>
        <v>36.166271282208321</v>
      </c>
      <c r="DE67" s="62">
        <f t="shared" si="139"/>
        <v>36.312417789137768</v>
      </c>
      <c r="DF67" s="62">
        <f t="shared" si="139"/>
        <v>36.4573443731488</v>
      </c>
      <c r="DG67" s="62">
        <f t="shared" si="139"/>
        <v>36.601084649405394</v>
      </c>
      <c r="DH67" s="62">
        <f t="shared" si="139"/>
        <v>36.743673402779294</v>
      </c>
      <c r="DI67" s="62">
        <f t="shared" si="139"/>
        <v>36.885146199538653</v>
      </c>
      <c r="DJ67" s="62">
        <f t="shared" si="139"/>
        <v>37.025538790241022</v>
      </c>
      <c r="DK67" s="74">
        <f t="shared" si="139"/>
        <v>37.16488635188454</v>
      </c>
      <c r="DL67" s="62">
        <f t="shared" si="139"/>
        <v>37.303222645592022</v>
      </c>
      <c r="DM67" s="62">
        <f t="shared" si="139"/>
        <v>37.440579198599629</v>
      </c>
      <c r="DN67" s="62">
        <f t="shared" si="139"/>
        <v>37.576986067181167</v>
      </c>
      <c r="DO67" s="62">
        <f t="shared" si="139"/>
        <v>37.712472145299884</v>
      </c>
      <c r="DP67" s="62">
        <f t="shared" si="139"/>
        <v>37.847065303494581</v>
      </c>
      <c r="DQ67" s="62">
        <f t="shared" si="139"/>
        <v>37.980792554506422</v>
      </c>
      <c r="DR67" s="62">
        <f t="shared" si="139"/>
        <v>38.113680208924805</v>
      </c>
      <c r="DS67" s="62">
        <f t="shared" si="139"/>
        <v>38.245753983255092</v>
      </c>
    </row>
    <row r="68" spans="1:123" x14ac:dyDescent="0.25">
      <c r="A68" t="s">
        <v>97</v>
      </c>
      <c r="B68" s="60"/>
      <c r="I68" s="66">
        <v>1E-3</v>
      </c>
      <c r="J68" s="54">
        <f>I68+C60</f>
        <v>4.8475985430518178E-3</v>
      </c>
      <c r="K68" s="54">
        <f>J68+D60</f>
        <v>9.3877648238529614E-3</v>
      </c>
      <c r="L68" s="54">
        <f>K68+E60</f>
        <v>1.4745161035198309E-2</v>
      </c>
      <c r="M68" s="54">
        <f>L68+F60</f>
        <v>2.1066888564585821E-2</v>
      </c>
      <c r="N68" s="54">
        <f>M68+G60</f>
        <v>2.8526527049263083E-2</v>
      </c>
      <c r="O68" s="54">
        <f>N68+H60</f>
        <v>3.732890046118225E-2</v>
      </c>
      <c r="P68" s="75">
        <f>O68+I60</f>
        <v>4.7715701087246869E-2</v>
      </c>
      <c r="Q68" s="54">
        <f>P68+J60</f>
        <v>5.0850829600720113E-2</v>
      </c>
      <c r="R68" s="54">
        <f>Q68+K60</f>
        <v>5.4550281246618537E-2</v>
      </c>
      <c r="S68" s="54">
        <f>R68+L60</f>
        <v>5.8915634188778682E-2</v>
      </c>
      <c r="T68" s="54">
        <f>S68+M60</f>
        <v>6.4066750660527652E-2</v>
      </c>
      <c r="U68" s="54">
        <f>T68+N60</f>
        <v>7.014506809719144E-2</v>
      </c>
      <c r="V68" s="54">
        <f>U68+O60</f>
        <v>7.731748267245471E-2</v>
      </c>
      <c r="W68" s="75">
        <f>V68+P60</f>
        <v>8.578093187126537E-2</v>
      </c>
      <c r="X68" s="54">
        <f>W68+Q60</f>
        <v>9.5767801925861928E-2</v>
      </c>
      <c r="Y68" s="54">
        <f>X68+R60</f>
        <v>0.10755230859028587</v>
      </c>
      <c r="Z68" s="54">
        <f>Y68+S60</f>
        <v>0.12145802645430613</v>
      </c>
      <c r="AA68" s="54">
        <f>Z68+T60</f>
        <v>0.13786677353385002</v>
      </c>
      <c r="AB68" s="54">
        <f>AA68+U60</f>
        <v>0.15722909508771182</v>
      </c>
      <c r="AC68" s="54">
        <f>AB68+V60</f>
        <v>0.18007663452126874</v>
      </c>
      <c r="AD68" s="75">
        <f>AC68+W60</f>
        <v>0.20703673105286591</v>
      </c>
      <c r="AE68" s="54">
        <f>AD68+X60</f>
        <v>0.26242035556401178</v>
      </c>
      <c r="AF68" s="54">
        <f>AE68+Y60</f>
        <v>0.28108965264387242</v>
      </c>
      <c r="AG68" s="54">
        <f>AF68+Z60</f>
        <v>0.30220524336486199</v>
      </c>
      <c r="AH68" s="54">
        <f>AG68+AA60</f>
        <v>0.32620513466808704</v>
      </c>
      <c r="AI68" s="54">
        <f>AH68+AB60</f>
        <v>0.35360530598827727</v>
      </c>
      <c r="AJ68" s="199">
        <f>AI68+AC60</f>
        <v>0.38501342252045034</v>
      </c>
      <c r="AK68" s="75">
        <f>AJ68+AD60</f>
        <v>0.42114489467962307</v>
      </c>
      <c r="AL68" s="54">
        <f>AK68+AE60</f>
        <v>0.47118101215957187</v>
      </c>
      <c r="AM68" s="54">
        <f>AL68+AF60</f>
        <v>0.49979243675845891</v>
      </c>
      <c r="AN68" s="54">
        <f>AM68+AG60</f>
        <v>0.5286986300200156</v>
      </c>
      <c r="AO68" s="54">
        <f>AN68+AH60</f>
        <v>0.55787611761867495</v>
      </c>
      <c r="AP68" s="54">
        <f>AO68+AI60</f>
        <v>0.58729722143980223</v>
      </c>
      <c r="AQ68" s="199">
        <f>AP68+AJ60</f>
        <v>0.6169292458392529</v>
      </c>
      <c r="AR68" s="75">
        <f>AQ68+AK60</f>
        <v>0.6334871617923814</v>
      </c>
      <c r="AS68" s="54">
        <f>AR68+AL60</f>
        <v>0.65842931545039562</v>
      </c>
      <c r="AT68" s="54">
        <f>AS68+AM60</f>
        <v>0.68365146897502138</v>
      </c>
      <c r="AU68" s="54">
        <f>AT68+AN60</f>
        <v>0.70915624986044656</v>
      </c>
      <c r="AV68" s="54">
        <f>AU68+AO60</f>
        <v>0.73473710041725881</v>
      </c>
      <c r="AW68" s="54">
        <f>AV68+AP60</f>
        <v>0.76014644190511726</v>
      </c>
      <c r="AX68" s="199">
        <f>AW68+AQ60</f>
        <v>0.78508837621187033</v>
      </c>
      <c r="AY68" s="75">
        <f>AX68+AR60</f>
        <v>0.80116950087811989</v>
      </c>
      <c r="AZ68" s="54">
        <f>AY68+AS60</f>
        <v>0.81642380918379676</v>
      </c>
      <c r="BA68" s="54">
        <f>AZ68+AT60</f>
        <v>0.83054364321910235</v>
      </c>
      <c r="BB68" s="54">
        <f>BA68+AU60</f>
        <v>0.84478304556742279</v>
      </c>
      <c r="BC68" s="54">
        <f>BB68+AV60</f>
        <v>0.85909945769303242</v>
      </c>
      <c r="BD68" s="54">
        <f>BC68+AW60</f>
        <v>0.87343223437030559</v>
      </c>
      <c r="BE68" s="199">
        <f>BD68+AX60</f>
        <v>0.88769925668698091</v>
      </c>
      <c r="BF68" s="75">
        <f>BE68+AY60</f>
        <v>0.90179294840471103</v>
      </c>
      <c r="BG68" s="54">
        <f>BF68+AZ60</f>
        <v>0.91465674593241675</v>
      </c>
      <c r="BH68" s="54">
        <f>BG68+BA60</f>
        <v>0.92706895659628974</v>
      </c>
      <c r="BI68" s="54">
        <f>BH68+BB60</f>
        <v>0.93931654199012771</v>
      </c>
      <c r="BJ68" s="54">
        <f>BI68+BC60</f>
        <v>0.95139540778243215</v>
      </c>
      <c r="BK68" s="54">
        <f>BJ68+BD60</f>
        <v>0.96330481083868846</v>
      </c>
      <c r="BL68" s="199">
        <f>BK68+BE60</f>
        <v>0.97504735269134557</v>
      </c>
      <c r="BM68" s="75">
        <f>BL68+BF60</f>
        <v>0.98662896321304261</v>
      </c>
      <c r="BN68" s="54">
        <f t="shared" ref="BN68:DS68" si="140">BM68+BG60</f>
        <v>0.99805887401996185</v>
      </c>
      <c r="BO68" s="54">
        <f t="shared" si="140"/>
        <v>1.0092906690430012</v>
      </c>
      <c r="BP68" s="54">
        <f t="shared" si="140"/>
        <v>1.0203378266766299</v>
      </c>
      <c r="BQ68" s="54">
        <f t="shared" si="140"/>
        <v>1.0311796356758982</v>
      </c>
      <c r="BR68" s="54">
        <f t="shared" si="140"/>
        <v>1.0418003021846649</v>
      </c>
      <c r="BS68" s="54">
        <f t="shared" si="140"/>
        <v>1.0521906096661198</v>
      </c>
      <c r="BT68" s="75">
        <f t="shared" si="140"/>
        <v>1.0623498390800676</v>
      </c>
      <c r="BU68" s="54">
        <f t="shared" si="140"/>
        <v>1.0722879955720086</v>
      </c>
      <c r="BV68" s="54">
        <f t="shared" si="140"/>
        <v>1.0820606487447242</v>
      </c>
      <c r="BW68" s="54">
        <f t="shared" si="140"/>
        <v>1.091701727492133</v>
      </c>
      <c r="BX68" s="54">
        <f t="shared" si="140"/>
        <v>1.1012031461583491</v>
      </c>
      <c r="BY68" s="54">
        <f t="shared" si="140"/>
        <v>1.1105566904513589</v>
      </c>
      <c r="BZ68" s="54">
        <f t="shared" si="140"/>
        <v>1.1197546518200667</v>
      </c>
      <c r="CA68" s="75">
        <f t="shared" si="140"/>
        <v>1.1287906569037018</v>
      </c>
      <c r="CB68" s="54">
        <f t="shared" si="140"/>
        <v>1.1376607244369947</v>
      </c>
      <c r="CC68" s="54">
        <f t="shared" si="140"/>
        <v>1.146390950512346</v>
      </c>
      <c r="CD68" s="54">
        <f t="shared" si="140"/>
        <v>1.1549903287534427</v>
      </c>
      <c r="CE68" s="54">
        <f t="shared" si="140"/>
        <v>1.1634620171107353</v>
      </c>
      <c r="CF68" s="54">
        <f t="shared" si="140"/>
        <v>1.1718096232691697</v>
      </c>
      <c r="CG68" s="54">
        <f t="shared" si="140"/>
        <v>1.180036906448154</v>
      </c>
      <c r="CH68" s="75">
        <f t="shared" si="140"/>
        <v>1.1881474514039332</v>
      </c>
      <c r="CI68" s="54">
        <f t="shared" si="140"/>
        <v>1.1961443169086479</v>
      </c>
      <c r="CJ68" s="54">
        <f t="shared" si="140"/>
        <v>1.2040296611904031</v>
      </c>
      <c r="CK68" s="54">
        <f t="shared" si="140"/>
        <v>1.2118060461711937</v>
      </c>
      <c r="CL68" s="54">
        <f t="shared" si="140"/>
        <v>1.2194748986165111</v>
      </c>
      <c r="CM68" s="54">
        <f t="shared" si="140"/>
        <v>1.2270386994610047</v>
      </c>
      <c r="CN68" s="54">
        <f t="shared" si="140"/>
        <v>1.2345008990589652</v>
      </c>
      <c r="CO68" s="75">
        <f t="shared" si="140"/>
        <v>1.2418657454680173</v>
      </c>
      <c r="CP68" s="54">
        <f t="shared" si="140"/>
        <v>1.2491380093838136</v>
      </c>
      <c r="CQ68" s="54">
        <f t="shared" si="140"/>
        <v>1.2563225870167645</v>
      </c>
      <c r="CR68" s="54">
        <f t="shared" si="140"/>
        <v>1.26342213516908</v>
      </c>
      <c r="CS68" s="54">
        <f t="shared" si="140"/>
        <v>1.2704382659413778</v>
      </c>
      <c r="CT68" s="54">
        <f t="shared" si="140"/>
        <v>1.2773727485943123</v>
      </c>
      <c r="CU68" s="54">
        <f t="shared" si="140"/>
        <v>1.2842275619899388</v>
      </c>
      <c r="CV68" s="75">
        <f t="shared" si="140"/>
        <v>1.2910049384394415</v>
      </c>
      <c r="CW68" s="54">
        <f t="shared" si="140"/>
        <v>1.2977073896045854</v>
      </c>
      <c r="CX68" s="54">
        <f t="shared" si="140"/>
        <v>1.3043377031327017</v>
      </c>
      <c r="CY68" s="54">
        <f t="shared" si="140"/>
        <v>1.3108982271277057</v>
      </c>
      <c r="CZ68" s="54">
        <f t="shared" si="140"/>
        <v>1.3173911491252193</v>
      </c>
      <c r="DA68" s="54">
        <f t="shared" si="140"/>
        <v>1.3238186273081383</v>
      </c>
      <c r="DB68" s="54">
        <f t="shared" si="140"/>
        <v>1.3301827454024568</v>
      </c>
      <c r="DC68" s="54">
        <f t="shared" si="140"/>
        <v>1.3364854817401419</v>
      </c>
      <c r="DD68" s="75">
        <f t="shared" si="140"/>
        <v>1.342728696246043</v>
      </c>
      <c r="DE68" s="54">
        <f t="shared" si="140"/>
        <v>1.3489141391176596</v>
      </c>
      <c r="DF68" s="54">
        <f t="shared" si="140"/>
        <v>1.3550434849405044</v>
      </c>
      <c r="DG68" s="54">
        <f t="shared" si="140"/>
        <v>1.3611183879779927</v>
      </c>
      <c r="DH68" s="54">
        <f t="shared" si="140"/>
        <v>1.3671405421479068</v>
      </c>
      <c r="DI68" s="54">
        <f t="shared" si="140"/>
        <v>1.3731116471200517</v>
      </c>
      <c r="DJ68" s="54">
        <f t="shared" si="140"/>
        <v>1.3790333713380585</v>
      </c>
      <c r="DK68" s="75">
        <f t="shared" si="140"/>
        <v>1.3849073153624998</v>
      </c>
      <c r="DL68" s="54">
        <f t="shared" si="140"/>
        <v>1.3907349799688513</v>
      </c>
      <c r="DM68" s="54">
        <f t="shared" si="140"/>
        <v>1.3965177446091488</v>
      </c>
      <c r="DN68" s="54">
        <f t="shared" si="140"/>
        <v>1.4022569342811786</v>
      </c>
      <c r="DO68" s="54">
        <f t="shared" si="140"/>
        <v>1.4079538506278206</v>
      </c>
      <c r="DP68" s="54">
        <f t="shared" si="140"/>
        <v>1.4136097717720182</v>
      </c>
      <c r="DQ68" s="54">
        <f t="shared" si="140"/>
        <v>1.4192259506021403</v>
      </c>
      <c r="DR68" s="54">
        <f t="shared" si="140"/>
        <v>1.4248036109297773</v>
      </c>
      <c r="DS68" s="54">
        <f t="shared" si="140"/>
        <v>1.4303439412347976</v>
      </c>
    </row>
    <row r="69" spans="1:123" x14ac:dyDescent="0.25">
      <c r="A69" t="s">
        <v>160</v>
      </c>
      <c r="B69" s="60"/>
      <c r="I69" s="66">
        <v>8.0000000000000002E-3</v>
      </c>
      <c r="J69" s="54">
        <f>I69+C62</f>
        <v>7.0570782864055992E-2</v>
      </c>
      <c r="K69" s="54">
        <f>J69+D62</f>
        <v>0.14440430664364207</v>
      </c>
      <c r="L69" s="54">
        <f>K69+E62</f>
        <v>0.23152786470355358</v>
      </c>
      <c r="M69" s="54">
        <f>L69+F62</f>
        <v>0.33433366321424918</v>
      </c>
      <c r="N69" s="54">
        <f>M69+G62</f>
        <v>0.45564450545686996</v>
      </c>
      <c r="O69" s="54">
        <f>N69+H62</f>
        <v>0.59879129930316255</v>
      </c>
      <c r="P69" s="75">
        <f>O69+I62</f>
        <v>0.7677045160417878</v>
      </c>
      <c r="Q69" s="54">
        <f>P69+J62</f>
        <v>0.81868890104777914</v>
      </c>
      <c r="R69" s="54">
        <f>Q69+K62</f>
        <v>0.87885047535484884</v>
      </c>
      <c r="S69" s="54">
        <f>R69+L62</f>
        <v>0.94984113303719109</v>
      </c>
      <c r="T69" s="54">
        <f>S69+M62</f>
        <v>1.0336101091023548</v>
      </c>
      <c r="U69" s="54">
        <f>T69+N62</f>
        <v>1.1324575008592481</v>
      </c>
      <c r="V69" s="54">
        <f>U69+O62</f>
        <v>1.2490974231323824</v>
      </c>
      <c r="W69" s="75">
        <f>V69+P62</f>
        <v>1.3867325314146806</v>
      </c>
      <c r="X69" s="54">
        <f>W69+Q62</f>
        <v>1.5491419591877924</v>
      </c>
      <c r="Y69" s="54">
        <f>X69+R62</f>
        <v>1.7407850839600645</v>
      </c>
      <c r="Z69" s="54">
        <f>Y69+S62</f>
        <v>1.9669239711913455</v>
      </c>
      <c r="AA69" s="54">
        <f>Z69+T62</f>
        <v>2.2337678581242573</v>
      </c>
      <c r="AB69" s="54">
        <f>AA69+U62</f>
        <v>2.5486436447050931</v>
      </c>
      <c r="AC69" s="54">
        <f>AB69+V62</f>
        <v>2.9201970728704789</v>
      </c>
      <c r="AD69" s="75">
        <f>AC69+W62</f>
        <v>3.3586301181056344</v>
      </c>
      <c r="AE69" s="54">
        <f>AD69+X62</f>
        <v>3.7596174968505012</v>
      </c>
      <c r="AF69" s="54">
        <f>AE69+Y62</f>
        <v>3.8946956180086585</v>
      </c>
      <c r="AG69" s="54">
        <f>AF69+Z62</f>
        <v>4.0472755124900699</v>
      </c>
      <c r="AH69" s="54">
        <f>AG69+AA62</f>
        <v>4.2205038704031086</v>
      </c>
      <c r="AI69" s="54">
        <f>AH69+AB62</f>
        <v>4.4180924644009698</v>
      </c>
      <c r="AJ69" s="199">
        <f>AI69+AC62</f>
        <v>4.6444193930141395</v>
      </c>
      <c r="AK69" s="75">
        <f>AJ69+AD62</f>
        <v>4.9046483715635807</v>
      </c>
      <c r="AL69" s="54">
        <f>AK69+AE62</f>
        <v>5.2649134279177199</v>
      </c>
      <c r="AM69" s="54">
        <f>AL69+AF62</f>
        <v>5.4707500077241145</v>
      </c>
      <c r="AN69" s="54">
        <f>AM69+AG62</f>
        <v>5.6745083221176431</v>
      </c>
      <c r="AO69" s="54">
        <f>AN69+AH62</f>
        <v>5.875172591050263</v>
      </c>
      <c r="AP69" s="54">
        <f>AO69+AI62</f>
        <v>6.0715435701563605</v>
      </c>
      <c r="AQ69" s="199">
        <f>AP69+AJ62</f>
        <v>6.2622050092444503</v>
      </c>
      <c r="AR69" s="75">
        <f>AQ69+AK62</f>
        <v>6.3640265931725271</v>
      </c>
      <c r="AS69" s="54">
        <f>AR69+AL62</f>
        <v>6.5089592306563686</v>
      </c>
      <c r="AT69" s="54">
        <f>AS69+AM62</f>
        <v>6.6462657969532772</v>
      </c>
      <c r="AU69" s="54">
        <f>AT69+AN62</f>
        <v>6.7866087398923236</v>
      </c>
      <c r="AV69" s="54">
        <f>AU69+AO62</f>
        <v>6.9286422544858777</v>
      </c>
      <c r="AW69" s="54">
        <f>AV69+AP62</f>
        <v>7.0707419418502537</v>
      </c>
      <c r="AX69" s="199">
        <f>AW69+AQ62</f>
        <v>7.2109552446015588</v>
      </c>
      <c r="AY69" s="75">
        <f>AX69+AR62</f>
        <v>7.3016137871785016</v>
      </c>
      <c r="AZ69" s="54">
        <f>AY69+AS62</f>
        <v>7.3875923849057008</v>
      </c>
      <c r="BA69" s="54">
        <f>AZ69+AT62</f>
        <v>7.4666705318285409</v>
      </c>
      <c r="BB69" s="54">
        <f>BA69+AU62</f>
        <v>7.5458748574580445</v>
      </c>
      <c r="BC69" s="54">
        <f>BB69+AV62</f>
        <v>7.6252609667799929</v>
      </c>
      <c r="BD69" s="54">
        <f>BC69+AW62</f>
        <v>7.7048182305054249</v>
      </c>
      <c r="BE69" s="199">
        <f>BD69+AX62</f>
        <v>7.7844563284389716</v>
      </c>
      <c r="BF69" s="75">
        <f>BE69+AY62</f>
        <v>7.863989429104798</v>
      </c>
      <c r="BG69" s="54">
        <f>BF69+AZ62</f>
        <v>7.937842375346615</v>
      </c>
      <c r="BH69" s="54">
        <f>BG69+BA62</f>
        <v>8.0109113935541547</v>
      </c>
      <c r="BI69" s="54">
        <f>BH69+BB62</f>
        <v>8.0825768033060506</v>
      </c>
      <c r="BJ69" s="54">
        <f>BI69+BC62</f>
        <v>8.152782393624781</v>
      </c>
      <c r="BK69" s="54">
        <f>BJ69+BD62</f>
        <v>8.2215282693901148</v>
      </c>
      <c r="BL69" s="199">
        <f>BK69+BE62</f>
        <v>8.2888766438201689</v>
      </c>
      <c r="BM69" s="75">
        <f>BL69+BF62</f>
        <v>8.3549585669466069</v>
      </c>
      <c r="BN69" s="54">
        <f t="shared" ref="BN69:DS69" si="141">BM69+BG62</f>
        <v>8.4199817670421897</v>
      </c>
      <c r="BO69" s="54">
        <f t="shared" si="141"/>
        <v>8.4837504413618401</v>
      </c>
      <c r="BP69" s="54">
        <f t="shared" si="141"/>
        <v>8.5466592500657157</v>
      </c>
      <c r="BQ69" s="54">
        <f t="shared" si="141"/>
        <v>8.608557244691367</v>
      </c>
      <c r="BR69" s="54">
        <f t="shared" si="141"/>
        <v>8.6693094753528186</v>
      </c>
      <c r="BS69" s="54">
        <f t="shared" si="141"/>
        <v>8.7288083884198695</v>
      </c>
      <c r="BT69" s="75">
        <f t="shared" si="141"/>
        <v>8.7869870130410455</v>
      </c>
      <c r="BU69" s="54">
        <f t="shared" si="141"/>
        <v>8.8438342472742448</v>
      </c>
      <c r="BV69" s="54">
        <f t="shared" si="141"/>
        <v>8.8999014999384531</v>
      </c>
      <c r="BW69" s="54">
        <f t="shared" si="141"/>
        <v>8.9552962414664723</v>
      </c>
      <c r="BX69" s="54">
        <f t="shared" si="141"/>
        <v>9.0100174766709102</v>
      </c>
      <c r="BY69" s="54">
        <f t="shared" si="141"/>
        <v>9.0640553087529003</v>
      </c>
      <c r="BZ69" s="54">
        <f t="shared" si="141"/>
        <v>9.1173911034297657</v>
      </c>
      <c r="CA69" s="75">
        <f t="shared" si="141"/>
        <v>9.1699984856563717</v>
      </c>
      <c r="CB69" s="54">
        <f t="shared" si="141"/>
        <v>9.2218453023924951</v>
      </c>
      <c r="CC69" s="54">
        <f t="shared" si="141"/>
        <v>9.272896707798111</v>
      </c>
      <c r="CD69" s="54">
        <f t="shared" si="141"/>
        <v>9.3231745707242428</v>
      </c>
      <c r="CE69" s="54">
        <f t="shared" si="141"/>
        <v>9.3727060108215259</v>
      </c>
      <c r="CF69" s="54">
        <f t="shared" si="141"/>
        <v>9.4215259268448559</v>
      </c>
      <c r="CG69" s="54">
        <f t="shared" si="141"/>
        <v>9.4696743532845034</v>
      </c>
      <c r="CH69" s="75">
        <f t="shared" si="141"/>
        <v>9.517193199152846</v>
      </c>
      <c r="CI69" s="54">
        <f t="shared" si="141"/>
        <v>9.5641223264819111</v>
      </c>
      <c r="CJ69" s="54">
        <f t="shared" si="141"/>
        <v>9.6104949173615815</v>
      </c>
      <c r="CK69" s="54">
        <f t="shared" si="141"/>
        <v>9.6563224257619193</v>
      </c>
      <c r="CL69" s="54">
        <f t="shared" si="141"/>
        <v>9.7016037690544668</v>
      </c>
      <c r="CM69" s="54">
        <f t="shared" si="141"/>
        <v>9.7463433509846205</v>
      </c>
      <c r="CN69" s="54">
        <f t="shared" si="141"/>
        <v>9.7905515537052281</v>
      </c>
      <c r="CO69" s="75">
        <f t="shared" si="141"/>
        <v>9.8342447682632361</v>
      </c>
      <c r="CP69" s="54">
        <f t="shared" si="141"/>
        <v>9.8774448430862964</v>
      </c>
      <c r="CQ69" s="54">
        <f t="shared" si="141"/>
        <v>9.9201778140524013</v>
      </c>
      <c r="CR69" s="54">
        <f t="shared" si="141"/>
        <v>9.9624599201529609</v>
      </c>
      <c r="CS69" s="54">
        <f t="shared" si="141"/>
        <v>10.004304375530468</v>
      </c>
      <c r="CT69" s="54">
        <f t="shared" si="141"/>
        <v>10.045723208038085</v>
      </c>
      <c r="CU69" s="54">
        <f t="shared" si="141"/>
        <v>10.086727503399322</v>
      </c>
      <c r="CV69" s="75">
        <f t="shared" si="141"/>
        <v>10.127327789399086</v>
      </c>
      <c r="CW69" s="54">
        <f t="shared" si="141"/>
        <v>10.167534535355971</v>
      </c>
      <c r="CX69" s="54">
        <f t="shared" si="141"/>
        <v>10.207358732641195</v>
      </c>
      <c r="CY69" s="54">
        <f t="shared" si="141"/>
        <v>10.246812511286015</v>
      </c>
      <c r="CZ69" s="54">
        <f t="shared" si="141"/>
        <v>10.285908096196245</v>
      </c>
      <c r="DA69" s="54">
        <f t="shared" si="141"/>
        <v>10.324657984680915</v>
      </c>
      <c r="DB69" s="54">
        <f t="shared" si="141"/>
        <v>10.363074447936823</v>
      </c>
      <c r="DC69" s="54">
        <f t="shared" si="141"/>
        <v>10.401169091631903</v>
      </c>
      <c r="DD69" s="75">
        <f t="shared" si="141"/>
        <v>10.438952519314853</v>
      </c>
      <c r="DE69" s="54">
        <f t="shared" si="141"/>
        <v>10.476434146840953</v>
      </c>
      <c r="DF69" s="54">
        <f t="shared" si="141"/>
        <v>10.513622220716208</v>
      </c>
      <c r="DG69" s="54">
        <f t="shared" si="141"/>
        <v>10.550524792009124</v>
      </c>
      <c r="DH69" s="54">
        <f t="shared" si="141"/>
        <v>10.587150158599163</v>
      </c>
      <c r="DI69" s="54">
        <f t="shared" si="141"/>
        <v>10.623506800952585</v>
      </c>
      <c r="DJ69" s="54">
        <f t="shared" si="141"/>
        <v>10.659603263425593</v>
      </c>
      <c r="DK69" s="75">
        <f t="shared" si="141"/>
        <v>10.695447990301467</v>
      </c>
      <c r="DL69" s="54">
        <f t="shared" si="141"/>
        <v>10.731049132629643</v>
      </c>
      <c r="DM69" s="54">
        <f t="shared" si="141"/>
        <v>10.766414349876229</v>
      </c>
      <c r="DN69" s="54">
        <f t="shared" si="141"/>
        <v>10.801550939562061</v>
      </c>
      <c r="DO69" s="54">
        <f t="shared" si="141"/>
        <v>10.83646589641052</v>
      </c>
      <c r="DP69" s="54">
        <f t="shared" si="141"/>
        <v>10.871165943792262</v>
      </c>
      <c r="DQ69" s="54">
        <f t="shared" si="141"/>
        <v>10.905657576189718</v>
      </c>
      <c r="DR69" s="54">
        <f t="shared" si="141"/>
        <v>10.939947103295077</v>
      </c>
      <c r="DS69" s="54">
        <f t="shared" si="141"/>
        <v>10.974040685723727</v>
      </c>
    </row>
    <row r="70" spans="1:123" x14ac:dyDescent="0.25">
      <c r="A70" t="s">
        <v>161</v>
      </c>
      <c r="B70" s="60"/>
      <c r="I70" s="66">
        <v>0.01</v>
      </c>
      <c r="J70" s="54">
        <f>I70+C64+C49*$E$9</f>
        <v>0.12382308976150677</v>
      </c>
      <c r="K70" s="54">
        <f t="shared" ref="K70:BV70" si="142">J70+D64+D49*$E$9</f>
        <v>0.25813433568008481</v>
      </c>
      <c r="L70" s="54">
        <f t="shared" si="142"/>
        <v>0.41662160586400671</v>
      </c>
      <c r="M70" s="54">
        <f t="shared" si="142"/>
        <v>0.60363658468103465</v>
      </c>
      <c r="N70" s="54">
        <f t="shared" si="142"/>
        <v>0.82431425968512761</v>
      </c>
      <c r="O70" s="54">
        <f t="shared" si="142"/>
        <v>1.0847139161899573</v>
      </c>
      <c r="P70" s="54">
        <f t="shared" si="142"/>
        <v>1.3919855108656563</v>
      </c>
      <c r="Q70" s="54">
        <f t="shared" si="142"/>
        <v>1.4977134982052696</v>
      </c>
      <c r="R70" s="54">
        <f t="shared" si="142"/>
        <v>1.6224725232660131</v>
      </c>
      <c r="S70" s="54">
        <f t="shared" si="142"/>
        <v>1.7696881728376905</v>
      </c>
      <c r="T70" s="54">
        <f t="shared" si="142"/>
        <v>1.9434026393322699</v>
      </c>
      <c r="U70" s="54">
        <f t="shared" si="142"/>
        <v>2.1483857097958738</v>
      </c>
      <c r="V70" s="54">
        <f t="shared" si="142"/>
        <v>2.3902657329429267</v>
      </c>
      <c r="W70" s="54">
        <f t="shared" si="142"/>
        <v>2.6756841602564485</v>
      </c>
      <c r="X70" s="54">
        <f t="shared" si="142"/>
        <v>3.0124779044864036</v>
      </c>
      <c r="Y70" s="54">
        <f t="shared" si="142"/>
        <v>3.4098945226777513</v>
      </c>
      <c r="Z70" s="54">
        <f t="shared" si="142"/>
        <v>3.8788461321435412</v>
      </c>
      <c r="AA70" s="54">
        <f t="shared" si="142"/>
        <v>4.4322090313131728</v>
      </c>
      <c r="AB70" s="54">
        <f t="shared" si="142"/>
        <v>5.0851772523333389</v>
      </c>
      <c r="AC70" s="54">
        <f t="shared" si="142"/>
        <v>5.8556797531371343</v>
      </c>
      <c r="AD70" s="54">
        <f t="shared" si="142"/>
        <v>6.7648727040856134</v>
      </c>
      <c r="AE70" s="54">
        <f t="shared" si="142"/>
        <v>7.2074300906676223</v>
      </c>
      <c r="AF70" s="54">
        <f t="shared" si="142"/>
        <v>7.5056932432674994</v>
      </c>
      <c r="AG70" s="54">
        <f t="shared" si="142"/>
        <v>7.842603065979219</v>
      </c>
      <c r="AH70" s="54">
        <f t="shared" si="142"/>
        <v>8.2251077111238775</v>
      </c>
      <c r="AI70" s="54">
        <f t="shared" si="142"/>
        <v>8.6614029521088849</v>
      </c>
      <c r="AJ70" s="54">
        <f t="shared" si="142"/>
        <v>9.1611556474132918</v>
      </c>
      <c r="AK70" s="54">
        <f t="shared" si="142"/>
        <v>9.7357670097936833</v>
      </c>
      <c r="AL70" s="54">
        <f t="shared" si="142"/>
        <v>10.516326875088255</v>
      </c>
      <c r="AM70" s="54">
        <f t="shared" si="142"/>
        <v>10.982229369634588</v>
      </c>
      <c r="AN70" s="54">
        <f t="shared" si="142"/>
        <v>11.449881861573019</v>
      </c>
      <c r="AO70" s="54">
        <f t="shared" si="142"/>
        <v>11.917903870799305</v>
      </c>
      <c r="AP70" s="54">
        <f t="shared" si="142"/>
        <v>12.384663681362449</v>
      </c>
      <c r="AQ70" s="54">
        <f t="shared" si="142"/>
        <v>12.848231576790443</v>
      </c>
      <c r="AR70" s="54">
        <f t="shared" si="142"/>
        <v>13.12221033361137</v>
      </c>
      <c r="AS70" s="54">
        <f t="shared" si="142"/>
        <v>13.504313591642799</v>
      </c>
      <c r="AT70" s="54">
        <f t="shared" si="142"/>
        <v>13.864561584743335</v>
      </c>
      <c r="AU70" s="54">
        <f t="shared" si="142"/>
        <v>14.232952754587332</v>
      </c>
      <c r="AV70" s="54">
        <f t="shared" si="142"/>
        <v>14.605982849694692</v>
      </c>
      <c r="AW70" s="54">
        <f t="shared" si="142"/>
        <v>14.97942348995848</v>
      </c>
      <c r="AX70" s="54">
        <f t="shared" si="142"/>
        <v>15.348193705383629</v>
      </c>
      <c r="AY70" s="54">
        <f t="shared" si="142"/>
        <v>15.600316968873209</v>
      </c>
      <c r="AZ70" s="54">
        <f t="shared" si="142"/>
        <v>15.839748939660646</v>
      </c>
      <c r="BA70" s="54">
        <f t="shared" si="142"/>
        <v>16.060398496474786</v>
      </c>
      <c r="BB70" s="54">
        <f t="shared" si="142"/>
        <v>16.28254718186006</v>
      </c>
      <c r="BC70" s="54">
        <f t="shared" si="142"/>
        <v>16.506235246766188</v>
      </c>
      <c r="BD70" s="54">
        <f t="shared" si="142"/>
        <v>16.731293925054224</v>
      </c>
      <c r="BE70" s="54">
        <f t="shared" si="142"/>
        <v>16.957303720506122</v>
      </c>
      <c r="BF70" s="54">
        <f t="shared" si="142"/>
        <v>17.183545355098715</v>
      </c>
      <c r="BG70" s="54">
        <f t="shared" si="142"/>
        <v>17.393915620326212</v>
      </c>
      <c r="BH70" s="54">
        <f t="shared" si="142"/>
        <v>17.602097930779642</v>
      </c>
      <c r="BI70" s="54">
        <f t="shared" si="142"/>
        <v>17.80603021804799</v>
      </c>
      <c r="BJ70" s="54">
        <f t="shared" si="142"/>
        <v>18.0056071780194</v>
      </c>
      <c r="BK70" s="54">
        <f t="shared" si="142"/>
        <v>18.200872177155681</v>
      </c>
      <c r="BL70" s="54">
        <f t="shared" si="142"/>
        <v>18.392031585629958</v>
      </c>
      <c r="BM70" s="54">
        <f t="shared" si="142"/>
        <v>18.579471412899789</v>
      </c>
      <c r="BN70" s="54">
        <f t="shared" si="142"/>
        <v>18.763776690382667</v>
      </c>
      <c r="BO70" s="54">
        <f t="shared" si="142"/>
        <v>18.944319719805584</v>
      </c>
      <c r="BP70" s="54">
        <f t="shared" si="142"/>
        <v>19.122167284113431</v>
      </c>
      <c r="BQ70" s="54">
        <f t="shared" si="142"/>
        <v>19.296877002189682</v>
      </c>
      <c r="BR70" s="54">
        <f t="shared" si="142"/>
        <v>19.468066868476246</v>
      </c>
      <c r="BS70" s="54">
        <f t="shared" si="142"/>
        <v>19.635448644638011</v>
      </c>
      <c r="BT70" s="54">
        <f t="shared" si="142"/>
        <v>19.798866493507905</v>
      </c>
      <c r="BU70" s="54">
        <f t="shared" si="142"/>
        <v>19.95834176930844</v>
      </c>
      <c r="BV70" s="54">
        <f t="shared" si="142"/>
        <v>20.115557471708655</v>
      </c>
      <c r="BW70" s="54">
        <f t="shared" ref="BW70:DS70" si="143">BV70+BP64+BP49*$E$9</f>
        <v>20.270910293830994</v>
      </c>
      <c r="BX70" s="54">
        <f t="shared" si="143"/>
        <v>20.42436964819187</v>
      </c>
      <c r="BY70" s="54">
        <f t="shared" si="143"/>
        <v>20.575879056491715</v>
      </c>
      <c r="BZ70" s="54">
        <f t="shared" si="143"/>
        <v>20.725358618419868</v>
      </c>
      <c r="CA70" s="54">
        <f t="shared" si="143"/>
        <v>20.872710075758562</v>
      </c>
      <c r="CB70" s="54">
        <f t="shared" si="143"/>
        <v>21.017824890057774</v>
      </c>
      <c r="CC70" s="54">
        <f t="shared" si="143"/>
        <v>21.160596260841793</v>
      </c>
      <c r="CD70" s="54">
        <f t="shared" si="143"/>
        <v>21.301075863639422</v>
      </c>
      <c r="CE70" s="54">
        <f t="shared" si="143"/>
        <v>21.439347268851705</v>
      </c>
      <c r="CF70" s="54">
        <f t="shared" si="143"/>
        <v>21.575513643234451</v>
      </c>
      <c r="CG70" s="54">
        <f t="shared" si="143"/>
        <v>21.709689880364103</v>
      </c>
      <c r="CH70" s="54">
        <f t="shared" si="143"/>
        <v>21.841993141219277</v>
      </c>
      <c r="CI70" s="54">
        <f t="shared" si="143"/>
        <v>21.972531704400943</v>
      </c>
      <c r="CJ70" s="54">
        <f t="shared" si="143"/>
        <v>22.101392004013064</v>
      </c>
      <c r="CK70" s="54">
        <f t="shared" si="143"/>
        <v>22.228614609768741</v>
      </c>
      <c r="CL70" s="54">
        <f t="shared" si="143"/>
        <v>22.354201243345234</v>
      </c>
      <c r="CM70" s="54">
        <f t="shared" si="143"/>
        <v>22.478171122626172</v>
      </c>
      <c r="CN70" s="54">
        <f t="shared" si="143"/>
        <v>22.600561849111124</v>
      </c>
      <c r="CO70" s="54">
        <f t="shared" si="143"/>
        <v>22.721428843837202</v>
      </c>
      <c r="CP70" s="54">
        <f t="shared" si="143"/>
        <v>22.840842986279565</v>
      </c>
      <c r="CQ70" s="54">
        <f t="shared" si="143"/>
        <v>22.958886064065904</v>
      </c>
      <c r="CR70" s="54">
        <f t="shared" si="143"/>
        <v>23.075602556454562</v>
      </c>
      <c r="CS70" s="54">
        <f t="shared" si="143"/>
        <v>23.191026910333832</v>
      </c>
      <c r="CT70" s="54">
        <f t="shared" si="143"/>
        <v>23.305190864866063</v>
      </c>
      <c r="CU70" s="54">
        <f t="shared" si="143"/>
        <v>23.418124393748929</v>
      </c>
      <c r="CV70" s="54">
        <f t="shared" si="143"/>
        <v>23.529856978385748</v>
      </c>
      <c r="CW70" s="54">
        <f t="shared" si="143"/>
        <v>23.640419119717034</v>
      </c>
      <c r="CX70" s="54">
        <f t="shared" si="143"/>
        <v>23.749843967549232</v>
      </c>
      <c r="CY70" s="54">
        <f t="shared" si="143"/>
        <v>23.858168913369553</v>
      </c>
      <c r="CZ70" s="54">
        <f t="shared" si="143"/>
        <v>23.96543147737464</v>
      </c>
      <c r="DA70" s="54">
        <f t="shared" si="143"/>
        <v>24.071669447943062</v>
      </c>
      <c r="DB70" s="54">
        <f t="shared" si="143"/>
        <v>24.17691948835294</v>
      </c>
      <c r="DC70" s="54">
        <f t="shared" si="143"/>
        <v>24.281215957567529</v>
      </c>
      <c r="DD70" s="54">
        <f t="shared" si="143"/>
        <v>24.384590066647423</v>
      </c>
      <c r="DE70" s="54">
        <f t="shared" si="143"/>
        <v>24.487069503179157</v>
      </c>
      <c r="DF70" s="54">
        <f t="shared" si="143"/>
        <v>24.588678667492086</v>
      </c>
      <c r="DG70" s="54">
        <f t="shared" si="143"/>
        <v>24.689441469418281</v>
      </c>
      <c r="DH70" s="54">
        <f t="shared" si="143"/>
        <v>24.789382702032221</v>
      </c>
      <c r="DI70" s="54">
        <f t="shared" si="143"/>
        <v>24.888527751466015</v>
      </c>
      <c r="DJ70" s="54">
        <f t="shared" si="143"/>
        <v>24.98690215547737</v>
      </c>
      <c r="DK70" s="54">
        <f t="shared" si="143"/>
        <v>25.084531046220572</v>
      </c>
      <c r="DL70" s="54">
        <f t="shared" si="143"/>
        <v>25.181438532993528</v>
      </c>
      <c r="DM70" s="54">
        <f t="shared" si="143"/>
        <v>25.277647104114251</v>
      </c>
      <c r="DN70" s="54">
        <f t="shared" si="143"/>
        <v>25.373178193337925</v>
      </c>
      <c r="DO70" s="54">
        <f t="shared" si="143"/>
        <v>25.468052398261545</v>
      </c>
      <c r="DP70" s="54">
        <f t="shared" si="143"/>
        <v>25.562289587930302</v>
      </c>
      <c r="DQ70" s="54">
        <f t="shared" si="143"/>
        <v>25.655909027714561</v>
      </c>
      <c r="DR70" s="54">
        <f t="shared" si="143"/>
        <v>25.748929494699947</v>
      </c>
      <c r="DS70" s="54">
        <f t="shared" si="143"/>
        <v>25.841369356296568</v>
      </c>
    </row>
    <row r="71" spans="1:123" s="257" customFormat="1" x14ac:dyDescent="0.25">
      <c r="A71" s="257" t="s">
        <v>194</v>
      </c>
      <c r="B71" s="255"/>
      <c r="I71" s="272"/>
      <c r="J71" s="223">
        <f>I71+C49*$E$9</f>
        <v>4.828822837022166E-3</v>
      </c>
      <c r="K71" s="223">
        <f t="shared" ref="K71:BV71" si="144">J71+D49*$E$9</f>
        <v>1.0526833784708322E-2</v>
      </c>
      <c r="L71" s="223">
        <f t="shared" si="144"/>
        <v>1.7250486702977984E-2</v>
      </c>
      <c r="M71" s="223">
        <f t="shared" si="144"/>
        <v>2.5184397146536183E-2</v>
      </c>
      <c r="N71" s="223">
        <f t="shared" si="144"/>
        <v>3.4546411469934868E-2</v>
      </c>
      <c r="O71" s="223">
        <f t="shared" si="144"/>
        <v>4.5593588371545299E-2</v>
      </c>
      <c r="P71" s="223">
        <f t="shared" si="144"/>
        <v>5.8629257115445615E-2</v>
      </c>
      <c r="Q71" s="223">
        <f t="shared" si="144"/>
        <v>7.5545735089783739E-2</v>
      </c>
      <c r="R71" s="223">
        <f t="shared" si="144"/>
        <v>9.5507179099502723E-2</v>
      </c>
      <c r="S71" s="223">
        <f t="shared" si="144"/>
        <v>0.11906168303097112</v>
      </c>
      <c r="T71" s="223">
        <f t="shared" si="144"/>
        <v>0.14685599767010382</v>
      </c>
      <c r="U71" s="223">
        <f t="shared" si="144"/>
        <v>0.17965328894428043</v>
      </c>
      <c r="V71" s="223">
        <f t="shared" si="144"/>
        <v>0.21835409264780881</v>
      </c>
      <c r="W71" s="223">
        <f t="shared" si="144"/>
        <v>0.26402104101797225</v>
      </c>
      <c r="X71" s="223">
        <f t="shared" si="144"/>
        <v>0.31790804009476509</v>
      </c>
      <c r="Y71" s="223">
        <f t="shared" si="144"/>
        <v>0.38149469900538063</v>
      </c>
      <c r="Z71" s="223">
        <f t="shared" si="144"/>
        <v>0.45652695651990705</v>
      </c>
      <c r="AA71" s="223">
        <f t="shared" si="144"/>
        <v>0.54506502038704818</v>
      </c>
      <c r="AB71" s="223">
        <f t="shared" si="144"/>
        <v>0.64953993575027469</v>
      </c>
      <c r="AC71" s="223">
        <f t="shared" si="144"/>
        <v>0.77282033587888188</v>
      </c>
      <c r="AD71" s="223">
        <f t="shared" si="144"/>
        <v>0.91829120803063846</v>
      </c>
      <c r="AE71" s="223">
        <f t="shared" si="144"/>
        <v>0.96815682905396339</v>
      </c>
      <c r="AF71" s="223">
        <f t="shared" si="144"/>
        <v>1.001763944839865</v>
      </c>
      <c r="AG71" s="223">
        <f t="shared" si="144"/>
        <v>1.0397256150045657</v>
      </c>
      <c r="AH71" s="223">
        <f t="shared" si="144"/>
        <v>1.0828247299504428</v>
      </c>
      <c r="AI71" s="223">
        <f t="shared" si="144"/>
        <v>1.1319847571036832</v>
      </c>
      <c r="AJ71" s="223">
        <f t="shared" si="144"/>
        <v>1.188294919954884</v>
      </c>
      <c r="AK71" s="223">
        <f t="shared" si="144"/>
        <v>1.2530398621949281</v>
      </c>
      <c r="AL71" s="223">
        <f t="shared" si="144"/>
        <v>1.3277345861465617</v>
      </c>
      <c r="AM71" s="223">
        <f t="shared" si="144"/>
        <v>1.3723185569165457</v>
      </c>
      <c r="AN71" s="223">
        <f t="shared" si="144"/>
        <v>1.4170699915518021</v>
      </c>
      <c r="AO71" s="223">
        <f t="shared" si="144"/>
        <v>1.4618567866930734</v>
      </c>
      <c r="AP71" s="223">
        <f t="shared" si="144"/>
        <v>1.5065227972732784</v>
      </c>
      <c r="AQ71" s="223">
        <f t="shared" si="144"/>
        <v>1.5508833614290674</v>
      </c>
      <c r="AR71" s="223">
        <f t="shared" si="144"/>
        <v>1.5947199625204156</v>
      </c>
      <c r="AS71" s="223">
        <f t="shared" si="144"/>
        <v>1.6377738507493089</v>
      </c>
      <c r="AT71" s="223">
        <f t="shared" si="144"/>
        <v>1.6783651739155665</v>
      </c>
      <c r="AU71" s="223">
        <f t="shared" si="144"/>
        <v>1.7198740381233408</v>
      </c>
      <c r="AV71" s="223">
        <f t="shared" si="144"/>
        <v>1.7619055981354377</v>
      </c>
      <c r="AW71" s="223">
        <f t="shared" si="144"/>
        <v>1.8039834167567095</v>
      </c>
      <c r="AX71" s="223">
        <f t="shared" si="144"/>
        <v>1.8455349903257405</v>
      </c>
      <c r="AY71" s="223">
        <f t="shared" si="144"/>
        <v>1.8858747124840733</v>
      </c>
      <c r="AZ71" s="223">
        <f t="shared" si="144"/>
        <v>1.9241838278100634</v>
      </c>
      <c r="BA71" s="223">
        <f t="shared" si="144"/>
        <v>1.9594877569003259</v>
      </c>
      <c r="BB71" s="223">
        <f t="shared" si="144"/>
        <v>1.9950315465619699</v>
      </c>
      <c r="BC71" s="223">
        <f t="shared" si="144"/>
        <v>2.0308216369469498</v>
      </c>
      <c r="BD71" s="223">
        <f t="shared" si="144"/>
        <v>2.0668310254730358</v>
      </c>
      <c r="BE71" s="223">
        <f t="shared" si="144"/>
        <v>2.1029925927453395</v>
      </c>
      <c r="BF71" s="223">
        <f t="shared" si="144"/>
        <v>2.1391912542801546</v>
      </c>
      <c r="BG71" s="223">
        <f t="shared" si="144"/>
        <v>2.1728504967165536</v>
      </c>
      <c r="BH71" s="223">
        <f t="shared" si="144"/>
        <v>2.206159666389103</v>
      </c>
      <c r="BI71" s="223">
        <f t="shared" si="144"/>
        <v>2.2387888323520388</v>
      </c>
      <c r="BJ71" s="223">
        <f t="shared" si="144"/>
        <v>2.2707211459474639</v>
      </c>
      <c r="BK71" s="223">
        <f t="shared" si="144"/>
        <v>2.3019635458092687</v>
      </c>
      <c r="BL71" s="223">
        <f t="shared" si="144"/>
        <v>2.3325490511651537</v>
      </c>
      <c r="BM71" s="223">
        <f t="shared" si="144"/>
        <v>2.3625394235283261</v>
      </c>
      <c r="BN71" s="223">
        <f t="shared" si="144"/>
        <v>2.3920282679255864</v>
      </c>
      <c r="BO71" s="223">
        <f t="shared" si="144"/>
        <v>2.4209151526332531</v>
      </c>
      <c r="BP71" s="223">
        <f t="shared" si="144"/>
        <v>2.4493707629225079</v>
      </c>
      <c r="BQ71" s="223">
        <f t="shared" si="144"/>
        <v>2.4773243178147082</v>
      </c>
      <c r="BR71" s="223">
        <f t="shared" si="144"/>
        <v>2.504714696420558</v>
      </c>
      <c r="BS71" s="223">
        <f t="shared" si="144"/>
        <v>2.5314957806064409</v>
      </c>
      <c r="BT71" s="223">
        <f t="shared" si="144"/>
        <v>2.5576426364256237</v>
      </c>
      <c r="BU71" s="223">
        <f t="shared" si="144"/>
        <v>2.5831586805537095</v>
      </c>
      <c r="BV71" s="223">
        <f t="shared" si="144"/>
        <v>2.6083131929377439</v>
      </c>
      <c r="BW71" s="223">
        <f t="shared" ref="BW71:DS71" si="145">BV71+BP49*$E$9</f>
        <v>2.6331696444773183</v>
      </c>
      <c r="BX71" s="223">
        <f t="shared" si="145"/>
        <v>2.6577231411750581</v>
      </c>
      <c r="BY71" s="223">
        <f t="shared" si="145"/>
        <v>2.6819646465030336</v>
      </c>
      <c r="BZ71" s="223">
        <f t="shared" si="145"/>
        <v>2.7058813764115386</v>
      </c>
      <c r="CA71" s="223">
        <f t="shared" si="145"/>
        <v>2.7294576095857295</v>
      </c>
      <c r="CB71" s="223">
        <f t="shared" si="145"/>
        <v>2.7526759798736036</v>
      </c>
      <c r="CC71" s="223">
        <f t="shared" si="145"/>
        <v>2.7755193991990468</v>
      </c>
      <c r="CD71" s="223">
        <f t="shared" si="145"/>
        <v>2.7979961356466676</v>
      </c>
      <c r="CE71" s="223">
        <f t="shared" si="145"/>
        <v>2.8201195604806326</v>
      </c>
      <c r="CF71" s="223">
        <f t="shared" si="145"/>
        <v>2.8419061803818724</v>
      </c>
      <c r="CG71" s="223">
        <f t="shared" si="145"/>
        <v>2.8633743783226162</v>
      </c>
      <c r="CH71" s="223">
        <f t="shared" si="145"/>
        <v>2.884542900059444</v>
      </c>
      <c r="CI71" s="223">
        <f t="shared" si="145"/>
        <v>2.9054290701685104</v>
      </c>
      <c r="CJ71" s="223">
        <f t="shared" si="145"/>
        <v>2.9260467181064498</v>
      </c>
      <c r="CK71" s="223">
        <f t="shared" si="145"/>
        <v>2.9464023350273578</v>
      </c>
      <c r="CL71" s="223">
        <f t="shared" si="145"/>
        <v>2.9664961963995964</v>
      </c>
      <c r="CM71" s="223">
        <f t="shared" si="145"/>
        <v>2.9863313770845461</v>
      </c>
      <c r="CN71" s="223">
        <f t="shared" si="145"/>
        <v>3.0059138933221385</v>
      </c>
      <c r="CO71" s="223">
        <f t="shared" si="145"/>
        <v>3.0252526124783112</v>
      </c>
      <c r="CP71" s="223">
        <f t="shared" si="145"/>
        <v>3.0443588752690891</v>
      </c>
      <c r="CQ71" s="223">
        <f t="shared" si="145"/>
        <v>3.0632457677149034</v>
      </c>
      <c r="CR71" s="223">
        <f t="shared" si="145"/>
        <v>3.0819204064970886</v>
      </c>
      <c r="CS71" s="223">
        <f t="shared" si="145"/>
        <v>3.1003883031177719</v>
      </c>
      <c r="CT71" s="223">
        <f t="shared" si="145"/>
        <v>3.118654535842929</v>
      </c>
      <c r="CU71" s="223">
        <f t="shared" si="145"/>
        <v>3.1367239004641876</v>
      </c>
      <c r="CV71" s="223">
        <f t="shared" si="145"/>
        <v>3.1546011140060788</v>
      </c>
      <c r="CW71" s="223">
        <f t="shared" si="145"/>
        <v>3.1722910566190845</v>
      </c>
      <c r="CX71" s="223">
        <f t="shared" si="145"/>
        <v>3.1897990322722363</v>
      </c>
      <c r="CY71" s="223">
        <f t="shared" si="145"/>
        <v>3.207131023603488</v>
      </c>
      <c r="CZ71" s="223">
        <f t="shared" si="145"/>
        <v>3.2242930338443019</v>
      </c>
      <c r="DA71" s="223">
        <f t="shared" si="145"/>
        <v>3.2412911091352492</v>
      </c>
      <c r="DB71" s="223">
        <f t="shared" si="145"/>
        <v>3.2581311156008295</v>
      </c>
      <c r="DC71" s="223">
        <f t="shared" si="145"/>
        <v>3.2748185506751635</v>
      </c>
      <c r="DD71" s="223">
        <f t="shared" si="145"/>
        <v>3.2913584081279463</v>
      </c>
      <c r="DE71" s="223">
        <f t="shared" si="145"/>
        <v>3.3077551179730236</v>
      </c>
      <c r="DF71" s="223">
        <f t="shared" si="145"/>
        <v>3.3240125842630923</v>
      </c>
      <c r="DG71" s="223">
        <f t="shared" si="145"/>
        <v>3.3401346325712833</v>
      </c>
      <c r="DH71" s="223">
        <f t="shared" si="145"/>
        <v>3.3561252297895132</v>
      </c>
      <c r="DI71" s="223">
        <f t="shared" si="145"/>
        <v>3.3719884376989202</v>
      </c>
      <c r="DJ71" s="223">
        <f t="shared" si="145"/>
        <v>3.3877283423407372</v>
      </c>
      <c r="DK71" s="223">
        <f t="shared" si="145"/>
        <v>3.4033489648596493</v>
      </c>
      <c r="DL71" s="223">
        <f t="shared" si="145"/>
        <v>3.4188541627433224</v>
      </c>
      <c r="DM71" s="223">
        <f t="shared" si="145"/>
        <v>3.4342475341226382</v>
      </c>
      <c r="DN71" s="223">
        <f t="shared" si="145"/>
        <v>3.4495325083984261</v>
      </c>
      <c r="DO71" s="223">
        <f t="shared" si="145"/>
        <v>3.4647123811862048</v>
      </c>
      <c r="DP71" s="223">
        <f t="shared" si="145"/>
        <v>3.4797903315332057</v>
      </c>
      <c r="DQ71" s="223">
        <f t="shared" si="145"/>
        <v>3.4947694418986872</v>
      </c>
      <c r="DR71" s="223">
        <f t="shared" si="145"/>
        <v>3.5096527166163489</v>
      </c>
      <c r="DS71" s="223">
        <f t="shared" si="145"/>
        <v>3.5244430944718084</v>
      </c>
    </row>
    <row r="72" spans="1:123" s="55" customFormat="1" x14ac:dyDescent="0.25">
      <c r="A72" s="56" t="s">
        <v>78</v>
      </c>
      <c r="B72" s="58" t="s">
        <v>115</v>
      </c>
      <c r="I72" s="70"/>
      <c r="P72" s="70"/>
      <c r="Q72" s="55">
        <f>Q73+Q74+Q75</f>
        <v>16.562264343866474</v>
      </c>
      <c r="R72" s="55">
        <f t="shared" ref="R72:CC72" si="146">R73+R74+R75</f>
        <v>36.10573626962892</v>
      </c>
      <c r="S72" s="55">
        <f t="shared" si="146"/>
        <v>59.1670331420286</v>
      </c>
      <c r="T72" s="55">
        <f t="shared" si="146"/>
        <v>86.379363451460236</v>
      </c>
      <c r="U72" s="55">
        <f t="shared" si="146"/>
        <v>118.48991321658954</v>
      </c>
      <c r="V72" s="55">
        <f t="shared" si="146"/>
        <v>156.38036193944211</v>
      </c>
      <c r="W72" s="70">
        <f t="shared" si="146"/>
        <v>201.09109143240815</v>
      </c>
      <c r="X72" s="55">
        <f t="shared" si="146"/>
        <v>251.34924905676692</v>
      </c>
      <c r="Y72" s="55">
        <f t="shared" si="146"/>
        <v>278.83241495513352</v>
      </c>
      <c r="Z72" s="55">
        <f t="shared" si="146"/>
        <v>310.62165975135071</v>
      </c>
      <c r="AA72" s="55">
        <f t="shared" si="146"/>
        <v>347.49068509168484</v>
      </c>
      <c r="AB72" s="55">
        <f t="shared" si="146"/>
        <v>390.35193931518387</v>
      </c>
      <c r="AC72" s="55">
        <f t="shared" si="146"/>
        <v>440.28139968646587</v>
      </c>
      <c r="AD72" s="70">
        <f t="shared" si="146"/>
        <v>498.54774249815597</v>
      </c>
      <c r="AE72" s="55">
        <f t="shared" si="146"/>
        <v>564.74745292939667</v>
      </c>
      <c r="AF72" s="55">
        <f t="shared" si="146"/>
        <v>593.97921863944771</v>
      </c>
      <c r="AG72" s="55">
        <f t="shared" si="146"/>
        <v>624.97680158361436</v>
      </c>
      <c r="AH72" s="55">
        <f t="shared" si="146"/>
        <v>658.01055816754422</v>
      </c>
      <c r="AI72" s="55">
        <f t="shared" si="146"/>
        <v>693.39899380432144</v>
      </c>
      <c r="AJ72" s="195">
        <f t="shared" si="146"/>
        <v>731.51720415890816</v>
      </c>
      <c r="AK72" s="70">
        <f t="shared" si="146"/>
        <v>772.80674940821848</v>
      </c>
      <c r="AL72" s="55">
        <f t="shared" si="146"/>
        <v>817.60115855621927</v>
      </c>
      <c r="AM72" s="55">
        <f t="shared" si="146"/>
        <v>850.45918811295746</v>
      </c>
      <c r="AN72" s="55">
        <f t="shared" si="146"/>
        <v>883.65148412738324</v>
      </c>
      <c r="AO72" s="55">
        <f t="shared" si="146"/>
        <v>917.01321775235374</v>
      </c>
      <c r="AP72" s="55">
        <f t="shared" si="146"/>
        <v>950.34704816548151</v>
      </c>
      <c r="AQ72" s="195">
        <f t="shared" si="146"/>
        <v>983.41729701004203</v>
      </c>
      <c r="AR72" s="70">
        <f t="shared" si="146"/>
        <v>1016.221874065341</v>
      </c>
      <c r="AS72" s="55">
        <f t="shared" si="146"/>
        <v>1047.9706328593445</v>
      </c>
      <c r="AT72" s="55">
        <f t="shared" si="146"/>
        <v>1078.6085662625742</v>
      </c>
      <c r="AU72" s="55">
        <f t="shared" si="146"/>
        <v>1109.5604916593318</v>
      </c>
      <c r="AV72" s="55">
        <f t="shared" si="146"/>
        <v>1140.6536697945576</v>
      </c>
      <c r="AW72" s="55">
        <f t="shared" si="146"/>
        <v>1171.6705429348801</v>
      </c>
      <c r="AX72" s="195">
        <f t="shared" si="146"/>
        <v>1202.3405713296577</v>
      </c>
      <c r="AY72" s="208">
        <f t="shared" si="146"/>
        <v>1232.4898700301469</v>
      </c>
      <c r="AZ72" s="55">
        <f t="shared" si="146"/>
        <v>1260.6133139686322</v>
      </c>
      <c r="BA72" s="55">
        <f t="shared" si="146"/>
        <v>1287.1944830894324</v>
      </c>
      <c r="BB72" s="55">
        <f t="shared" si="146"/>
        <v>1313.7026516624899</v>
      </c>
      <c r="BC72" s="55">
        <f t="shared" si="146"/>
        <v>1340.0976415667888</v>
      </c>
      <c r="BD72" s="55">
        <f t="shared" si="146"/>
        <v>1366.3265709235859</v>
      </c>
      <c r="BE72" s="195">
        <f t="shared" si="146"/>
        <v>1392.3207782502277</v>
      </c>
      <c r="BF72" s="70">
        <f t="shared" si="146"/>
        <v>1417.9921952664258</v>
      </c>
      <c r="BG72" s="55">
        <f t="shared" si="146"/>
        <v>1442.3172145793374</v>
      </c>
      <c r="BH72" s="55">
        <f t="shared" si="146"/>
        <v>1466.0328377466597</v>
      </c>
      <c r="BI72" s="55">
        <f t="shared" si="146"/>
        <v>1489.3918371809557</v>
      </c>
      <c r="BJ72" s="55">
        <f t="shared" si="146"/>
        <v>1512.3675652190061</v>
      </c>
      <c r="BK72" s="55">
        <f t="shared" si="146"/>
        <v>1534.9422446937783</v>
      </c>
      <c r="BL72" s="195">
        <f t="shared" si="146"/>
        <v>1557.1088321192544</v>
      </c>
      <c r="BM72" s="70">
        <f t="shared" si="146"/>
        <v>1578.8731661652664</v>
      </c>
      <c r="BN72" s="55">
        <f t="shared" si="146"/>
        <v>1600.2564532910565</v>
      </c>
      <c r="BO72" s="55">
        <f t="shared" si="146"/>
        <v>1621.2770396009462</v>
      </c>
      <c r="BP72" s="55">
        <f t="shared" si="146"/>
        <v>1641.9879425707375</v>
      </c>
      <c r="BQ72" s="55">
        <f t="shared" si="146"/>
        <v>1662.3608205298628</v>
      </c>
      <c r="BR72" s="55">
        <f t="shared" si="146"/>
        <v>1682.3715858687808</v>
      </c>
      <c r="BS72" s="55">
        <f t="shared" si="146"/>
        <v>1702.0026499556598</v>
      </c>
      <c r="BT72" s="70">
        <f t="shared" si="146"/>
        <v>1721.2456237228002</v>
      </c>
      <c r="BU72" s="55">
        <f t="shared" si="146"/>
        <v>1740.104552394431</v>
      </c>
      <c r="BV72" s="55">
        <f t="shared" si="146"/>
        <v>1758.6616360447856</v>
      </c>
      <c r="BW72" s="55">
        <f t="shared" si="146"/>
        <v>1776.9568590750753</v>
      </c>
      <c r="BX72" s="55">
        <f t="shared" si="146"/>
        <v>1794.9866982878752</v>
      </c>
      <c r="BY72" s="55">
        <f t="shared" si="146"/>
        <v>1812.7478998488166</v>
      </c>
      <c r="BZ72" s="55">
        <f t="shared" si="146"/>
        <v>1830.237700637957</v>
      </c>
      <c r="CA72" s="70">
        <f t="shared" si="146"/>
        <v>1847.4541963844024</v>
      </c>
      <c r="CB72" s="55">
        <f t="shared" si="146"/>
        <v>1864.3968883593438</v>
      </c>
      <c r="CC72" s="55">
        <f t="shared" si="146"/>
        <v>1881.0900166294009</v>
      </c>
      <c r="CD72" s="55">
        <f t="shared" ref="CD72:DS72" si="147">CD73+CD74+CD75</f>
        <v>1897.5443102290326</v>
      </c>
      <c r="CE72" s="55">
        <f t="shared" si="147"/>
        <v>1913.7643269583682</v>
      </c>
      <c r="CF72" s="55">
        <f t="shared" si="147"/>
        <v>1929.7562474334025</v>
      </c>
      <c r="CG72" s="55">
        <f t="shared" si="147"/>
        <v>1945.5274963312106</v>
      </c>
      <c r="CH72" s="70">
        <f t="shared" si="147"/>
        <v>1961.0862380342794</v>
      </c>
      <c r="CI72" s="55">
        <f t="shared" si="147"/>
        <v>1976.4407303233188</v>
      </c>
      <c r="CJ72" s="55">
        <f t="shared" si="147"/>
        <v>1991.5985173148663</v>
      </c>
      <c r="CK72" s="55">
        <f t="shared" si="147"/>
        <v>2006.5647876251919</v>
      </c>
      <c r="CL72" s="55">
        <f t="shared" si="147"/>
        <v>2021.3424765044756</v>
      </c>
      <c r="CM72" s="55">
        <f t="shared" si="147"/>
        <v>2035.9356579693365</v>
      </c>
      <c r="CN72" s="55">
        <f t="shared" si="147"/>
        <v>2050.3495353923345</v>
      </c>
      <c r="CO72" s="70">
        <f t="shared" si="147"/>
        <v>2064.5903428195224</v>
      </c>
      <c r="CP72" s="55">
        <f t="shared" si="147"/>
        <v>2078.6651313976272</v>
      </c>
      <c r="CQ72" s="55">
        <f t="shared" si="147"/>
        <v>2092.5814109726534</v>
      </c>
      <c r="CR72" s="55">
        <f t="shared" si="147"/>
        <v>2106.3441868548866</v>
      </c>
      <c r="CS72" s="55">
        <f t="shared" si="147"/>
        <v>2119.9573611703936</v>
      </c>
      <c r="CT72" s="55">
        <f t="shared" si="147"/>
        <v>2133.424924435622</v>
      </c>
      <c r="CU72" s="55">
        <f t="shared" si="147"/>
        <v>2146.7509544057953</v>
      </c>
      <c r="CV72" s="70">
        <f t="shared" si="147"/>
        <v>2159.9396246481474</v>
      </c>
      <c r="CW72" s="55">
        <f t="shared" si="147"/>
        <v>2172.9952186205928</v>
      </c>
      <c r="CX72" s="55">
        <f t="shared" si="147"/>
        <v>2185.9221432520562</v>
      </c>
      <c r="CY72" s="55">
        <f t="shared" si="147"/>
        <v>2198.7243608987801</v>
      </c>
      <c r="CZ72" s="55">
        <f t="shared" si="147"/>
        <v>2211.4056759471828</v>
      </c>
      <c r="DA72" s="55">
        <f t="shared" si="147"/>
        <v>2223.9699145742029</v>
      </c>
      <c r="DB72" s="55">
        <f t="shared" si="147"/>
        <v>2236.4208433157646</v>
      </c>
      <c r="DC72" s="55">
        <f t="shared" si="147"/>
        <v>2248.7620971136666</v>
      </c>
      <c r="DD72" s="70">
        <f t="shared" si="147"/>
        <v>2260.9971242717652</v>
      </c>
      <c r="DE72" s="55">
        <f t="shared" si="147"/>
        <v>2273.1291569421405</v>
      </c>
      <c r="DF72" s="55">
        <f t="shared" si="147"/>
        <v>2285.1612170734484</v>
      </c>
      <c r="DG72" s="55">
        <f t="shared" si="147"/>
        <v>2297.0962481140741</v>
      </c>
      <c r="DH72" s="55">
        <f t="shared" si="147"/>
        <v>2308.937205349438</v>
      </c>
      <c r="DI72" s="55">
        <f t="shared" si="147"/>
        <v>2320.6870259756975</v>
      </c>
      <c r="DJ72" s="55">
        <f t="shared" si="147"/>
        <v>2332.3485941942772</v>
      </c>
      <c r="DK72" s="70">
        <f t="shared" si="147"/>
        <v>2343.9247037148461</v>
      </c>
      <c r="DL72" s="55">
        <f t="shared" si="147"/>
        <v>2355.4180213417267</v>
      </c>
      <c r="DM72" s="55">
        <f t="shared" si="147"/>
        <v>2366.8310568633815</v>
      </c>
      <c r="DN72" s="55">
        <f t="shared" si="147"/>
        <v>2378.1662289821902</v>
      </c>
      <c r="DO72" s="55">
        <f t="shared" si="147"/>
        <v>2389.4258940734853</v>
      </c>
      <c r="DP72" s="55">
        <f t="shared" si="147"/>
        <v>2400.6123437050369</v>
      </c>
      <c r="DQ72" s="55">
        <f t="shared" si="147"/>
        <v>2411.7278036628404</v>
      </c>
      <c r="DR72" s="55">
        <f t="shared" si="147"/>
        <v>2422.7744335379016</v>
      </c>
      <c r="DS72" s="55">
        <f t="shared" si="147"/>
        <v>2433.7543258782757</v>
      </c>
    </row>
    <row r="73" spans="1:123" s="45" customFormat="1" x14ac:dyDescent="0.25">
      <c r="A73" s="45" t="s">
        <v>96</v>
      </c>
      <c r="B73" s="64"/>
      <c r="I73" s="72"/>
      <c r="P73" s="72"/>
      <c r="Q73" s="45">
        <f>P73+J53+J45+J37</f>
        <v>11.244292215546395</v>
      </c>
      <c r="R73" s="45">
        <f>Q73+K53+K45+K37</f>
        <v>24.512557029891141</v>
      </c>
      <c r="S73" s="45">
        <f>R73+L53+L45+L37</f>
        <v>40.169109510817947</v>
      </c>
      <c r="T73" s="45">
        <f>S73+M53+M45+M37</f>
        <v>58.643841438311576</v>
      </c>
      <c r="U73" s="45">
        <f>T73+N53+N45+N37</f>
        <v>80.444025112754048</v>
      </c>
      <c r="V73" s="45">
        <f>U73+O53+O45+O37</f>
        <v>106.16824184859615</v>
      </c>
      <c r="W73" s="72">
        <f>V73+P53+P45+P37</f>
        <v>136.52281759688987</v>
      </c>
      <c r="X73" s="45">
        <f>W73+Q53+Q45+Q37</f>
        <v>176.72079049428723</v>
      </c>
      <c r="Y73" s="45">
        <f>X73+R53+R45+R37</f>
        <v>197.47818145990658</v>
      </c>
      <c r="Z73" s="45">
        <f>Y73+S53+S45+S37</f>
        <v>221.44951432319689</v>
      </c>
      <c r="AA73" s="45">
        <f>Z73+T53+T45+T37</f>
        <v>249.21196953185512</v>
      </c>
      <c r="AB73" s="45">
        <f>AA73+U53+U45+U37</f>
        <v>281.44612358229159</v>
      </c>
      <c r="AC73" s="45">
        <f>AB73+V53+V45+V37</f>
        <v>318.954376432863</v>
      </c>
      <c r="AD73" s="72">
        <f>AC73+W53+W45+W37</f>
        <v>362.68262602579927</v>
      </c>
      <c r="AE73" s="45">
        <f>AD73+X53+X45+X37</f>
        <v>418.10175044572821</v>
      </c>
      <c r="AF73" s="45">
        <f>AE73+Y53+Y45+Y37</f>
        <v>442.37573881280071</v>
      </c>
      <c r="AG73" s="45">
        <f>AF73+Z53+Z45+Z37</f>
        <v>468.18552899671988</v>
      </c>
      <c r="AH73" s="45">
        <f>AG73+AA53+AA45+AA37</f>
        <v>495.76979442090698</v>
      </c>
      <c r="AI73" s="45">
        <f>AH73+AB53+AB45+AB37</f>
        <v>525.4096844426133</v>
      </c>
      <c r="AJ73" s="200">
        <f>AI73+AC53+AC45+AC37</f>
        <v>557.43625929658515</v>
      </c>
      <c r="AK73" s="72">
        <f>AJ73+AD53+AD45+AD37</f>
        <v>592.23918273234915</v>
      </c>
      <c r="AL73" s="45">
        <f>AK73+AE53+AE45+AE37</f>
        <v>630.26852845751966</v>
      </c>
      <c r="AM73" s="45">
        <f>AL73+AF53+AF45+AF37</f>
        <v>658.27706409408177</v>
      </c>
      <c r="AN73" s="45">
        <f>AM73+AG53+AG45+AG37</f>
        <v>686.58717234085225</v>
      </c>
      <c r="AO73" s="45">
        <f>AN73+AH53+AH45+AH37</f>
        <v>715.06966545650801</v>
      </c>
      <c r="AP73" s="45">
        <f>AO73+AI53+AI45+AI37</f>
        <v>743.56991749866654</v>
      </c>
      <c r="AQ73" s="200">
        <f>AP73+AJ53+AJ45+AJ37</f>
        <v>771.90330717310258</v>
      </c>
      <c r="AR73" s="72">
        <f>AQ73+AK53+AK45+AK37</f>
        <v>799.86306978804498</v>
      </c>
      <c r="AS73" s="45">
        <f>AR73+AL53+AL45+AL37</f>
        <v>827.16590827240384</v>
      </c>
      <c r="AT73" s="45">
        <f>AS73+AM53+AM45+AM37</f>
        <v>853.65606016321306</v>
      </c>
      <c r="AU73" s="45">
        <f>AT73+AN53+AN45+AN37</f>
        <v>880.40991790113105</v>
      </c>
      <c r="AV73" s="45">
        <f>AU73+AO53+AO45+AO37</f>
        <v>907.27317633356108</v>
      </c>
      <c r="AW73" s="45">
        <f>AV73+AP53+AP45+AP37</f>
        <v>934.05262785136949</v>
      </c>
      <c r="AX73" s="200">
        <f>AW73+AQ53+AQ45+AQ37</f>
        <v>960.50909607807193</v>
      </c>
      <c r="AY73" s="72">
        <f>AX73+AR53+AR45+AR37</f>
        <v>986.3571432825313</v>
      </c>
      <c r="AZ73" s="45">
        <f>AY73+AS53+AS45+AS37</f>
        <v>1010.4431225456965</v>
      </c>
      <c r="BA73" s="45">
        <f>AZ73+AT53+AT45+AT37</f>
        <v>1033.1707553109572</v>
      </c>
      <c r="BB73" s="45">
        <f>BA73+AU53+AU45+AU37</f>
        <v>1055.8596482590306</v>
      </c>
      <c r="BC73" s="45">
        <f>BB73+AV53+AV45+AV37</f>
        <v>1078.4698557765457</v>
      </c>
      <c r="BD73" s="45">
        <f>BC73+AW53+AW45+AW37</f>
        <v>1100.9488199143225</v>
      </c>
      <c r="BE73" s="200">
        <f>BD73+AX53+AX45+AX37</f>
        <v>1123.228465037148</v>
      </c>
      <c r="BF73" s="72">
        <f>BE73+AY53+AY45+AY37</f>
        <v>1145.2217732649392</v>
      </c>
      <c r="BG73" s="45">
        <f>BF73+AZ53+AZ45+AZ37</f>
        <v>1166.0320880399472</v>
      </c>
      <c r="BH73" s="45">
        <f>BG73+BA53+BA45+BA37</f>
        <v>1186.2859664180653</v>
      </c>
      <c r="BI73" s="45">
        <f>BH73+BB53+BB45+BB37</f>
        <v>1206.2406414276427</v>
      </c>
      <c r="BJ73" s="45">
        <f>BI73+BC53+BC45+BC37</f>
        <v>1225.8748552403415</v>
      </c>
      <c r="BK73" s="45">
        <f>BJ73+BD53+BD45+BD37</f>
        <v>1245.1744340358766</v>
      </c>
      <c r="BL73" s="200">
        <f>BK73+BE53+BE45+BE37</f>
        <v>1264.1337052089771</v>
      </c>
      <c r="BM73" s="72">
        <f>BL73+BF53+BF45+BF37</f>
        <v>1282.7571292575797</v>
      </c>
      <c r="BN73" s="45">
        <f t="shared" ref="BN73:DS73" si="148">BM73+BG53+BG45+BG37</f>
        <v>1301.0611856029384</v>
      </c>
      <c r="BO73" s="45">
        <f t="shared" si="148"/>
        <v>1319.053766547134</v>
      </c>
      <c r="BP73" s="45">
        <f t="shared" si="148"/>
        <v>1336.7754934303898</v>
      </c>
      <c r="BQ73" s="45">
        <f t="shared" si="148"/>
        <v>1354.2017039060916</v>
      </c>
      <c r="BR73" s="45">
        <f t="shared" si="148"/>
        <v>1371.3118353553909</v>
      </c>
      <c r="BS73" s="45">
        <f t="shared" si="148"/>
        <v>1388.0913897766204</v>
      </c>
      <c r="BT73" s="72">
        <f t="shared" si="148"/>
        <v>1404.5342886879919</v>
      </c>
      <c r="BU73" s="45">
        <f t="shared" si="148"/>
        <v>1420.6456854102717</v>
      </c>
      <c r="BV73" s="45">
        <f t="shared" si="148"/>
        <v>1436.4955235411562</v>
      </c>
      <c r="BW73" s="45">
        <f t="shared" si="148"/>
        <v>1452.120559881128</v>
      </c>
      <c r="BX73" s="45">
        <f t="shared" si="148"/>
        <v>1467.5165787683266</v>
      </c>
      <c r="BY73" s="45">
        <f t="shared" si="148"/>
        <v>1482.6796398966999</v>
      </c>
      <c r="BZ73" s="45">
        <f t="shared" si="148"/>
        <v>1497.6063658333528</v>
      </c>
      <c r="CA73" s="72">
        <f t="shared" si="148"/>
        <v>1512.2943727191957</v>
      </c>
      <c r="CB73" s="45">
        <f t="shared" si="148"/>
        <v>1526.7428738270974</v>
      </c>
      <c r="CC73" s="45">
        <f t="shared" si="148"/>
        <v>1540.9760610499704</v>
      </c>
      <c r="CD73" s="45">
        <f t="shared" si="148"/>
        <v>1555.0038301476329</v>
      </c>
      <c r="CE73" s="45">
        <f t="shared" si="148"/>
        <v>1568.8301077186559</v>
      </c>
      <c r="CF73" s="45">
        <f t="shared" si="148"/>
        <v>1582.46010897215</v>
      </c>
      <c r="CG73" s="45">
        <f t="shared" si="148"/>
        <v>1595.9000097834951</v>
      </c>
      <c r="CH73" s="72">
        <f t="shared" si="148"/>
        <v>1609.1565204083947</v>
      </c>
      <c r="CI73" s="45">
        <f t="shared" si="148"/>
        <v>1622.2363487604707</v>
      </c>
      <c r="CJ73" s="45">
        <f t="shared" si="148"/>
        <v>1635.1455393430799</v>
      </c>
      <c r="CK73" s="45">
        <f t="shared" si="148"/>
        <v>1647.8885627864756</v>
      </c>
      <c r="CL73" s="45">
        <f t="shared" si="148"/>
        <v>1660.4680224062722</v>
      </c>
      <c r="CM73" s="45">
        <f t="shared" si="148"/>
        <v>1672.8875587460805</v>
      </c>
      <c r="CN73" s="45">
        <f t="shared" si="148"/>
        <v>1685.1518219695572</v>
      </c>
      <c r="CO73" s="72">
        <f t="shared" si="148"/>
        <v>1697.2663624304807</v>
      </c>
      <c r="CP73" s="45">
        <f t="shared" si="148"/>
        <v>1709.2374173787994</v>
      </c>
      <c r="CQ73" s="45">
        <f t="shared" si="148"/>
        <v>1721.0715680820808</v>
      </c>
      <c r="CR73" s="45">
        <f t="shared" si="148"/>
        <v>1732.7731018030593</v>
      </c>
      <c r="CS73" s="45">
        <f t="shared" si="148"/>
        <v>1744.3452737606967</v>
      </c>
      <c r="CT73" s="45">
        <f t="shared" si="148"/>
        <v>1755.791448565918</v>
      </c>
      <c r="CU73" s="45">
        <f t="shared" si="148"/>
        <v>1767.1151064581898</v>
      </c>
      <c r="CV73" s="72">
        <f t="shared" si="148"/>
        <v>1778.3198543279011</v>
      </c>
      <c r="CW73" s="45">
        <f t="shared" si="148"/>
        <v>1789.4094367376317</v>
      </c>
      <c r="CX73" s="45">
        <f t="shared" si="148"/>
        <v>1800.3877404810173</v>
      </c>
      <c r="CY73" s="45">
        <f t="shared" si="148"/>
        <v>1811.2582112294642</v>
      </c>
      <c r="CZ73" s="45">
        <f t="shared" si="148"/>
        <v>1822.0241397660398</v>
      </c>
      <c r="DA73" s="45">
        <f t="shared" si="148"/>
        <v>1832.6888257331425</v>
      </c>
      <c r="DB73" s="45">
        <f t="shared" si="148"/>
        <v>1843.2555099577312</v>
      </c>
      <c r="DC73" s="45">
        <f t="shared" si="148"/>
        <v>1853.7273162691292</v>
      </c>
      <c r="DD73" s="72">
        <f t="shared" si="148"/>
        <v>1864.107208937774</v>
      </c>
      <c r="DE73" s="45">
        <f t="shared" si="148"/>
        <v>1874.3979727617325</v>
      </c>
      <c r="DF73" s="45">
        <f t="shared" si="148"/>
        <v>1884.6022238128887</v>
      </c>
      <c r="DG73" s="45">
        <f t="shared" si="148"/>
        <v>1894.7225140894382</v>
      </c>
      <c r="DH73" s="45">
        <f t="shared" si="148"/>
        <v>1904.761409520888</v>
      </c>
      <c r="DI73" s="45">
        <f t="shared" si="148"/>
        <v>1914.7214608013521</v>
      </c>
      <c r="DJ73" s="45">
        <f t="shared" si="148"/>
        <v>1924.6051702612447</v>
      </c>
      <c r="DK73" s="72">
        <f t="shared" si="148"/>
        <v>1934.4149571904302</v>
      </c>
      <c r="DL73" s="45">
        <f t="shared" si="148"/>
        <v>1944.1531251641425</v>
      </c>
      <c r="DM73" s="45">
        <f t="shared" si="148"/>
        <v>1953.8218362790774</v>
      </c>
      <c r="DN73" s="45">
        <f t="shared" si="148"/>
        <v>1963.4231741564406</v>
      </c>
      <c r="DO73" s="45">
        <f t="shared" si="148"/>
        <v>1972.9591717230828</v>
      </c>
      <c r="DP73" s="45">
        <f t="shared" si="148"/>
        <v>1982.4318089318335</v>
      </c>
      <c r="DQ73" s="45">
        <f t="shared" si="148"/>
        <v>1991.8430112822784</v>
      </c>
      <c r="DR73" s="45">
        <f t="shared" si="148"/>
        <v>2001.1946483808583</v>
      </c>
      <c r="DS73" s="45">
        <f t="shared" si="148"/>
        <v>2010.488531798617</v>
      </c>
    </row>
    <row r="74" spans="1:123" s="45" customFormat="1" x14ac:dyDescent="0.25">
      <c r="A74" s="45" t="s">
        <v>98</v>
      </c>
      <c r="B74" s="64"/>
      <c r="I74" s="72"/>
      <c r="P74" s="72"/>
      <c r="Q74" s="45">
        <f>P74+J55+J47+J39</f>
        <v>4.5217401745462178</v>
      </c>
      <c r="R74" s="45">
        <f>Q74+K55+K47+K39</f>
        <v>9.857393580510756</v>
      </c>
      <c r="S74" s="45">
        <f>R74+L55+L47+L39</f>
        <v>16.153464599548908</v>
      </c>
      <c r="T74" s="45">
        <f>S74+M55+M47+M39</f>
        <v>23.582828402013931</v>
      </c>
      <c r="U74" s="45">
        <f>T74+N55+N47+N39</f>
        <v>32.349477688922654</v>
      </c>
      <c r="V74" s="45">
        <f>U74+O55+O47+O39</f>
        <v>42.694123847474948</v>
      </c>
      <c r="W74" s="72">
        <f>V74+P55+P47+P39</f>
        <v>54.900806314566651</v>
      </c>
      <c r="X74" s="45">
        <f>W74+Q55+Q47+Q39</f>
        <v>63.946990035429735</v>
      </c>
      <c r="Y74" s="45">
        <f>X74+R55+R47+R39</f>
        <v>69.791672743751249</v>
      </c>
      <c r="Z74" s="45">
        <f>Y74+S55+S47+S39</f>
        <v>76.591079932639005</v>
      </c>
      <c r="AA74" s="45">
        <f>Z74+T55+T47+T39</f>
        <v>84.51701016445476</v>
      </c>
      <c r="AB74" s="45">
        <f>AA74+U55+U47+U39</f>
        <v>93.772166861718404</v>
      </c>
      <c r="AC74" s="45">
        <f>AB74+V55+V47+V39</f>
        <v>104.59571444585656</v>
      </c>
      <c r="AD74" s="72">
        <f>AC74+W55+W47+W39</f>
        <v>117.26983206350961</v>
      </c>
      <c r="AE74" s="45">
        <f>AD74+X55+X47+X39</f>
        <v>126.88610552819306</v>
      </c>
      <c r="AF74" s="45">
        <f>AE74+Y55+Y47+Y39</f>
        <v>131.13115032603707</v>
      </c>
      <c r="AG74" s="45">
        <f>AF74+Z55+Z47+Z39</f>
        <v>135.58397742883213</v>
      </c>
      <c r="AH74" s="45">
        <f>AG74+AA55+AA47+AA39</f>
        <v>140.27430024268418</v>
      </c>
      <c r="AI74" s="45">
        <f>AH74+AB55+AB47+AB39</f>
        <v>145.23715559991882</v>
      </c>
      <c r="AJ74" s="200">
        <f>AI74+AC55+AC47+AC39</f>
        <v>150.51384954539961</v>
      </c>
      <c r="AK74" s="72">
        <f>AJ74+AD55+AD47+AD39</f>
        <v>156.15306848744379</v>
      </c>
      <c r="AL74" s="45">
        <f>AK74+AE55+AE47+AE39</f>
        <v>162.15213939936046</v>
      </c>
      <c r="AM74" s="45">
        <f>AL74+AF55+AF47+AF39</f>
        <v>166.35826066910982</v>
      </c>
      <c r="AN74" s="45">
        <f>AM74+AG55+AG47+AG39</f>
        <v>170.5850957585304</v>
      </c>
      <c r="AO74" s="45">
        <f>AN74+AH55+AH47+AH39</f>
        <v>174.80234204251306</v>
      </c>
      <c r="AP74" s="45">
        <f>AO74+AI55+AI47+AI39</f>
        <v>178.97371634844683</v>
      </c>
      <c r="AQ74" s="200">
        <f>AP74+AJ55+AJ47+AJ39</f>
        <v>183.0558811282832</v>
      </c>
      <c r="AR74" s="72">
        <f>AQ74+AK55+AK47+AK39</f>
        <v>187.07863368374839</v>
      </c>
      <c r="AS74" s="45">
        <f>AR74+AL55+AL47+AL39</f>
        <v>190.84656581875942</v>
      </c>
      <c r="AT74" s="45">
        <f>AS74+AM55+AM47+AM39</f>
        <v>194.36531334790777</v>
      </c>
      <c r="AU74" s="45">
        <f>AT74+AN55+AN47+AN39</f>
        <v>197.92710513901588</v>
      </c>
      <c r="AV74" s="45">
        <f>AU74+AO55+AO47+AO39</f>
        <v>201.51525274694345</v>
      </c>
      <c r="AW74" s="45">
        <f>AV74+AP55+AP47+AP39</f>
        <v>205.10794710175799</v>
      </c>
      <c r="AX74" s="200">
        <f>AW74+AQ55+AQ47+AQ39</f>
        <v>208.67731165117274</v>
      </c>
      <c r="AY74" s="72">
        <f>AX74+AR55+AR47+AR39</f>
        <v>212.23361689236941</v>
      </c>
      <c r="AZ74" s="45">
        <f>AY74+AS55+AS47+AS39</f>
        <v>215.57259995112111</v>
      </c>
      <c r="BA74" s="45">
        <f>AZ74+AT55+AT47+AT39</f>
        <v>218.75381819984926</v>
      </c>
      <c r="BB74" s="45">
        <f>BA74+AU55+AU47+AU39</f>
        <v>221.90753677524972</v>
      </c>
      <c r="BC74" s="45">
        <f>BB74+AV55+AV47+AV39</f>
        <v>225.03368708679946</v>
      </c>
      <c r="BD74" s="45">
        <f>BC74+AW55+AW47+AW39</f>
        <v>228.13205424073331</v>
      </c>
      <c r="BE74" s="200">
        <f>BD74+AX55+AX47+AX39</f>
        <v>231.20212626487691</v>
      </c>
      <c r="BF74" s="72">
        <f>BE74+AY55+AY47+AY39</f>
        <v>234.24291510261673</v>
      </c>
      <c r="BG74" s="45">
        <f>BF74+AZ55+AZ47+AZ39</f>
        <v>237.14497957789064</v>
      </c>
      <c r="BH74" s="45">
        <f>BG74+BA55+BA47+BA39</f>
        <v>240.00414682812286</v>
      </c>
      <c r="BI74" s="45">
        <f>BH74+BB55+BB47+BB39</f>
        <v>242.81621467099464</v>
      </c>
      <c r="BJ74" s="45">
        <f>BI74+BC55+BC47+BC39</f>
        <v>245.57680018662694</v>
      </c>
      <c r="BK74" s="45">
        <f>BJ74+BD55+BD47+BD39</f>
        <v>248.28301373429269</v>
      </c>
      <c r="BL74" s="200">
        <f>BK74+BE55+BE47+BE39</f>
        <v>250.93382152051487</v>
      </c>
      <c r="BM74" s="72">
        <f>BL74+BF55+BF47+BF39</f>
        <v>253.53046562055158</v>
      </c>
      <c r="BN74" s="45">
        <f t="shared" ref="BN74:DS74" si="149">BM74+BG55+BG47+BG39</f>
        <v>256.07695172750135</v>
      </c>
      <c r="BO74" s="45">
        <f t="shared" si="149"/>
        <v>258.58109577426438</v>
      </c>
      <c r="BP74" s="45">
        <f t="shared" si="149"/>
        <v>261.05326304195825</v>
      </c>
      <c r="BQ74" s="45">
        <f t="shared" si="149"/>
        <v>263.49034854369165</v>
      </c>
      <c r="BR74" s="45">
        <f t="shared" si="149"/>
        <v>265.88938337181821</v>
      </c>
      <c r="BS74" s="45">
        <f t="shared" si="149"/>
        <v>268.24777105326365</v>
      </c>
      <c r="BT74" s="72">
        <f t="shared" si="149"/>
        <v>270.5635782896664</v>
      </c>
      <c r="BU74" s="45">
        <f t="shared" si="149"/>
        <v>272.83588929049017</v>
      </c>
      <c r="BV74" s="45">
        <f t="shared" si="149"/>
        <v>275.0752218536079</v>
      </c>
      <c r="BW74" s="45">
        <f t="shared" si="149"/>
        <v>277.28424006466878</v>
      </c>
      <c r="BX74" s="45">
        <f t="shared" si="149"/>
        <v>279.46350472878692</v>
      </c>
      <c r="BY74" s="45">
        <f t="shared" si="149"/>
        <v>281.61356149896176</v>
      </c>
      <c r="BZ74" s="45">
        <f t="shared" si="149"/>
        <v>283.73488758535302</v>
      </c>
      <c r="CA74" s="72">
        <f t="shared" si="149"/>
        <v>285.82784223373238</v>
      </c>
      <c r="CB74" s="45">
        <f t="shared" si="149"/>
        <v>287.8926227898217</v>
      </c>
      <c r="CC74" s="45">
        <f t="shared" si="149"/>
        <v>289.92922844767219</v>
      </c>
      <c r="CD74" s="45">
        <f t="shared" si="149"/>
        <v>291.93835139888466</v>
      </c>
      <c r="CE74" s="45">
        <f t="shared" si="149"/>
        <v>293.92052245999804</v>
      </c>
      <c r="CF74" s="45">
        <f t="shared" si="149"/>
        <v>295.87654892869222</v>
      </c>
      <c r="CG74" s="45">
        <f t="shared" si="149"/>
        <v>297.80747112711515</v>
      </c>
      <c r="CH74" s="72">
        <f t="shared" si="149"/>
        <v>299.71449643324007</v>
      </c>
      <c r="CI74" s="45">
        <f t="shared" si="149"/>
        <v>301.59890735202799</v>
      </c>
      <c r="CJ74" s="45">
        <f t="shared" si="149"/>
        <v>303.46193965784352</v>
      </c>
      <c r="CK74" s="45">
        <f t="shared" si="149"/>
        <v>305.30417531731956</v>
      </c>
      <c r="CL74" s="45">
        <f t="shared" si="149"/>
        <v>307.12587537409956</v>
      </c>
      <c r="CM74" s="45">
        <f t="shared" si="149"/>
        <v>308.92738753012168</v>
      </c>
      <c r="CN74" s="45">
        <f t="shared" si="149"/>
        <v>310.7091614291549</v>
      </c>
      <c r="CO74" s="72">
        <f t="shared" si="149"/>
        <v>312.47175751226348</v>
      </c>
      <c r="CP74" s="45">
        <f t="shared" si="149"/>
        <v>314.21584645415356</v>
      </c>
      <c r="CQ74" s="45">
        <f t="shared" si="149"/>
        <v>315.94219566000163</v>
      </c>
      <c r="CR74" s="45">
        <f t="shared" si="149"/>
        <v>317.65139679844492</v>
      </c>
      <c r="CS74" s="45">
        <f t="shared" si="149"/>
        <v>319.34398177780463</v>
      </c>
      <c r="CT74" s="45">
        <f t="shared" si="149"/>
        <v>321.0204641094175</v>
      </c>
      <c r="CU74" s="45">
        <f t="shared" si="149"/>
        <v>322.68133321299507</v>
      </c>
      <c r="CV74" s="72">
        <f t="shared" si="149"/>
        <v>324.32705284902772</v>
      </c>
      <c r="CW74" s="45">
        <f t="shared" si="149"/>
        <v>325.95806410963871</v>
      </c>
      <c r="CX74" s="45">
        <f t="shared" si="149"/>
        <v>327.57479330116752</v>
      </c>
      <c r="CY74" s="45">
        <f t="shared" si="149"/>
        <v>329.17766493366713</v>
      </c>
      <c r="CZ74" s="45">
        <f t="shared" si="149"/>
        <v>330.76710126739573</v>
      </c>
      <c r="DA74" s="45">
        <f t="shared" si="149"/>
        <v>332.34353541622625</v>
      </c>
      <c r="DB74" s="45">
        <f t="shared" si="149"/>
        <v>333.90739978745597</v>
      </c>
      <c r="DC74" s="45">
        <f t="shared" si="149"/>
        <v>335.45911456164856</v>
      </c>
      <c r="DD74" s="72">
        <f t="shared" si="149"/>
        <v>336.99907730308325</v>
      </c>
      <c r="DE74" s="45">
        <f t="shared" si="149"/>
        <v>338.52765502957737</v>
      </c>
      <c r="DF74" s="45">
        <f t="shared" si="149"/>
        <v>340.04518033688441</v>
      </c>
      <c r="DG74" s="45">
        <f t="shared" si="149"/>
        <v>341.55197407227894</v>
      </c>
      <c r="DH74" s="45">
        <f t="shared" si="149"/>
        <v>343.04835563651386</v>
      </c>
      <c r="DI74" s="45">
        <f t="shared" si="149"/>
        <v>344.5346423456283</v>
      </c>
      <c r="DJ74" s="45">
        <f t="shared" si="149"/>
        <v>346.01114791609382</v>
      </c>
      <c r="DK74" s="72">
        <f t="shared" si="149"/>
        <v>347.47818006024437</v>
      </c>
      <c r="DL74" s="45">
        <f t="shared" si="149"/>
        <v>348.93603730556248</v>
      </c>
      <c r="DM74" s="45">
        <f t="shared" si="149"/>
        <v>350.38500531072293</v>
      </c>
      <c r="DN74" s="45">
        <f t="shared" si="149"/>
        <v>351.82535927679561</v>
      </c>
      <c r="DO74" s="45">
        <f t="shared" si="149"/>
        <v>353.25736477710427</v>
      </c>
      <c r="DP74" s="45">
        <f t="shared" si="149"/>
        <v>354.68127762633208</v>
      </c>
      <c r="DQ74" s="45">
        <f t="shared" si="149"/>
        <v>356.09734433072015</v>
      </c>
      <c r="DR74" s="45">
        <f t="shared" si="149"/>
        <v>357.50580296154385</v>
      </c>
      <c r="DS74" s="45">
        <f t="shared" si="149"/>
        <v>358.90688423713118</v>
      </c>
    </row>
    <row r="75" spans="1:123" s="45" customFormat="1" x14ac:dyDescent="0.25">
      <c r="A75" s="45" t="s">
        <v>99</v>
      </c>
      <c r="B75" s="64"/>
      <c r="I75" s="72"/>
      <c r="P75" s="72"/>
      <c r="Q75" s="45">
        <f>P75+J57+J49+J41</f>
        <v>0.79623195377386202</v>
      </c>
      <c r="R75" s="45">
        <f>Q75+K57+K49+K41</f>
        <v>1.7357856592270191</v>
      </c>
      <c r="S75" s="45">
        <f>R75+L57+L49+L41</f>
        <v>2.8444590316617449</v>
      </c>
      <c r="T75" s="45">
        <f>S75+M57+M49+M41</f>
        <v>4.1526936111347208</v>
      </c>
      <c r="U75" s="45">
        <f>T75+N57+N49+N41</f>
        <v>5.6964104149128323</v>
      </c>
      <c r="V75" s="45">
        <f>U75+O57+O49+O41</f>
        <v>7.5179962433710035</v>
      </c>
      <c r="W75" s="72">
        <f>V75+P57+P49+P41</f>
        <v>9.6674675209516465</v>
      </c>
      <c r="X75" s="45">
        <f>W75+Q57+Q49+Q41</f>
        <v>10.681468527049955</v>
      </c>
      <c r="Y75" s="45">
        <f>X75+R57+R49+R41</f>
        <v>11.562560751475688</v>
      </c>
      <c r="Z75" s="45">
        <f>Y75+S57+S49+S41</f>
        <v>12.581065495514766</v>
      </c>
      <c r="AA75" s="45">
        <f>Z75+T57+T49+T41</f>
        <v>13.761705395375001</v>
      </c>
      <c r="AB75" s="45">
        <f>AA75+U57+U49+U41</f>
        <v>15.133648871173897</v>
      </c>
      <c r="AC75" s="45">
        <f>AB75+V57+V49+V41</f>
        <v>16.731308807746306</v>
      </c>
      <c r="AD75" s="72">
        <f>AC75+W57+W49+W41</f>
        <v>18.595284408847096</v>
      </c>
      <c r="AE75" s="45">
        <f>AD75+X57+X49+X41</f>
        <v>19.759596955475395</v>
      </c>
      <c r="AF75" s="45">
        <f>AE75+Y57+Y49+Y41</f>
        <v>20.472329500609987</v>
      </c>
      <c r="AG75" s="45">
        <f>AF75+Z57+Z49+Z41</f>
        <v>21.207295158062436</v>
      </c>
      <c r="AH75" s="45">
        <f>AG75+AA57+AA49+AA41</f>
        <v>21.966463503953012</v>
      </c>
      <c r="AI75" s="45">
        <f>AH75+AB57+AB49+AB41</f>
        <v>22.752153761789312</v>
      </c>
      <c r="AJ75" s="200">
        <f>AI75+AC57+AC49+AC41</f>
        <v>23.567095316923478</v>
      </c>
      <c r="AK75" s="72">
        <f>AJ75+AD57+AD49+AD41</f>
        <v>24.414498188425537</v>
      </c>
      <c r="AL75" s="45">
        <f>AK75+AE57+AE49+AE41</f>
        <v>25.180490699339188</v>
      </c>
      <c r="AM75" s="45">
        <f>AL75+AF57+AF49+AF41</f>
        <v>25.823863349765858</v>
      </c>
      <c r="AN75" s="45">
        <f>AM75+AG57+AG49+AG41</f>
        <v>26.479216028000568</v>
      </c>
      <c r="AO75" s="45">
        <f>AN75+AH57+AH49+AH41</f>
        <v>27.141210253332655</v>
      </c>
      <c r="AP75" s="45">
        <f>AO75+AI57+AI49+AI41</f>
        <v>27.80341431836818</v>
      </c>
      <c r="AQ75" s="200">
        <f>AP75+AJ57+AJ49+AJ41</f>
        <v>28.458108708656223</v>
      </c>
      <c r="AR75" s="72">
        <f>AQ75+AK57+AK49+AK41</f>
        <v>29.280170593547659</v>
      </c>
      <c r="AS75" s="45">
        <f>AR75+AL57+AL49+AL41</f>
        <v>29.958158768181168</v>
      </c>
      <c r="AT75" s="45">
        <f>AS75+AM57+AM49+AM41</f>
        <v>30.58719275145339</v>
      </c>
      <c r="AU75" s="45">
        <f>AT75+AN57+AN49+AN41</f>
        <v>31.223468619184896</v>
      </c>
      <c r="AV75" s="45">
        <f>AU75+AO57+AO49+AO41</f>
        <v>31.865240714053094</v>
      </c>
      <c r="AW75" s="45">
        <f>AV75+AP57+AP49+AP41</f>
        <v>32.509967981752546</v>
      </c>
      <c r="AX75" s="200">
        <f>AW75+AQ57+AQ49+AQ41</f>
        <v>33.154163600413106</v>
      </c>
      <c r="AY75" s="72">
        <f>AX75+AR57+AR49+AR41</f>
        <v>33.899109855246209</v>
      </c>
      <c r="AZ75" s="45">
        <f>AY75+AS57+AS49+AS41</f>
        <v>34.597591471814624</v>
      </c>
      <c r="BA75" s="45">
        <f>AZ75+AT57+AT49+AT41</f>
        <v>35.269909578625892</v>
      </c>
      <c r="BB75" s="45">
        <f>BA75+AU57+AU49+AU41</f>
        <v>35.935466628209504</v>
      </c>
      <c r="BC75" s="45">
        <f>BB75+AV57+AV49+AV41</f>
        <v>36.594098703443422</v>
      </c>
      <c r="BD75" s="45">
        <f>BC75+AW57+AW49+AW41</f>
        <v>37.245696768530102</v>
      </c>
      <c r="BE75" s="200">
        <f>BD75+AX57+AX49+AX41</f>
        <v>37.890186948202867</v>
      </c>
      <c r="BF75" s="72">
        <f>BE75+AY57+AY49+AY41</f>
        <v>38.52750689886993</v>
      </c>
      <c r="BG75" s="45">
        <f>BF75+AZ57+AZ49+AZ41</f>
        <v>39.140146961499575</v>
      </c>
      <c r="BH75" s="45">
        <f>BG75+BA57+BA49+BA41</f>
        <v>39.74272450047139</v>
      </c>
      <c r="BI75" s="45">
        <f>BH75+BB57+BB49+BB41</f>
        <v>40.334981082318365</v>
      </c>
      <c r="BJ75" s="45">
        <f>BI75+BC57+BC49+BC41</f>
        <v>40.915909792037695</v>
      </c>
      <c r="BK75" s="45">
        <f>BJ75+BD57+BD49+BD41</f>
        <v>41.484796923608897</v>
      </c>
      <c r="BL75" s="200">
        <f>BK75+BE57+BE49+BE41</f>
        <v>42.041305389762599</v>
      </c>
      <c r="BM75" s="72">
        <f>BL75+BF57+BF49+BF41</f>
        <v>42.585571287135387</v>
      </c>
      <c r="BN75" s="45">
        <f t="shared" ref="BN75:DS75" si="150">BM75+BG57+BG49+BG41</f>
        <v>43.118315960616599</v>
      </c>
      <c r="BO75" s="45">
        <f t="shared" si="150"/>
        <v>43.642177279547617</v>
      </c>
      <c r="BP75" s="45">
        <f t="shared" si="150"/>
        <v>44.159186098389391</v>
      </c>
      <c r="BQ75" s="45">
        <f t="shared" si="150"/>
        <v>44.668768080079587</v>
      </c>
      <c r="BR75" s="45">
        <f t="shared" si="150"/>
        <v>45.170367141571688</v>
      </c>
      <c r="BS75" s="45">
        <f t="shared" si="150"/>
        <v>45.663489125775655</v>
      </c>
      <c r="BT75" s="72">
        <f t="shared" si="150"/>
        <v>46.147756745142125</v>
      </c>
      <c r="BU75" s="45">
        <f t="shared" si="150"/>
        <v>46.622977693669171</v>
      </c>
      <c r="BV75" s="45">
        <f t="shared" si="150"/>
        <v>47.090890650021457</v>
      </c>
      <c r="BW75" s="45">
        <f t="shared" si="150"/>
        <v>47.552059129278632</v>
      </c>
      <c r="BX75" s="45">
        <f t="shared" si="150"/>
        <v>48.006614790761816</v>
      </c>
      <c r="BY75" s="45">
        <f t="shared" si="150"/>
        <v>48.454698453155139</v>
      </c>
      <c r="BZ75" s="45">
        <f t="shared" si="150"/>
        <v>48.896447219251094</v>
      </c>
      <c r="CA75" s="72">
        <f t="shared" si="150"/>
        <v>49.331981431474325</v>
      </c>
      <c r="CB75" s="45">
        <f t="shared" si="150"/>
        <v>49.761391742424749</v>
      </c>
      <c r="CC75" s="45">
        <f t="shared" si="150"/>
        <v>50.18472713175845</v>
      </c>
      <c r="CD75" s="45">
        <f t="shared" si="150"/>
        <v>50.602128682515051</v>
      </c>
      <c r="CE75" s="45">
        <f t="shared" si="150"/>
        <v>51.013696779714287</v>
      </c>
      <c r="CF75" s="45">
        <f t="shared" si="150"/>
        <v>51.419589532560153</v>
      </c>
      <c r="CG75" s="45">
        <f t="shared" si="150"/>
        <v>51.820015420600448</v>
      </c>
      <c r="CH75" s="72">
        <f t="shared" si="150"/>
        <v>52.215221192644613</v>
      </c>
      <c r="CI75" s="45">
        <f t="shared" si="150"/>
        <v>52.605474210820063</v>
      </c>
      <c r="CJ75" s="45">
        <f t="shared" si="150"/>
        <v>52.991038313942802</v>
      </c>
      <c r="CK75" s="45">
        <f t="shared" si="150"/>
        <v>53.372049521396704</v>
      </c>
      <c r="CL75" s="45">
        <f t="shared" si="150"/>
        <v>53.748578724103972</v>
      </c>
      <c r="CM75" s="45">
        <f t="shared" si="150"/>
        <v>54.120711693134318</v>
      </c>
      <c r="CN75" s="45">
        <f t="shared" si="150"/>
        <v>54.488551993622593</v>
      </c>
      <c r="CO75" s="72">
        <f t="shared" si="150"/>
        <v>54.852222876778484</v>
      </c>
      <c r="CP75" s="45">
        <f t="shared" si="150"/>
        <v>55.211867564674201</v>
      </c>
      <c r="CQ75" s="45">
        <f t="shared" si="150"/>
        <v>55.567647230570742</v>
      </c>
      <c r="CR75" s="45">
        <f t="shared" si="150"/>
        <v>55.919688253382233</v>
      </c>
      <c r="CS75" s="45">
        <f t="shared" si="150"/>
        <v>56.268105631892361</v>
      </c>
      <c r="CT75" s="45">
        <f t="shared" si="150"/>
        <v>56.613011760286597</v>
      </c>
      <c r="CU75" s="45">
        <f t="shared" si="150"/>
        <v>56.954514734610477</v>
      </c>
      <c r="CV75" s="72">
        <f t="shared" si="150"/>
        <v>57.29271747121836</v>
      </c>
      <c r="CW75" s="45">
        <f t="shared" si="150"/>
        <v>57.627717773322438</v>
      </c>
      <c r="CX75" s="45">
        <f t="shared" si="150"/>
        <v>57.959609469871253</v>
      </c>
      <c r="CY75" s="45">
        <f t="shared" si="150"/>
        <v>58.288484735648687</v>
      </c>
      <c r="CZ75" s="45">
        <f t="shared" si="150"/>
        <v>58.614434913746976</v>
      </c>
      <c r="DA75" s="45">
        <f t="shared" si="150"/>
        <v>58.937553424834221</v>
      </c>
      <c r="DB75" s="45">
        <f t="shared" si="150"/>
        <v>59.257933570577265</v>
      </c>
      <c r="DC75" s="45">
        <f t="shared" si="150"/>
        <v>59.575666282888896</v>
      </c>
      <c r="DD75" s="72">
        <f t="shared" si="150"/>
        <v>59.890838030907979</v>
      </c>
      <c r="DE75" s="45">
        <f t="shared" si="150"/>
        <v>60.203529150830697</v>
      </c>
      <c r="DF75" s="45">
        <f t="shared" si="150"/>
        <v>60.51381292367514</v>
      </c>
      <c r="DG75" s="45">
        <f t="shared" si="150"/>
        <v>60.821759952356878</v>
      </c>
      <c r="DH75" s="45">
        <f t="shared" si="150"/>
        <v>61.127440192036289</v>
      </c>
      <c r="DI75" s="45">
        <f t="shared" si="150"/>
        <v>61.430922828717001</v>
      </c>
      <c r="DJ75" s="45">
        <f t="shared" si="150"/>
        <v>61.732276016938691</v>
      </c>
      <c r="DK75" s="72">
        <f t="shared" si="150"/>
        <v>62.031566464171576</v>
      </c>
      <c r="DL75" s="45">
        <f t="shared" si="150"/>
        <v>62.328858872021442</v>
      </c>
      <c r="DM75" s="45">
        <f t="shared" si="150"/>
        <v>62.624215273581065</v>
      </c>
      <c r="DN75" s="45">
        <f t="shared" si="150"/>
        <v>62.917695548953724</v>
      </c>
      <c r="DO75" s="45">
        <f t="shared" si="150"/>
        <v>63.209357573298426</v>
      </c>
      <c r="DP75" s="45">
        <f t="shared" si="150"/>
        <v>63.499257146871436</v>
      </c>
      <c r="DQ75" s="45">
        <f t="shared" si="150"/>
        <v>63.787448049841593</v>
      </c>
      <c r="DR75" s="45">
        <f t="shared" si="150"/>
        <v>64.073982195499255</v>
      </c>
      <c r="DS75" s="45">
        <f t="shared" si="150"/>
        <v>64.358909842527652</v>
      </c>
    </row>
    <row r="76" spans="1:123" s="178" customFormat="1" x14ac:dyDescent="0.25">
      <c r="A76" s="177" t="s">
        <v>149</v>
      </c>
      <c r="I76" s="111">
        <f>I17+I28+I35+I43+I51+I58+I72</f>
        <v>613.43977339684466</v>
      </c>
      <c r="J76" s="111">
        <f>J17+J28+J35+J43+J51+J58+J72</f>
        <v>684.19458803200905</v>
      </c>
      <c r="K76" s="111">
        <f>K17+K28+K35+K43+K51+K58+K72</f>
        <v>704.04234910474963</v>
      </c>
      <c r="L76" s="111">
        <f>L17+L28+L35+L43+L51+L58+L72</f>
        <v>726.18092524287272</v>
      </c>
      <c r="M76" s="111">
        <f>M17+M28+M35+M43+M51+M58+M72</f>
        <v>751.01987804745374</v>
      </c>
      <c r="N76" s="111">
        <f>N17+N28+N35+N43+N51+N58+N72</f>
        <v>779.04145100066876</v>
      </c>
      <c r="O76" s="111">
        <f>O17+O28+O35+O43+O51+O58+O72</f>
        <v>810.81326786056854</v>
      </c>
      <c r="P76" s="111">
        <f>P17+P28+P35+P43+P51+P58+P72</f>
        <v>847.00317090240515</v>
      </c>
      <c r="Q76" s="111">
        <f>Q17+Q28+Q35+Q43+Q51+Q58+Q72</f>
        <v>904.95879263431345</v>
      </c>
      <c r="R76" s="111">
        <f>R17+R28+R35+R43+R51+R58+R72</f>
        <v>938.05458005279434</v>
      </c>
      <c r="S76" s="111">
        <f>S17+S28+S35+S43+S51+S58+S72</f>
        <v>971.35544506850158</v>
      </c>
      <c r="T76" s="111">
        <f>T17+T28+T35+T43+T51+T58+T72</f>
        <v>1004.8060788188076</v>
      </c>
      <c r="U76" s="111">
        <f>U17+U28+U35+U43+U51+U58+U72</f>
        <v>1038.3412159747199</v>
      </c>
      <c r="V76" s="111">
        <f>V17+V28+V35+V43+V51+V58+V72</f>
        <v>1071.8837722143733</v>
      </c>
      <c r="W76" s="111">
        <f>W17+W28+W35+W43+W51+W58+W72</f>
        <v>1105.3426181503703</v>
      </c>
      <c r="X76" s="111">
        <f>X17+X28+X35+X43+X51+X58+X72</f>
        <v>1138.609913278952</v>
      </c>
      <c r="Y76" s="111">
        <f>Y17+Y28+Y35+Y43+Y51+Y58+Y72</f>
        <v>1171.8358018325896</v>
      </c>
      <c r="Z76" s="111">
        <f>Z17+Z28+Z35+Z43+Z51+Z58+Z72</f>
        <v>1205.397678862339</v>
      </c>
      <c r="AA76" s="111">
        <f>AA17+AA28+AA35+AA43+AA51+AA58+AA72</f>
        <v>1238.9937485894993</v>
      </c>
      <c r="AB76" s="111">
        <f>AB17+AB28+AB35+AB43+AB51+AB58+AB72</f>
        <v>1272.2622011234885</v>
      </c>
      <c r="AC76" s="111">
        <f>AC17+AC28+AC35+AC43+AC51+AC58+AC72</f>
        <v>1304.7705295379096</v>
      </c>
      <c r="AD76" s="111">
        <f>AD17+AD28+AD35+AD43+AD51+AD58+AD72</f>
        <v>1336.0029157667443</v>
      </c>
      <c r="AE76" s="111">
        <f>AE17+AE28+AE35+AE43+AE51+AE58+AE72</f>
        <v>1365.9466207362625</v>
      </c>
      <c r="AF76" s="111">
        <f>AF17+AF28+AF35+AF43+AF51+AF58+AF72</f>
        <v>1394.0053087228271</v>
      </c>
      <c r="AG76" s="111">
        <f>AG17+AG28+AG35+AG43+AG51+AG58+AG72</f>
        <v>1422.226134950718</v>
      </c>
      <c r="AH76" s="111">
        <f>AH17+AH28+AH35+AH43+AH51+AH58+AH72</f>
        <v>1450.5289360457709</v>
      </c>
      <c r="AI76" s="110">
        <f>AI17+AI28+AI35+AI43+AI51+AI58+AI72</f>
        <v>1478.7971181004746</v>
      </c>
      <c r="AJ76" s="201">
        <f>AJ17+AJ28+AJ35+AJ43+AJ51+AJ58+AJ72</f>
        <v>1506.8707935875645</v>
      </c>
      <c r="AK76" s="111">
        <f>AK17+AK28+AK35+AK43+AK51+AK58+AK72</f>
        <v>1534.5387090854445</v>
      </c>
      <c r="AL76" s="111">
        <f>AL17+AL28+AL35+AL43+AL51+AL58+AL72</f>
        <v>1559.4813744318935</v>
      </c>
      <c r="AM76" s="111">
        <f>AM17+AM28+AM35+AM43+AM51+AM58+AM72</f>
        <v>1584.0679419210596</v>
      </c>
      <c r="AN76" s="111">
        <f>AN17+AN28+AN35+AN43+AN51+AN58+AN72</f>
        <v>1608.2953408839785</v>
      </c>
      <c r="AO76" s="111">
        <f>AO17+AO28+AO35+AO43+AO51+AO58+AO72</f>
        <v>1632.1560098394295</v>
      </c>
      <c r="AP76" s="110">
        <f>AP17+AP28+AP35+AP43+AP51+AP58+AP72</f>
        <v>1655.6515552965895</v>
      </c>
      <c r="AQ76" s="201">
        <f>AQ17+AQ28+AQ35+AQ43+AQ51+AQ58+AQ72</f>
        <v>1678.7931227872841</v>
      </c>
      <c r="AR76" s="111">
        <f>AR17+AR28+AR35+AR43+AR51+AR58+AR72</f>
        <v>1701.8806323262238</v>
      </c>
      <c r="AS76" s="111">
        <f>AS17+AS28+AS35+AS43+AS51+AS58+AS72</f>
        <v>1724.4897706625975</v>
      </c>
      <c r="AT76" s="111">
        <f>AT17+AT28+AT35+AT43+AT51+AT58+AT72</f>
        <v>1746.7436432998229</v>
      </c>
      <c r="AU76" s="111">
        <f>AU17+AU28+AU35+AU43+AU51+AU58+AU72</f>
        <v>1768.6262052167108</v>
      </c>
      <c r="AV76" s="111">
        <f>AV17+AV28+AV35+AV43+AV51+AV58+AV72</f>
        <v>1790.096368019608</v>
      </c>
      <c r="AW76" s="110">
        <f>AW17+AW28+AW35+AW43+AW51+AW58+AW72</f>
        <v>1811.123121685255</v>
      </c>
      <c r="AX76" s="201">
        <f>AX17+AX28+AX35+AX43+AX51+AX58+AX72</f>
        <v>1831.6891340421248</v>
      </c>
      <c r="AY76" s="176">
        <f>AY17+AY28+AY35+AY43+AY51+AY58+AY72</f>
        <v>1851.9541790112517</v>
      </c>
      <c r="AZ76" s="111">
        <f>AZ17+AZ28+AZ35+AZ43+AZ51+AZ58+AZ72</f>
        <v>1871.786123456443</v>
      </c>
      <c r="BA76" s="111">
        <f>BA17+BA28+BA35+BA43+BA51+BA58+BA72</f>
        <v>1891.3024184361436</v>
      </c>
      <c r="BB76" s="111">
        <f>BB17+BB28+BB35+BB43+BB51+BB58+BB72</f>
        <v>1910.5599781376127</v>
      </c>
      <c r="BC76" s="111">
        <f>BC17+BC28+BC35+BC43+BC51+BC58+BC72</f>
        <v>1929.5448460224534</v>
      </c>
      <c r="BD76" s="110">
        <f>BD17+BD28+BD35+BD43+BD51+BD58+BD72</f>
        <v>1948.2423337174826</v>
      </c>
      <c r="BE76" s="201">
        <f>BE17+BE28+BE35+BE43+BE51+BE58+BE72</f>
        <v>1966.638132473141</v>
      </c>
      <c r="BF76" s="111">
        <f>BF17+BF28+BF35+BF43+BF51+BF58+BF72</f>
        <v>1984.7198065074272</v>
      </c>
      <c r="BG76" s="111">
        <f>BG17+BG28+BG35+BG43+BG51+BG58+BG72</f>
        <v>2002.4855264768808</v>
      </c>
      <c r="BH76" s="111">
        <f>BH17+BH28+BH35+BH43+BH51+BH58+BH72</f>
        <v>2019.9723882331746</v>
      </c>
      <c r="BI76" s="111">
        <f>BI17+BI28+BI35+BI43+BI51+BI58+BI72</f>
        <v>2037.1965151307106</v>
      </c>
      <c r="BJ76" s="111">
        <f>BJ17+BJ28+BJ35+BJ43+BJ51+BJ58+BJ72</f>
        <v>2054.1652357735456</v>
      </c>
      <c r="BK76" s="110">
        <f>BK17+BK28+BK35+BK43+BK51+BK58+BK72</f>
        <v>2070.8869476004338</v>
      </c>
      <c r="BL76" s="201">
        <f>BL17+BL28+BL35+BL43+BL51+BL58+BL72</f>
        <v>2087.3704278467876</v>
      </c>
      <c r="BM76" s="111">
        <f>BM17+BM28+BM35+BM43+BM51+BM58+BM72</f>
        <v>2103.6240588029241</v>
      </c>
      <c r="BN76" s="111">
        <f t="shared" ref="BN76:DS76" si="151">BN17+BN28+BN35+BN43+BN51+BN58+BN72</f>
        <v>2119.6549681209076</v>
      </c>
      <c r="BO76" s="111">
        <f t="shared" si="151"/>
        <v>2135.4675443733404</v>
      </c>
      <c r="BP76" s="111">
        <f t="shared" si="151"/>
        <v>2151.0660644254103</v>
      </c>
      <c r="BQ76" s="111">
        <f t="shared" si="151"/>
        <v>2166.4531484741046</v>
      </c>
      <c r="BR76" s="111">
        <f t="shared" si="151"/>
        <v>2181.6335263603341</v>
      </c>
      <c r="BS76" s="111">
        <f t="shared" si="151"/>
        <v>2196.6139005525233</v>
      </c>
      <c r="BT76" s="111">
        <f t="shared" si="151"/>
        <v>2211.4026301227132</v>
      </c>
      <c r="BU76" s="111">
        <f t="shared" si="151"/>
        <v>2226.0092003587824</v>
      </c>
      <c r="BV76" s="111">
        <f t="shared" si="151"/>
        <v>2240.4428588801165</v>
      </c>
      <c r="BW76" s="111">
        <f t="shared" si="151"/>
        <v>2254.7088354711232</v>
      </c>
      <c r="BX76" s="111">
        <f t="shared" si="151"/>
        <v>2268.810541288829</v>
      </c>
      <c r="BY76" s="111">
        <f t="shared" si="151"/>
        <v>2282.7515896243872</v>
      </c>
      <c r="BZ76" s="111">
        <f t="shared" si="151"/>
        <v>2296.5359054339624</v>
      </c>
      <c r="CA76" s="111">
        <f t="shared" si="151"/>
        <v>2310.167827603073</v>
      </c>
      <c r="CB76" s="111">
        <f t="shared" si="151"/>
        <v>2323.6521863794101</v>
      </c>
      <c r="CC76" s="111">
        <f t="shared" si="151"/>
        <v>2336.9943081194456</v>
      </c>
      <c r="CD76" s="111">
        <f t="shared" si="151"/>
        <v>2350.1988221833426</v>
      </c>
      <c r="CE76" s="111">
        <f t="shared" si="151"/>
        <v>2363.2701176397291</v>
      </c>
      <c r="CF76" s="111">
        <f t="shared" si="151"/>
        <v>2376.212522975768</v>
      </c>
      <c r="CG76" s="111">
        <f t="shared" si="151"/>
        <v>2389.0302043840575</v>
      </c>
      <c r="CH76" s="111">
        <f t="shared" si="151"/>
        <v>2401.727093595412</v>
      </c>
      <c r="CI76" s="111">
        <f t="shared" si="151"/>
        <v>2414.306854378945</v>
      </c>
      <c r="CJ76" s="111">
        <f t="shared" si="151"/>
        <v>2426.7728971324441</v>
      </c>
      <c r="CK76" s="111">
        <f t="shared" si="151"/>
        <v>2439.1284923748467</v>
      </c>
      <c r="CL76" s="111">
        <f t="shared" si="151"/>
        <v>2451.3768887009005</v>
      </c>
      <c r="CM76" s="111">
        <f t="shared" si="151"/>
        <v>2463.5214117206397</v>
      </c>
      <c r="CN76" s="111">
        <f t="shared" si="151"/>
        <v>2475.5654008312858</v>
      </c>
      <c r="CO76" s="111">
        <f t="shared" si="151"/>
        <v>2487.5121381185772</v>
      </c>
      <c r="CP76" s="111">
        <f t="shared" si="151"/>
        <v>2499.364775972057</v>
      </c>
      <c r="CQ76" s="111">
        <f t="shared" si="151"/>
        <v>2511.1262721941257</v>
      </c>
      <c r="CR76" s="111">
        <f t="shared" si="151"/>
        <v>2522.7993591876534</v>
      </c>
      <c r="CS76" s="111">
        <f t="shared" si="151"/>
        <v>2534.3866606430543</v>
      </c>
      <c r="CT76" s="111">
        <f t="shared" si="151"/>
        <v>2545.8907448149866</v>
      </c>
      <c r="CU76" s="111">
        <f t="shared" si="151"/>
        <v>2557.3141267978349</v>
      </c>
      <c r="CV76" s="111">
        <f t="shared" si="151"/>
        <v>2568.6592683701519</v>
      </c>
      <c r="CW76" s="111">
        <f t="shared" si="151"/>
        <v>2579.9285738485187</v>
      </c>
      <c r="CX76" s="111">
        <f t="shared" si="151"/>
        <v>2591.1243808679296</v>
      </c>
      <c r="CY76" s="111">
        <f t="shared" si="151"/>
        <v>2602.2489463784414</v>
      </c>
      <c r="CZ76" s="111">
        <f t="shared" si="151"/>
        <v>2613.3044560867515</v>
      </c>
      <c r="DA76" s="111">
        <f t="shared" si="151"/>
        <v>2624.2930243866931</v>
      </c>
      <c r="DB76" s="111">
        <f t="shared" si="151"/>
        <v>2635.2166889778896</v>
      </c>
      <c r="DC76" s="111">
        <f t="shared" si="151"/>
        <v>2646.0774106992549</v>
      </c>
      <c r="DD76" s="111">
        <f t="shared" si="151"/>
        <v>2656.877078041226</v>
      </c>
      <c r="DE76" s="111">
        <f t="shared" si="151"/>
        <v>2667.6175152042842</v>
      </c>
      <c r="DF76" s="111">
        <f t="shared" si="151"/>
        <v>2678.3004919074688</v>
      </c>
      <c r="DG76" s="111">
        <f t="shared" si="151"/>
        <v>2688.9277308334904</v>
      </c>
      <c r="DH76" s="111">
        <f t="shared" si="151"/>
        <v>2699.5009081129861</v>
      </c>
      <c r="DI76" s="111">
        <f t="shared" si="151"/>
        <v>2710.0216492301188</v>
      </c>
      <c r="DJ76" s="111">
        <f t="shared" si="151"/>
        <v>2720.4915260156417</v>
      </c>
      <c r="DK76" s="111">
        <f t="shared" si="151"/>
        <v>2730.9120553506459</v>
      </c>
      <c r="DL76" s="111">
        <f t="shared" si="151"/>
        <v>2741.2847000752636</v>
      </c>
      <c r="DM76" s="111">
        <f t="shared" si="151"/>
        <v>2751.6108723558859</v>
      </c>
      <c r="DN76" s="111">
        <f t="shared" si="151"/>
        <v>2761.8919389780785</v>
      </c>
      <c r="DO76" s="111">
        <f t="shared" si="151"/>
        <v>2772.1292238910814</v>
      </c>
      <c r="DP76" s="111">
        <f t="shared" si="151"/>
        <v>2782.3240094819998</v>
      </c>
      <c r="DQ76" s="111">
        <f t="shared" si="151"/>
        <v>2792.4775377695751</v>
      </c>
      <c r="DR76" s="111">
        <f t="shared" si="151"/>
        <v>2802.5910114291728</v>
      </c>
      <c r="DS76" s="111">
        <f t="shared" si="151"/>
        <v>2812.6655946598144</v>
      </c>
    </row>
    <row r="77" spans="1:123" x14ac:dyDescent="0.25">
      <c r="A77" s="175" t="s">
        <v>150</v>
      </c>
      <c r="I77" s="65">
        <f>I76/$B$5</f>
        <v>1.0223996223280744E-2</v>
      </c>
      <c r="J77" s="65">
        <f t="shared" ref="J77:BU77" si="152">J76/$B$5</f>
        <v>1.1403243133866817E-2</v>
      </c>
      <c r="K77" s="65">
        <f t="shared" si="152"/>
        <v>1.1734039151745828E-2</v>
      </c>
      <c r="L77" s="65">
        <f t="shared" si="152"/>
        <v>1.2103015420714545E-2</v>
      </c>
      <c r="M77" s="65">
        <f t="shared" si="152"/>
        <v>1.2516997967457562E-2</v>
      </c>
      <c r="N77" s="65">
        <f t="shared" si="152"/>
        <v>1.2984024183344479E-2</v>
      </c>
      <c r="O77" s="65">
        <f t="shared" si="152"/>
        <v>1.351355446434281E-2</v>
      </c>
      <c r="P77" s="65">
        <f t="shared" si="152"/>
        <v>1.4116719515040085E-2</v>
      </c>
      <c r="Q77" s="65">
        <f t="shared" si="152"/>
        <v>1.5082646543905225E-2</v>
      </c>
      <c r="R77" s="65">
        <f t="shared" si="152"/>
        <v>1.5634243000879906E-2</v>
      </c>
      <c r="S77" s="65">
        <f t="shared" si="152"/>
        <v>1.6189257417808359E-2</v>
      </c>
      <c r="T77" s="65">
        <f t="shared" si="152"/>
        <v>1.6746767980313458E-2</v>
      </c>
      <c r="U77" s="65">
        <f t="shared" si="152"/>
        <v>1.7305686932911998E-2</v>
      </c>
      <c r="V77" s="65">
        <f t="shared" si="152"/>
        <v>1.786472953690622E-2</v>
      </c>
      <c r="W77" s="65">
        <f t="shared" si="152"/>
        <v>1.842237696917284E-2</v>
      </c>
      <c r="X77" s="65">
        <f t="shared" si="152"/>
        <v>1.8976831887982534E-2</v>
      </c>
      <c r="Y77" s="65">
        <f t="shared" si="152"/>
        <v>1.9530596697209825E-2</v>
      </c>
      <c r="Z77" s="65">
        <f t="shared" si="152"/>
        <v>2.0089961314372316E-2</v>
      </c>
      <c r="AA77" s="65">
        <f t="shared" si="152"/>
        <v>2.064989580982499E-2</v>
      </c>
      <c r="AB77" s="65">
        <f t="shared" si="152"/>
        <v>2.1204370018724807E-2</v>
      </c>
      <c r="AC77" s="65">
        <f t="shared" si="152"/>
        <v>2.1746175492298493E-2</v>
      </c>
      <c r="AD77" s="65">
        <f t="shared" si="152"/>
        <v>2.2266715262779072E-2</v>
      </c>
      <c r="AE77" s="65">
        <f t="shared" si="152"/>
        <v>2.2765777012271043E-2</v>
      </c>
      <c r="AF77" s="65">
        <f t="shared" si="152"/>
        <v>2.3233421812047118E-2</v>
      </c>
      <c r="AG77" s="65">
        <f t="shared" si="152"/>
        <v>2.3703768915845299E-2</v>
      </c>
      <c r="AH77" s="65">
        <f t="shared" si="152"/>
        <v>2.4175482267429514E-2</v>
      </c>
      <c r="AI77" s="185">
        <f t="shared" si="152"/>
        <v>2.4646618635007909E-2</v>
      </c>
      <c r="AJ77" s="185">
        <f t="shared" si="152"/>
        <v>2.5114513226459408E-2</v>
      </c>
      <c r="AK77" s="65">
        <f t="shared" si="152"/>
        <v>2.5575645151424076E-2</v>
      </c>
      <c r="AL77" s="65">
        <f t="shared" si="152"/>
        <v>2.599135624053156E-2</v>
      </c>
      <c r="AM77" s="65">
        <f t="shared" si="152"/>
        <v>2.6401132365350993E-2</v>
      </c>
      <c r="AN77" s="65">
        <f t="shared" si="152"/>
        <v>2.6804922348066307E-2</v>
      </c>
      <c r="AO77" s="65">
        <f t="shared" si="152"/>
        <v>2.7202600163990492E-2</v>
      </c>
      <c r="AP77" s="185">
        <f t="shared" si="152"/>
        <v>2.7594192588276494E-2</v>
      </c>
      <c r="AQ77" s="185">
        <f t="shared" si="152"/>
        <v>2.7979885379788069E-2</v>
      </c>
      <c r="AR77" s="65">
        <f t="shared" si="152"/>
        <v>2.8364677205437065E-2</v>
      </c>
      <c r="AS77" s="65">
        <f t="shared" si="152"/>
        <v>2.874149617770996E-2</v>
      </c>
      <c r="AT77" s="65">
        <f t="shared" si="152"/>
        <v>2.9112394054997048E-2</v>
      </c>
      <c r="AU77" s="65">
        <f t="shared" si="152"/>
        <v>2.9477103420278514E-2</v>
      </c>
      <c r="AV77" s="65">
        <f t="shared" si="152"/>
        <v>2.9834939466993466E-2</v>
      </c>
      <c r="AW77" s="185">
        <f t="shared" si="152"/>
        <v>3.0185385361420916E-2</v>
      </c>
      <c r="AX77" s="185">
        <f t="shared" si="152"/>
        <v>3.0528152234035412E-2</v>
      </c>
      <c r="AY77" s="65">
        <f t="shared" si="152"/>
        <v>3.0865902983520863E-2</v>
      </c>
      <c r="AZ77" s="65">
        <f t="shared" si="152"/>
        <v>3.1196435390940715E-2</v>
      </c>
      <c r="BA77" s="65">
        <f t="shared" si="152"/>
        <v>3.1521706973935727E-2</v>
      </c>
      <c r="BB77" s="65">
        <f t="shared" si="152"/>
        <v>3.1842666302293543E-2</v>
      </c>
      <c r="BC77" s="65">
        <f t="shared" si="152"/>
        <v>3.2159080767040889E-2</v>
      </c>
      <c r="BD77" s="185">
        <f t="shared" si="152"/>
        <v>3.2470705561958045E-2</v>
      </c>
      <c r="BE77" s="185">
        <f t="shared" si="152"/>
        <v>3.2777302207885682E-2</v>
      </c>
      <c r="BF77" s="65">
        <f t="shared" si="152"/>
        <v>3.3078663441790453E-2</v>
      </c>
      <c r="BG77" s="65">
        <f t="shared" si="152"/>
        <v>3.3374758774614682E-2</v>
      </c>
      <c r="BH77" s="65">
        <f t="shared" si="152"/>
        <v>3.3666206470552906E-2</v>
      </c>
      <c r="BI77" s="65">
        <f t="shared" si="152"/>
        <v>3.3953275252178512E-2</v>
      </c>
      <c r="BJ77" s="65">
        <f t="shared" si="152"/>
        <v>3.4236087262892428E-2</v>
      </c>
      <c r="BK77" s="185">
        <f t="shared" si="152"/>
        <v>3.4514782460007228E-2</v>
      </c>
      <c r="BL77" s="185">
        <f t="shared" si="152"/>
        <v>3.4789507130779794E-2</v>
      </c>
      <c r="BM77" s="65">
        <f t="shared" si="152"/>
        <v>3.5060400980048735E-2</v>
      </c>
      <c r="BN77" s="65">
        <f t="shared" si="152"/>
        <v>3.5327582802015124E-2</v>
      </c>
      <c r="BO77" s="65">
        <f t="shared" si="152"/>
        <v>3.5591125739555675E-2</v>
      </c>
      <c r="BP77" s="65">
        <f t="shared" si="152"/>
        <v>3.5851101073756837E-2</v>
      </c>
      <c r="BQ77" s="65">
        <f t="shared" si="152"/>
        <v>3.6107552474568413E-2</v>
      </c>
      <c r="BR77" s="65">
        <f t="shared" si="152"/>
        <v>3.6360558772672233E-2</v>
      </c>
      <c r="BS77" s="65">
        <f t="shared" si="152"/>
        <v>3.661023167587539E-2</v>
      </c>
      <c r="BT77" s="65">
        <f t="shared" si="152"/>
        <v>3.6856710502045219E-2</v>
      </c>
      <c r="BU77" s="65">
        <f t="shared" si="152"/>
        <v>3.710015333931304E-2</v>
      </c>
      <c r="BV77" s="65">
        <f t="shared" ref="BV77:DS77" si="153">BV76/$B$5</f>
        <v>3.7340714314668608E-2</v>
      </c>
      <c r="BW77" s="65">
        <f t="shared" si="153"/>
        <v>3.7578480591185383E-2</v>
      </c>
      <c r="BX77" s="65">
        <f t="shared" si="153"/>
        <v>3.7813509021480486E-2</v>
      </c>
      <c r="BY77" s="65">
        <f t="shared" si="153"/>
        <v>3.804585982707312E-2</v>
      </c>
      <c r="BZ77" s="65">
        <f t="shared" si="153"/>
        <v>3.8275598423899375E-2</v>
      </c>
      <c r="CA77" s="65">
        <f t="shared" si="153"/>
        <v>3.8502797126717885E-2</v>
      </c>
      <c r="CB77" s="65">
        <f t="shared" si="153"/>
        <v>3.8727536439656832E-2</v>
      </c>
      <c r="CC77" s="65">
        <f t="shared" si="153"/>
        <v>3.8949905135324092E-2</v>
      </c>
      <c r="CD77" s="65">
        <f t="shared" si="153"/>
        <v>3.9169980369722378E-2</v>
      </c>
      <c r="CE77" s="65">
        <f t="shared" si="153"/>
        <v>3.9387835293995484E-2</v>
      </c>
      <c r="CF77" s="65">
        <f t="shared" si="153"/>
        <v>3.9603542049596131E-2</v>
      </c>
      <c r="CG77" s="65">
        <f t="shared" si="153"/>
        <v>3.9817170073067627E-2</v>
      </c>
      <c r="CH77" s="65">
        <f t="shared" si="153"/>
        <v>4.0028784893256869E-2</v>
      </c>
      <c r="CI77" s="65">
        <f t="shared" si="153"/>
        <v>4.0238447572982415E-2</v>
      </c>
      <c r="CJ77" s="65">
        <f t="shared" si="153"/>
        <v>4.0446214952207404E-2</v>
      </c>
      <c r="CK77" s="65">
        <f t="shared" si="153"/>
        <v>4.0652141539580779E-2</v>
      </c>
      <c r="CL77" s="65">
        <f t="shared" si="153"/>
        <v>4.0856281478348341E-2</v>
      </c>
      <c r="CM77" s="65">
        <f t="shared" si="153"/>
        <v>4.1058690195343993E-2</v>
      </c>
      <c r="CN77" s="65">
        <f t="shared" si="153"/>
        <v>4.1259423347188094E-2</v>
      </c>
      <c r="CO77" s="65">
        <f t="shared" si="153"/>
        <v>4.1458535635309622E-2</v>
      </c>
      <c r="CP77" s="65">
        <f t="shared" si="153"/>
        <v>4.1656079599534282E-2</v>
      </c>
      <c r="CQ77" s="65">
        <f t="shared" si="153"/>
        <v>4.1852104536568763E-2</v>
      </c>
      <c r="CR77" s="65">
        <f t="shared" si="153"/>
        <v>4.2046655986460887E-2</v>
      </c>
      <c r="CS77" s="65">
        <f t="shared" si="153"/>
        <v>4.2239777677384238E-2</v>
      </c>
      <c r="CT77" s="65">
        <f t="shared" si="153"/>
        <v>4.243151241358311E-2</v>
      </c>
      <c r="CU77" s="65">
        <f t="shared" si="153"/>
        <v>4.262190211329725E-2</v>
      </c>
      <c r="CV77" s="65">
        <f t="shared" si="153"/>
        <v>4.2810987806169203E-2</v>
      </c>
      <c r="CW77" s="65">
        <f t="shared" si="153"/>
        <v>4.2998809564141975E-2</v>
      </c>
      <c r="CX77" s="65">
        <f t="shared" si="153"/>
        <v>4.3185406347798827E-2</v>
      </c>
      <c r="CY77" s="65">
        <f t="shared" si="153"/>
        <v>4.3370815772974025E-2</v>
      </c>
      <c r="CZ77" s="65">
        <f t="shared" si="153"/>
        <v>4.3555074268112524E-2</v>
      </c>
      <c r="DA77" s="65">
        <f t="shared" si="153"/>
        <v>4.3738217073111554E-2</v>
      </c>
      <c r="DB77" s="65">
        <f t="shared" si="153"/>
        <v>4.3920278149631495E-2</v>
      </c>
      <c r="DC77" s="65">
        <f t="shared" si="153"/>
        <v>4.4101290178320915E-2</v>
      </c>
      <c r="DD77" s="65">
        <f t="shared" si="153"/>
        <v>4.4281284634020431E-2</v>
      </c>
      <c r="DE77" s="65">
        <f t="shared" si="153"/>
        <v>4.4460291920071407E-2</v>
      </c>
      <c r="DF77" s="65">
        <f t="shared" si="153"/>
        <v>4.4638341531791144E-2</v>
      </c>
      <c r="DG77" s="65">
        <f t="shared" si="153"/>
        <v>4.4815462180558173E-2</v>
      </c>
      <c r="DH77" s="65">
        <f t="shared" si="153"/>
        <v>4.49916818018831E-2</v>
      </c>
      <c r="DI77" s="65">
        <f t="shared" si="153"/>
        <v>4.5167027487168644E-2</v>
      </c>
      <c r="DJ77" s="65">
        <f t="shared" si="153"/>
        <v>4.5341525433594029E-2</v>
      </c>
      <c r="DK77" s="65">
        <f t="shared" si="153"/>
        <v>4.5515200922510768E-2</v>
      </c>
      <c r="DL77" s="65">
        <f t="shared" si="153"/>
        <v>4.5688078334587726E-2</v>
      </c>
      <c r="DM77" s="65">
        <f t="shared" si="153"/>
        <v>4.5860181205931431E-2</v>
      </c>
      <c r="DN77" s="65">
        <f t="shared" si="153"/>
        <v>4.6031532316301312E-2</v>
      </c>
      <c r="DO77" s="65">
        <f t="shared" si="153"/>
        <v>4.6202153731518023E-2</v>
      </c>
      <c r="DP77" s="65">
        <f t="shared" si="153"/>
        <v>4.6372066824699999E-2</v>
      </c>
      <c r="DQ77" s="65">
        <f t="shared" si="153"/>
        <v>4.6541292296159581E-2</v>
      </c>
      <c r="DR77" s="65">
        <f t="shared" si="153"/>
        <v>4.6709850190486214E-2</v>
      </c>
      <c r="DS77" s="65">
        <f t="shared" si="153"/>
        <v>4.6877759910996908E-2</v>
      </c>
    </row>
    <row r="78" spans="1:123" x14ac:dyDescent="0.25">
      <c r="I78" s="18"/>
    </row>
    <row r="79" spans="1:123" s="59" customFormat="1" ht="12" x14ac:dyDescent="0.2">
      <c r="A79" s="78" t="s">
        <v>116</v>
      </c>
      <c r="C79" s="51">
        <f>C16</f>
        <v>43892</v>
      </c>
      <c r="D79" s="51">
        <f>D16</f>
        <v>43893</v>
      </c>
      <c r="E79" s="51">
        <f>E16</f>
        <v>43894</v>
      </c>
      <c r="F79" s="51">
        <f>F16</f>
        <v>43895</v>
      </c>
      <c r="G79" s="51">
        <f>G16</f>
        <v>43896</v>
      </c>
      <c r="H79" s="51">
        <f>H16</f>
        <v>43897</v>
      </c>
      <c r="I79" s="51">
        <f>I16</f>
        <v>43898</v>
      </c>
      <c r="J79" s="51">
        <f>J16</f>
        <v>43899</v>
      </c>
      <c r="K79" s="51">
        <f>K16</f>
        <v>43900</v>
      </c>
      <c r="L79" s="51">
        <f>L16</f>
        <v>43901</v>
      </c>
      <c r="M79" s="51">
        <f>M16</f>
        <v>43902</v>
      </c>
      <c r="N79" s="51">
        <f>N16</f>
        <v>43903</v>
      </c>
      <c r="O79" s="51">
        <f>O16</f>
        <v>43904</v>
      </c>
      <c r="P79" s="68">
        <f>P16</f>
        <v>43905</v>
      </c>
      <c r="Q79" s="51">
        <f>Q16</f>
        <v>43906</v>
      </c>
      <c r="R79" s="51">
        <f>R16</f>
        <v>43907</v>
      </c>
      <c r="S79" s="51">
        <f>S16</f>
        <v>43908</v>
      </c>
      <c r="T79" s="51">
        <f>T16</f>
        <v>43909</v>
      </c>
      <c r="U79" s="51">
        <f>U16</f>
        <v>43910</v>
      </c>
      <c r="V79" s="51">
        <f>V16</f>
        <v>43911</v>
      </c>
      <c r="W79" s="68">
        <f>W16</f>
        <v>43912</v>
      </c>
      <c r="X79" s="51">
        <f>X16</f>
        <v>43913</v>
      </c>
      <c r="Y79" s="51">
        <f>Y16</f>
        <v>43914</v>
      </c>
      <c r="Z79" s="51">
        <f>Z16</f>
        <v>43915</v>
      </c>
      <c r="AA79" s="51">
        <f>AA16</f>
        <v>43916</v>
      </c>
      <c r="AB79" s="51">
        <f>AB16</f>
        <v>43917</v>
      </c>
      <c r="AC79" s="51">
        <f>AC16</f>
        <v>43918</v>
      </c>
      <c r="AD79" s="68">
        <f>AD16</f>
        <v>43919</v>
      </c>
      <c r="AE79" s="51">
        <f>AE16</f>
        <v>43920</v>
      </c>
      <c r="AF79" s="51">
        <f>AF16</f>
        <v>43921</v>
      </c>
      <c r="AG79" s="51">
        <f>AG16</f>
        <v>43922</v>
      </c>
      <c r="AH79" s="51">
        <f>AH16</f>
        <v>43923</v>
      </c>
      <c r="AI79" s="51">
        <f>AI16</f>
        <v>43924</v>
      </c>
      <c r="AJ79" s="188">
        <f>AJ16</f>
        <v>43925</v>
      </c>
      <c r="AK79" s="68">
        <f>AK16</f>
        <v>43926</v>
      </c>
      <c r="AL79" s="51">
        <f>AL16</f>
        <v>43927</v>
      </c>
      <c r="AM79" s="51">
        <f>AM16</f>
        <v>43928</v>
      </c>
      <c r="AN79" s="51">
        <f>AN16</f>
        <v>43929</v>
      </c>
      <c r="AO79" s="51">
        <f>AO16</f>
        <v>43930</v>
      </c>
      <c r="AP79" s="51">
        <f>AP16</f>
        <v>43931</v>
      </c>
      <c r="AQ79" s="188">
        <f>AQ16</f>
        <v>43932</v>
      </c>
      <c r="AR79" s="68">
        <f>AR16</f>
        <v>43933</v>
      </c>
      <c r="AS79" s="51">
        <f>AS16</f>
        <v>43934</v>
      </c>
      <c r="AT79" s="51">
        <f>AT16</f>
        <v>43935</v>
      </c>
      <c r="AU79" s="51">
        <f>AU16</f>
        <v>43936</v>
      </c>
      <c r="AV79" s="51">
        <f>AV16</f>
        <v>43937</v>
      </c>
      <c r="AW79" s="51">
        <f>AW16</f>
        <v>43938</v>
      </c>
      <c r="AX79" s="188">
        <f>AX16</f>
        <v>43939</v>
      </c>
      <c r="AY79" s="68">
        <f>AY16</f>
        <v>43940</v>
      </c>
      <c r="AZ79" s="51">
        <f>AZ16</f>
        <v>43941</v>
      </c>
      <c r="BA79" s="51">
        <f>BA16</f>
        <v>43942</v>
      </c>
      <c r="BB79" s="51">
        <f>BB16</f>
        <v>43943</v>
      </c>
      <c r="BC79" s="51">
        <f>BC16</f>
        <v>43944</v>
      </c>
      <c r="BD79" s="51">
        <f>BD16</f>
        <v>43945</v>
      </c>
      <c r="BE79" s="188">
        <f>BE16</f>
        <v>43946</v>
      </c>
      <c r="BF79" s="68">
        <f>BF16</f>
        <v>43947</v>
      </c>
      <c r="BG79" s="51">
        <f>BG16</f>
        <v>43948</v>
      </c>
      <c r="BH79" s="51">
        <f>BH16</f>
        <v>43949</v>
      </c>
      <c r="BI79" s="51">
        <f>BI16</f>
        <v>43950</v>
      </c>
      <c r="BJ79" s="51">
        <f>BJ16</f>
        <v>43951</v>
      </c>
      <c r="BK79" s="51">
        <f>BK16</f>
        <v>43952</v>
      </c>
      <c r="BL79" s="188">
        <f>BL16</f>
        <v>43953</v>
      </c>
      <c r="BM79" s="68">
        <f>BM16</f>
        <v>43954</v>
      </c>
      <c r="BN79" s="51">
        <f t="shared" ref="BN79:DS79" si="154">BN16</f>
        <v>43955</v>
      </c>
      <c r="BO79" s="51">
        <f t="shared" si="154"/>
        <v>43956</v>
      </c>
      <c r="BP79" s="51">
        <f t="shared" si="154"/>
        <v>43957</v>
      </c>
      <c r="BQ79" s="51">
        <f t="shared" si="154"/>
        <v>43958</v>
      </c>
      <c r="BR79" s="51">
        <f t="shared" si="154"/>
        <v>43959</v>
      </c>
      <c r="BS79" s="51">
        <f t="shared" si="154"/>
        <v>43960</v>
      </c>
      <c r="BT79" s="68">
        <f t="shared" si="154"/>
        <v>43961</v>
      </c>
      <c r="BU79" s="51">
        <f t="shared" si="154"/>
        <v>43962</v>
      </c>
      <c r="BV79" s="51">
        <f t="shared" si="154"/>
        <v>43963</v>
      </c>
      <c r="BW79" s="51">
        <f t="shared" si="154"/>
        <v>43964</v>
      </c>
      <c r="BX79" s="51">
        <f t="shared" si="154"/>
        <v>43965</v>
      </c>
      <c r="BY79" s="51">
        <f t="shared" si="154"/>
        <v>43966</v>
      </c>
      <c r="BZ79" s="51">
        <f t="shared" si="154"/>
        <v>43967</v>
      </c>
      <c r="CA79" s="68">
        <f t="shared" si="154"/>
        <v>43968</v>
      </c>
      <c r="CB79" s="51">
        <f t="shared" si="154"/>
        <v>43969</v>
      </c>
      <c r="CC79" s="51">
        <f t="shared" si="154"/>
        <v>43970</v>
      </c>
      <c r="CD79" s="51">
        <f t="shared" si="154"/>
        <v>43971</v>
      </c>
      <c r="CE79" s="51">
        <f t="shared" si="154"/>
        <v>43972</v>
      </c>
      <c r="CF79" s="51">
        <f t="shared" si="154"/>
        <v>43973</v>
      </c>
      <c r="CG79" s="51">
        <f t="shared" si="154"/>
        <v>43974</v>
      </c>
      <c r="CH79" s="68">
        <f t="shared" si="154"/>
        <v>43975</v>
      </c>
      <c r="CI79" s="51">
        <f t="shared" si="154"/>
        <v>43976</v>
      </c>
      <c r="CJ79" s="51">
        <f t="shared" si="154"/>
        <v>43977</v>
      </c>
      <c r="CK79" s="51">
        <f t="shared" si="154"/>
        <v>43978</v>
      </c>
      <c r="CL79" s="51">
        <f t="shared" si="154"/>
        <v>43979</v>
      </c>
      <c r="CM79" s="51">
        <f t="shared" si="154"/>
        <v>43980</v>
      </c>
      <c r="CN79" s="51">
        <f t="shared" si="154"/>
        <v>43981</v>
      </c>
      <c r="CO79" s="68">
        <f t="shared" si="154"/>
        <v>43982</v>
      </c>
      <c r="CP79" s="51">
        <f t="shared" si="154"/>
        <v>43983</v>
      </c>
      <c r="CQ79" s="51">
        <f t="shared" si="154"/>
        <v>43984</v>
      </c>
      <c r="CR79" s="51">
        <f t="shared" si="154"/>
        <v>43985</v>
      </c>
      <c r="CS79" s="51">
        <f t="shared" si="154"/>
        <v>43986</v>
      </c>
      <c r="CT79" s="51">
        <f t="shared" si="154"/>
        <v>43987</v>
      </c>
      <c r="CU79" s="51">
        <f t="shared" si="154"/>
        <v>43988</v>
      </c>
      <c r="CV79" s="68">
        <f t="shared" si="154"/>
        <v>43989</v>
      </c>
      <c r="CW79" s="51">
        <f t="shared" si="154"/>
        <v>43990</v>
      </c>
      <c r="CX79" s="51">
        <f t="shared" si="154"/>
        <v>43991</v>
      </c>
      <c r="CY79" s="51">
        <f t="shared" si="154"/>
        <v>43992</v>
      </c>
      <c r="CZ79" s="51">
        <f t="shared" si="154"/>
        <v>43993</v>
      </c>
      <c r="DA79" s="51">
        <f t="shared" si="154"/>
        <v>43994</v>
      </c>
      <c r="DB79" s="51">
        <f t="shared" si="154"/>
        <v>43995</v>
      </c>
      <c r="DC79" s="51">
        <f t="shared" si="154"/>
        <v>43996</v>
      </c>
      <c r="DD79" s="68">
        <f t="shared" si="154"/>
        <v>43997</v>
      </c>
      <c r="DE79" s="51">
        <f t="shared" si="154"/>
        <v>43998</v>
      </c>
      <c r="DF79" s="51">
        <f t="shared" si="154"/>
        <v>43999</v>
      </c>
      <c r="DG79" s="51">
        <f t="shared" si="154"/>
        <v>44000</v>
      </c>
      <c r="DH79" s="51">
        <f t="shared" si="154"/>
        <v>44001</v>
      </c>
      <c r="DI79" s="51">
        <f t="shared" si="154"/>
        <v>44002</v>
      </c>
      <c r="DJ79" s="51">
        <f t="shared" si="154"/>
        <v>44003</v>
      </c>
      <c r="DK79" s="68">
        <f t="shared" si="154"/>
        <v>44004</v>
      </c>
      <c r="DL79" s="51">
        <f t="shared" si="154"/>
        <v>44005</v>
      </c>
      <c r="DM79" s="51">
        <f t="shared" si="154"/>
        <v>44006</v>
      </c>
      <c r="DN79" s="51">
        <f t="shared" si="154"/>
        <v>44007</v>
      </c>
      <c r="DO79" s="51">
        <f t="shared" si="154"/>
        <v>44008</v>
      </c>
      <c r="DP79" s="51">
        <f t="shared" si="154"/>
        <v>44009</v>
      </c>
      <c r="DQ79" s="51">
        <f t="shared" si="154"/>
        <v>44010</v>
      </c>
      <c r="DR79" s="51">
        <f t="shared" si="154"/>
        <v>44011</v>
      </c>
      <c r="DS79" s="51">
        <f t="shared" si="154"/>
        <v>44012</v>
      </c>
    </row>
    <row r="80" spans="1:123" x14ac:dyDescent="0.25">
      <c r="A80" s="45"/>
      <c r="B80" t="s">
        <v>1</v>
      </c>
      <c r="C80" s="53">
        <f>C14</f>
        <v>2.6284053972225916</v>
      </c>
      <c r="D80" s="53">
        <f t="shared" ref="D80:BO80" si="155">D14</f>
        <v>3.1252600810046833</v>
      </c>
      <c r="E80" s="53">
        <f t="shared" si="155"/>
        <v>3.7115486078675515</v>
      </c>
      <c r="F80" s="53">
        <f t="shared" si="155"/>
        <v>4.4033690695657359</v>
      </c>
      <c r="G80" s="53">
        <f t="shared" si="155"/>
        <v>5.2197172143695942</v>
      </c>
      <c r="H80" s="53">
        <f t="shared" si="155"/>
        <v>6.1830080252381467</v>
      </c>
      <c r="I80" s="53">
        <f t="shared" si="155"/>
        <v>7.3196911820630381</v>
      </c>
      <c r="J80" s="53">
        <f t="shared" si="155"/>
        <v>8.3866259624071446</v>
      </c>
      <c r="K80" s="53">
        <f t="shared" si="155"/>
        <v>9.6431381777278258</v>
      </c>
      <c r="L80" s="53">
        <f t="shared" si="155"/>
        <v>11.123351766320864</v>
      </c>
      <c r="M80" s="53">
        <f t="shared" si="155"/>
        <v>12.867532975375287</v>
      </c>
      <c r="N80" s="53">
        <f t="shared" si="155"/>
        <v>14.92319597657414</v>
      </c>
      <c r="O80" s="53">
        <f t="shared" si="155"/>
        <v>17.34640749250342</v>
      </c>
      <c r="P80" s="53">
        <f t="shared" si="155"/>
        <v>20.203326255814609</v>
      </c>
      <c r="Q80" s="53">
        <f t="shared" si="155"/>
        <v>23.57086877939404</v>
      </c>
      <c r="R80" s="53">
        <f t="shared" si="155"/>
        <v>27.54094734009</v>
      </c>
      <c r="S80" s="53">
        <f t="shared" si="155"/>
        <v>32.222018424583467</v>
      </c>
      <c r="T80" s="53">
        <f t="shared" si="155"/>
        <v>37.742060687157995</v>
      </c>
      <c r="U80" s="53">
        <f t="shared" si="155"/>
        <v>44.252088939868166</v>
      </c>
      <c r="V80" s="53">
        <f t="shared" si="155"/>
        <v>51.9303006609384</v>
      </c>
      <c r="W80" s="53">
        <f t="shared" si="155"/>
        <v>60.986968874673522</v>
      </c>
      <c r="X80" s="53">
        <f t="shared" si="155"/>
        <v>69.794051575424703</v>
      </c>
      <c r="Y80" s="53">
        <f t="shared" si="155"/>
        <v>73.202549634571056</v>
      </c>
      <c r="Z80" s="53">
        <f t="shared" si="155"/>
        <v>76.965004318190807</v>
      </c>
      <c r="AA80" s="53">
        <f t="shared" si="155"/>
        <v>81.143576665711763</v>
      </c>
      <c r="AB80" s="53">
        <f t="shared" si="155"/>
        <v>85.811511569741526</v>
      </c>
      <c r="AC80" s="53">
        <f t="shared" si="155"/>
        <v>91.055094030821763</v>
      </c>
      <c r="AD80" s="53">
        <f t="shared" si="155"/>
        <v>96.975942808563175</v>
      </c>
      <c r="AE80" s="53">
        <f t="shared" si="155"/>
        <v>103.78503906342331</v>
      </c>
      <c r="AF80" s="53">
        <f t="shared" si="155"/>
        <v>107.82430817161801</v>
      </c>
      <c r="AG80" s="53">
        <f t="shared" si="155"/>
        <v>111.88902884132708</v>
      </c>
      <c r="AH80" s="53">
        <f t="shared" si="155"/>
        <v>115.96836228269446</v>
      </c>
      <c r="AI80" s="53">
        <f t="shared" si="155"/>
        <v>120.04939542466829</v>
      </c>
      <c r="AJ80" s="53">
        <f t="shared" si="155"/>
        <v>124.11675927714373</v>
      </c>
      <c r="AK80" s="53">
        <f t="shared" si="155"/>
        <v>128.15217523492882</v>
      </c>
      <c r="AL80" s="53">
        <f t="shared" si="155"/>
        <v>132.13391504255955</v>
      </c>
      <c r="AM80" s="53">
        <f t="shared" si="155"/>
        <v>136.09012907213329</v>
      </c>
      <c r="AN80" s="53">
        <f t="shared" si="155"/>
        <v>140.09576232032123</v>
      </c>
      <c r="AO80" s="53">
        <f t="shared" si="155"/>
        <v>144.11934535211071</v>
      </c>
      <c r="AP80" s="53">
        <f t="shared" si="155"/>
        <v>148.12277068601011</v>
      </c>
      <c r="AQ80" s="53">
        <f t="shared" si="155"/>
        <v>152.06010417663916</v>
      </c>
      <c r="AR80" s="53">
        <f t="shared" si="155"/>
        <v>155.87618239805531</v>
      </c>
      <c r="AS80" s="53">
        <f t="shared" si="155"/>
        <v>159.50495673865896</v>
      </c>
      <c r="AT80" s="53">
        <f t="shared" si="155"/>
        <v>162.87668655093924</v>
      </c>
      <c r="AU80" s="53">
        <f t="shared" si="155"/>
        <v>166.27080931456942</v>
      </c>
      <c r="AV80" s="53">
        <f t="shared" si="155"/>
        <v>169.68073246362553</v>
      </c>
      <c r="AW80" s="53">
        <f t="shared" si="155"/>
        <v>173.09617412995979</v>
      </c>
      <c r="AX80" s="53">
        <f t="shared" si="155"/>
        <v>176.50246195910478</v>
      </c>
      <c r="AY80" s="53">
        <f t="shared" si="155"/>
        <v>179.87970846512829</v>
      </c>
      <c r="AZ80" s="53">
        <f t="shared" si="155"/>
        <v>182.99602715622359</v>
      </c>
      <c r="BA80" s="53">
        <f t="shared" si="155"/>
        <v>186.02983296253683</v>
      </c>
      <c r="BB80" s="53">
        <f t="shared" si="155"/>
        <v>189.02175082777637</v>
      </c>
      <c r="BC80" s="53">
        <f t="shared" si="155"/>
        <v>191.97059337560771</v>
      </c>
      <c r="BD80" s="53">
        <f t="shared" si="155"/>
        <v>194.87629074776564</v>
      </c>
      <c r="BE80" s="53">
        <f t="shared" si="155"/>
        <v>197.73994644623625</v>
      </c>
      <c r="BF80" s="53">
        <f t="shared" si="155"/>
        <v>200.5639007401426</v>
      </c>
      <c r="BG80" s="53">
        <f t="shared" si="155"/>
        <v>203.35180330629757</v>
      </c>
      <c r="BH80" s="53">
        <f t="shared" si="155"/>
        <v>206.09389960797685</v>
      </c>
      <c r="BI80" s="53">
        <f t="shared" si="155"/>
        <v>208.79639996089998</v>
      </c>
      <c r="BJ80" s="53">
        <f t="shared" si="155"/>
        <v>211.45432107713933</v>
      </c>
      <c r="BK80" s="53">
        <f t="shared" si="155"/>
        <v>214.06367319311519</v>
      </c>
      <c r="BL80" s="53">
        <f t="shared" si="155"/>
        <v>216.62185218364471</v>
      </c>
      <c r="BM80" s="53">
        <f t="shared" si="155"/>
        <v>219.1280931737993</v>
      </c>
      <c r="BN80" s="53">
        <f t="shared" si="155"/>
        <v>221.58399651005055</v>
      </c>
      <c r="BO80" s="53">
        <f t="shared" si="155"/>
        <v>224.00453186550473</v>
      </c>
      <c r="BP80" s="53">
        <f t="shared" ref="BP80:DS80" si="156">BP14</f>
        <v>226.39651047951597</v>
      </c>
      <c r="BQ80" s="53">
        <f t="shared" si="156"/>
        <v>228.75855468974063</v>
      </c>
      <c r="BR80" s="53">
        <f t="shared" si="156"/>
        <v>231.0891735002734</v>
      </c>
      <c r="BS80" s="53">
        <f t="shared" si="156"/>
        <v>233.38687134187231</v>
      </c>
      <c r="BT80" s="53">
        <f t="shared" si="156"/>
        <v>235.65029784269655</v>
      </c>
      <c r="BU80" s="53">
        <f t="shared" si="156"/>
        <v>237.87844536984645</v>
      </c>
      <c r="BV80" s="53">
        <f t="shared" si="156"/>
        <v>240.07525267509425</v>
      </c>
      <c r="BW80" s="53">
        <f t="shared" si="156"/>
        <v>242.24241567481852</v>
      </c>
      <c r="BX80" s="53">
        <f t="shared" si="156"/>
        <v>244.38074167864346</v>
      </c>
      <c r="BY80" s="53">
        <f t="shared" si="156"/>
        <v>246.49118906043998</v>
      </c>
      <c r="BZ80" s="53">
        <f t="shared" si="156"/>
        <v>248.57479048592108</v>
      </c>
      <c r="CA80" s="53">
        <f t="shared" si="156"/>
        <v>250.6325654091265</v>
      </c>
      <c r="CB80" s="53">
        <f t="shared" si="156"/>
        <v>252.66542180142869</v>
      </c>
      <c r="CC80" s="53">
        <f t="shared" si="156"/>
        <v>254.67404702572043</v>
      </c>
      <c r="CD80" s="53">
        <f t="shared" si="156"/>
        <v>256.65899102429552</v>
      </c>
      <c r="CE80" s="53">
        <f t="shared" si="156"/>
        <v>258.62048385573485</v>
      </c>
      <c r="CF80" s="53">
        <f t="shared" si="156"/>
        <v>260.55898813282715</v>
      </c>
      <c r="CG80" s="53">
        <f t="shared" si="156"/>
        <v>262.47518947773517</v>
      </c>
      <c r="CH80" s="53">
        <f t="shared" si="156"/>
        <v>264.36996772096194</v>
      </c>
      <c r="CI80" s="53">
        <f t="shared" si="156"/>
        <v>266.24434490044996</v>
      </c>
      <c r="CJ80" s="53">
        <f t="shared" si="156"/>
        <v>268.09940556780498</v>
      </c>
      <c r="CK80" s="53">
        <f t="shared" si="156"/>
        <v>269.93575282358569</v>
      </c>
      <c r="CL80" s="53">
        <f t="shared" si="156"/>
        <v>271.7537846119227</v>
      </c>
      <c r="CM80" s="53">
        <f t="shared" si="156"/>
        <v>273.55391342452617</v>
      </c>
      <c r="CN80" s="53">
        <f t="shared" si="156"/>
        <v>275.33657775846234</v>
      </c>
      <c r="CO80" s="53">
        <f t="shared" si="156"/>
        <v>277.10225351328558</v>
      </c>
      <c r="CP80" s="53">
        <f t="shared" si="156"/>
        <v>278.85146350392887</v>
      </c>
      <c r="CQ80" s="53">
        <f t="shared" si="156"/>
        <v>280.58478284137232</v>
      </c>
      <c r="CR80" s="53">
        <f t="shared" si="156"/>
        <v>282.30272700990383</v>
      </c>
      <c r="CS80" s="53">
        <f t="shared" si="156"/>
        <v>284.00578580506249</v>
      </c>
      <c r="CT80" s="53">
        <f t="shared" si="156"/>
        <v>285.69444636891382</v>
      </c>
      <c r="CU80" s="53">
        <f t="shared" si="156"/>
        <v>287.36918065753002</v>
      </c>
      <c r="CV80" s="53">
        <f t="shared" si="156"/>
        <v>289.03043590816452</v>
      </c>
      <c r="CW80" s="53">
        <f t="shared" si="156"/>
        <v>290.67862917173841</v>
      </c>
      <c r="CX80" s="53">
        <f t="shared" si="156"/>
        <v>292.31414702180774</v>
      </c>
      <c r="CY80" s="53">
        <f t="shared" si="156"/>
        <v>293.93735159284705</v>
      </c>
      <c r="CZ80" s="53">
        <f t="shared" si="156"/>
        <v>295.54859973744533</v>
      </c>
      <c r="DA80" s="53">
        <f t="shared" si="156"/>
        <v>297.14825760347082</v>
      </c>
      <c r="DB80" s="53">
        <f t="shared" si="156"/>
        <v>298.73669425156862</v>
      </c>
      <c r="DC80" s="53">
        <f t="shared" si="156"/>
        <v>300.31427421011813</v>
      </c>
      <c r="DD80" s="71">
        <f t="shared" si="156"/>
        <v>301.88134963385573</v>
      </c>
      <c r="DE80" s="53">
        <f t="shared" si="156"/>
        <v>303.43825297480294</v>
      </c>
      <c r="DF80" s="53">
        <f t="shared" si="156"/>
        <v>304.98529135058044</v>
      </c>
      <c r="DG80" s="53">
        <f t="shared" si="156"/>
        <v>306.5227591464722</v>
      </c>
      <c r="DH80" s="53">
        <f t="shared" si="156"/>
        <v>308.0509438144872</v>
      </c>
      <c r="DI80" s="53">
        <f t="shared" si="156"/>
        <v>309.57012619087834</v>
      </c>
      <c r="DJ80" s="53">
        <f t="shared" si="156"/>
        <v>311.08058065426485</v>
      </c>
      <c r="DK80" s="71">
        <f t="shared" si="156"/>
        <v>312.58257493252256</v>
      </c>
      <c r="DL80" s="53">
        <f t="shared" si="156"/>
        <v>314.07636940994172</v>
      </c>
      <c r="DM80" s="53">
        <f t="shared" si="156"/>
        <v>315.56221585383298</v>
      </c>
      <c r="DN80" s="53">
        <f t="shared" si="156"/>
        <v>317.04035836128025</v>
      </c>
      <c r="DO80" s="53">
        <f t="shared" si="156"/>
        <v>318.51103339731884</v>
      </c>
      <c r="DP80" s="53">
        <f t="shared" si="156"/>
        <v>319.97446901898405</v>
      </c>
      <c r="DQ80" s="53">
        <f t="shared" si="156"/>
        <v>321.43088468558739</v>
      </c>
      <c r="DR80" s="53">
        <f t="shared" si="156"/>
        <v>322.88049161761154</v>
      </c>
      <c r="DS80" s="53">
        <f t="shared" si="156"/>
        <v>324.32349360062113</v>
      </c>
    </row>
    <row r="81" spans="1:123" s="80" customFormat="1" x14ac:dyDescent="0.25">
      <c r="A81" s="79"/>
      <c r="B81" s="80" t="s">
        <v>117</v>
      </c>
      <c r="C81" s="81"/>
      <c r="D81" s="81">
        <f t="shared" ref="D81:H81" si="157">(D80-C80)/C80</f>
        <v>0.18903274369589748</v>
      </c>
      <c r="E81" s="81">
        <f t="shared" si="157"/>
        <v>0.18759671568658468</v>
      </c>
      <c r="F81" s="81">
        <f t="shared" si="157"/>
        <v>0.18639671328342533</v>
      </c>
      <c r="G81" s="81">
        <f t="shared" si="157"/>
        <v>0.18539171527685896</v>
      </c>
      <c r="H81" s="81">
        <f t="shared" si="157"/>
        <v>0.1845484671500337</v>
      </c>
      <c r="I81" s="81">
        <f>(I80-H80)/H80</f>
        <v>0.18383983203403825</v>
      </c>
      <c r="J81" s="81">
        <f t="shared" ref="J81:R81" si="158">(J80-I80)/J80</f>
        <v>0.12721859602736749</v>
      </c>
      <c r="K81" s="81">
        <f t="shared" si="158"/>
        <v>0.13030117293380403</v>
      </c>
      <c r="L81" s="81">
        <f t="shared" si="158"/>
        <v>0.13307262232547651</v>
      </c>
      <c r="M81" s="81">
        <f t="shared" si="158"/>
        <v>0.1355489985836662</v>
      </c>
      <c r="N81" s="81">
        <f t="shared" si="158"/>
        <v>0.13774951454271286</v>
      </c>
      <c r="O81" s="81">
        <f t="shared" si="158"/>
        <v>0.13969529523485003</v>
      </c>
      <c r="P81" s="108">
        <f t="shared" si="158"/>
        <v>0.14140833678261047</v>
      </c>
      <c r="Q81" s="81">
        <f t="shared" si="158"/>
        <v>0.14286883335091069</v>
      </c>
      <c r="R81" s="81">
        <f t="shared" si="158"/>
        <v>0.14415185184704637</v>
      </c>
      <c r="S81" s="81">
        <f>(S80-R80)/S80</f>
        <v>0.14527553869567933</v>
      </c>
      <c r="T81" s="81">
        <f>(T80-S80)/T80</f>
        <v>0.14625704484791846</v>
      </c>
      <c r="U81" s="81">
        <f t="shared" ref="U81:CF81" si="159">(U80-T80)/U80</f>
        <v>0.14711233771486598</v>
      </c>
      <c r="V81" s="81">
        <f t="shared" si="159"/>
        <v>0.14785609987514919</v>
      </c>
      <c r="W81" s="108">
        <f t="shared" si="159"/>
        <v>0.14850169439222854</v>
      </c>
      <c r="X81" s="81">
        <f t="shared" si="159"/>
        <v>0.1261867236813668</v>
      </c>
      <c r="Y81" s="81">
        <f t="shared" si="159"/>
        <v>4.6562559311959219E-2</v>
      </c>
      <c r="Z81" s="81">
        <f t="shared" si="159"/>
        <v>4.8885265673018208E-2</v>
      </c>
      <c r="AA81" s="81">
        <f t="shared" si="159"/>
        <v>5.1496033564498563E-2</v>
      </c>
      <c r="AB81" s="81">
        <f t="shared" si="159"/>
        <v>5.4397537330827653E-2</v>
      </c>
      <c r="AC81" s="81">
        <f t="shared" si="159"/>
        <v>5.7586920500079949E-2</v>
      </c>
      <c r="AD81" s="108">
        <f t="shared" si="159"/>
        <v>6.1054820466448605E-2</v>
      </c>
      <c r="AE81" s="81">
        <f t="shared" si="159"/>
        <v>6.560768600471481E-2</v>
      </c>
      <c r="AF81" s="81">
        <f t="shared" si="159"/>
        <v>3.7461581499466892E-2</v>
      </c>
      <c r="AG81" s="81">
        <f t="shared" si="159"/>
        <v>3.6328143266605287E-2</v>
      </c>
      <c r="AH81" s="81">
        <f t="shared" si="159"/>
        <v>3.5176261534359238E-2</v>
      </c>
      <c r="AI81" s="81">
        <f t="shared" si="159"/>
        <v>3.3994616362184898E-2</v>
      </c>
      <c r="AJ81" s="202">
        <f t="shared" si="159"/>
        <v>3.2770464489757657E-2</v>
      </c>
      <c r="AK81" s="108">
        <f t="shared" si="159"/>
        <v>3.1489250575632899E-2</v>
      </c>
      <c r="AL81" s="81">
        <f t="shared" si="159"/>
        <v>3.0134124205343015E-2</v>
      </c>
      <c r="AM81" s="81">
        <f t="shared" si="159"/>
        <v>2.9070543591569301E-2</v>
      </c>
      <c r="AN81" s="81">
        <f t="shared" si="159"/>
        <v>2.8592108582337232E-2</v>
      </c>
      <c r="AO81" s="81">
        <f t="shared" si="159"/>
        <v>2.7918410411587102E-2</v>
      </c>
      <c r="AP81" s="81">
        <f t="shared" si="159"/>
        <v>2.7027750799948517E-2</v>
      </c>
      <c r="AQ81" s="202">
        <f t="shared" si="159"/>
        <v>2.5893271032191838E-2</v>
      </c>
      <c r="AR81" s="108">
        <f t="shared" si="159"/>
        <v>2.448147088739426E-2</v>
      </c>
      <c r="AS81" s="81">
        <f t="shared" si="159"/>
        <v>2.2750229301959714E-2</v>
      </c>
      <c r="AT81" s="81">
        <f t="shared" si="159"/>
        <v>2.0701119869759747E-2</v>
      </c>
      <c r="AU81" s="81">
        <f t="shared" si="159"/>
        <v>2.0413220923275858E-2</v>
      </c>
      <c r="AV81" s="81">
        <f t="shared" si="159"/>
        <v>2.009611285587241E-2</v>
      </c>
      <c r="AW81" s="81">
        <f t="shared" si="159"/>
        <v>1.9731468263244008E-2</v>
      </c>
      <c r="AX81" s="202">
        <f t="shared" si="159"/>
        <v>1.929881199013652E-2</v>
      </c>
      <c r="AY81" s="108">
        <f t="shared" si="159"/>
        <v>1.8775027682893027E-2</v>
      </c>
      <c r="AZ81" s="81">
        <f t="shared" si="159"/>
        <v>1.7029433586746134E-2</v>
      </c>
      <c r="BA81" s="81">
        <f t="shared" si="159"/>
        <v>1.6308168200764847E-2</v>
      </c>
      <c r="BB81" s="81">
        <f t="shared" si="159"/>
        <v>1.5828431660045161E-2</v>
      </c>
      <c r="BC81" s="81">
        <f t="shared" si="159"/>
        <v>1.536090760558133E-2</v>
      </c>
      <c r="BD81" s="81">
        <f t="shared" si="159"/>
        <v>1.4910471463759871E-2</v>
      </c>
      <c r="BE81" s="202">
        <f t="shared" si="159"/>
        <v>1.448192815835121E-2</v>
      </c>
      <c r="BF81" s="108">
        <f t="shared" si="159"/>
        <v>1.4080072652581509E-2</v>
      </c>
      <c r="BG81" s="81">
        <f t="shared" si="159"/>
        <v>1.3709750888983786E-2</v>
      </c>
      <c r="BH81" s="81">
        <f t="shared" si="159"/>
        <v>1.3305082328468639E-2</v>
      </c>
      <c r="BI81" s="81">
        <f t="shared" si="159"/>
        <v>1.2943232514685142E-2</v>
      </c>
      <c r="BJ81" s="81">
        <f t="shared" si="159"/>
        <v>1.2569717670937218E-2</v>
      </c>
      <c r="BK81" s="81">
        <f t="shared" si="159"/>
        <v>1.2189607311941564E-2</v>
      </c>
      <c r="BL81" s="202">
        <f t="shared" si="159"/>
        <v>1.180942257090838E-2</v>
      </c>
      <c r="BM81" s="108">
        <f t="shared" si="159"/>
        <v>1.1437333086117782E-2</v>
      </c>
      <c r="BN81" s="81">
        <f t="shared" si="159"/>
        <v>1.1083396702522509E-2</v>
      </c>
      <c r="BO81" s="81">
        <f t="shared" si="159"/>
        <v>1.0805742791433785E-2</v>
      </c>
      <c r="BP81" s="81">
        <f t="shared" si="159"/>
        <v>1.0565439409578088E-2</v>
      </c>
      <c r="BQ81" s="81">
        <f t="shared" si="159"/>
        <v>1.0325490180807652E-2</v>
      </c>
      <c r="BR81" s="81">
        <f t="shared" si="159"/>
        <v>1.0085365641458802E-2</v>
      </c>
      <c r="BS81" s="81">
        <f t="shared" si="159"/>
        <v>9.8450175384251371E-3</v>
      </c>
      <c r="BT81" s="108">
        <f t="shared" si="159"/>
        <v>9.6050228730673679E-3</v>
      </c>
      <c r="BU81" s="81">
        <f t="shared" si="159"/>
        <v>9.3667483141889624E-3</v>
      </c>
      <c r="BV81" s="81">
        <f t="shared" si="159"/>
        <v>9.1504946085419741E-3</v>
      </c>
      <c r="BW81" s="81">
        <f t="shared" si="159"/>
        <v>8.9462573830729388E-3</v>
      </c>
      <c r="BX81" s="81">
        <f t="shared" si="159"/>
        <v>8.7499775519824137E-3</v>
      </c>
      <c r="BY81" s="81">
        <f t="shared" si="159"/>
        <v>8.5619587046538766E-3</v>
      </c>
      <c r="BZ81" s="81">
        <f t="shared" si="159"/>
        <v>8.382191216607375E-3</v>
      </c>
      <c r="CA81" s="108">
        <f t="shared" si="159"/>
        <v>8.2103254213846989E-3</v>
      </c>
      <c r="CB81" s="81">
        <f t="shared" si="159"/>
        <v>8.0456454144320049E-3</v>
      </c>
      <c r="CC81" s="81">
        <f t="shared" si="159"/>
        <v>7.8870432529345082E-3</v>
      </c>
      <c r="CD81" s="81">
        <f t="shared" si="159"/>
        <v>7.7337793258417135E-3</v>
      </c>
      <c r="CE81" s="81">
        <f t="shared" si="159"/>
        <v>7.5844449836135206E-3</v>
      </c>
      <c r="CF81" s="81">
        <f t="shared" si="159"/>
        <v>7.4397904711853589E-3</v>
      </c>
      <c r="CG81" s="81">
        <f t="shared" ref="CG81:DS81" si="160">(CG80-CF80)/CG80</f>
        <v>7.3005046637772304E-3</v>
      </c>
      <c r="CH81" s="108">
        <f t="shared" si="160"/>
        <v>7.1671463274023389E-3</v>
      </c>
      <c r="CI81" s="81">
        <f t="shared" si="160"/>
        <v>7.0400638187784245E-3</v>
      </c>
      <c r="CJ81" s="81">
        <f t="shared" si="160"/>
        <v>6.9193016800100891E-3</v>
      </c>
      <c r="CK81" s="81">
        <f t="shared" si="160"/>
        <v>6.8029049007851819E-3</v>
      </c>
      <c r="CL81" s="81">
        <f t="shared" si="160"/>
        <v>6.6899962071668845E-3</v>
      </c>
      <c r="CM81" s="81">
        <f t="shared" si="160"/>
        <v>6.5805266320934303E-3</v>
      </c>
      <c r="CN81" s="81">
        <f t="shared" si="160"/>
        <v>6.4744915058107593E-3</v>
      </c>
      <c r="CO81" s="108">
        <f t="shared" si="160"/>
        <v>6.3719285297641221E-3</v>
      </c>
      <c r="CP81" s="81">
        <f t="shared" si="160"/>
        <v>6.2729094861596404E-3</v>
      </c>
      <c r="CQ81" s="81">
        <f t="shared" si="160"/>
        <v>6.1775243827936798E-3</v>
      </c>
      <c r="CR81" s="81">
        <f t="shared" si="160"/>
        <v>6.0854678476812852E-3</v>
      </c>
      <c r="CS81" s="81">
        <f t="shared" si="160"/>
        <v>5.9965637331332719E-3</v>
      </c>
      <c r="CT81" s="81">
        <f t="shared" si="160"/>
        <v>5.9107224005005045E-3</v>
      </c>
      <c r="CU81" s="81">
        <f t="shared" si="160"/>
        <v>5.8278145373287567E-3</v>
      </c>
      <c r="CV81" s="108">
        <f t="shared" si="160"/>
        <v>5.74768274979296E-3</v>
      </c>
      <c r="CW81" s="81">
        <f t="shared" si="160"/>
        <v>5.6701563106660432E-3</v>
      </c>
      <c r="CX81" s="81">
        <f t="shared" si="160"/>
        <v>5.5950690951242889E-3</v>
      </c>
      <c r="CY81" s="81">
        <f t="shared" si="160"/>
        <v>5.5222807249339385E-3</v>
      </c>
      <c r="CZ81" s="81">
        <f t="shared" si="160"/>
        <v>5.4517197714002118E-3</v>
      </c>
      <c r="DA81" s="81">
        <f t="shared" si="160"/>
        <v>5.3833661315293903E-3</v>
      </c>
      <c r="DB81" s="81">
        <f t="shared" si="160"/>
        <v>5.3171795720553892E-3</v>
      </c>
      <c r="DC81" s="81">
        <f t="shared" si="160"/>
        <v>5.2530968189868181E-3</v>
      </c>
      <c r="DD81" s="108">
        <f t="shared" si="160"/>
        <v>5.1910309319812969E-3</v>
      </c>
      <c r="DE81" s="81">
        <f t="shared" si="160"/>
        <v>5.1308736643579482E-3</v>
      </c>
      <c r="DF81" s="81">
        <f t="shared" si="160"/>
        <v>5.0725015915576866E-3</v>
      </c>
      <c r="DG81" s="81">
        <f t="shared" si="160"/>
        <v>5.0158356925042455E-3</v>
      </c>
      <c r="DH81" s="81">
        <f t="shared" si="160"/>
        <v>4.960818003321218E-3</v>
      </c>
      <c r="DI81" s="81">
        <f t="shared" si="160"/>
        <v>4.9073933427750318E-3</v>
      </c>
      <c r="DJ81" s="81">
        <f t="shared" si="160"/>
        <v>4.8555086923449875E-3</v>
      </c>
      <c r="DK81" s="108">
        <f t="shared" si="160"/>
        <v>4.8051119886703486E-3</v>
      </c>
      <c r="DL81" s="81">
        <f t="shared" si="160"/>
        <v>4.7561504873020657E-3</v>
      </c>
      <c r="DM81" s="81">
        <f t="shared" si="160"/>
        <v>4.7085689263238646E-3</v>
      </c>
      <c r="DN81" s="81">
        <f t="shared" si="160"/>
        <v>4.6623165425610288E-3</v>
      </c>
      <c r="DO81" s="81">
        <f t="shared" si="160"/>
        <v>4.6173440849191167E-3</v>
      </c>
      <c r="DP81" s="81">
        <f t="shared" si="160"/>
        <v>4.5736012193472435E-3</v>
      </c>
      <c r="DQ81" s="81">
        <f t="shared" si="160"/>
        <v>4.5310383537908927E-3</v>
      </c>
      <c r="DR81" s="81">
        <f t="shared" si="160"/>
        <v>4.4896082905526774E-3</v>
      </c>
      <c r="DS81" s="81">
        <f t="shared" si="160"/>
        <v>4.4492675106248634E-3</v>
      </c>
    </row>
    <row r="82" spans="1:123" s="80" customFormat="1" x14ac:dyDescent="0.25">
      <c r="A82" s="79"/>
      <c r="B82" s="43" t="s">
        <v>49</v>
      </c>
      <c r="C82" s="81"/>
      <c r="D82" s="81"/>
      <c r="E82" s="81"/>
      <c r="F82" s="81"/>
      <c r="G82" s="81"/>
      <c r="H82" s="81"/>
      <c r="I82" s="81"/>
      <c r="J82" s="79">
        <f>((J14-I14)*1000000)/$B$5</f>
        <v>17.78224633906844</v>
      </c>
      <c r="K82" s="79">
        <f>((K14-J14)*1000000)/$B$5</f>
        <v>20.941870255344686</v>
      </c>
      <c r="L82" s="79">
        <f>((L14-K14)*1000000)/$B$5</f>
        <v>24.670226476550638</v>
      </c>
      <c r="M82" s="79">
        <f>((M14-L14)*1000000)/$B$5</f>
        <v>29.069686817573714</v>
      </c>
      <c r="N82" s="79">
        <f>((N14-M14)*1000000)/$B$5</f>
        <v>34.261050019980893</v>
      </c>
      <c r="O82" s="79">
        <f>((O14-N14)*1000000)/$B$5</f>
        <v>40.386858598821334</v>
      </c>
      <c r="P82" s="171">
        <f>((P14-O14)*1000000)/$B$5</f>
        <v>47.615312721853144</v>
      </c>
      <c r="Q82" s="79">
        <f>((Q14-P14)*1000000)/$B$5</f>
        <v>56.125708726323843</v>
      </c>
      <c r="R82" s="79">
        <f>((R14-Q14)*1000000)/$B$5</f>
        <v>66.167976011599322</v>
      </c>
      <c r="S82" s="79">
        <f>((S14-R14)*1000000)/$B$5</f>
        <v>78.017851408224459</v>
      </c>
      <c r="T82" s="79">
        <f>((T14-S14)*1000000)/$B$5</f>
        <v>92.000704376242126</v>
      </c>
      <c r="U82" s="79">
        <f>((U14-T14)*1000000)/$B$5</f>
        <v>108.50047087850285</v>
      </c>
      <c r="V82" s="79">
        <f>((V14-U14)*1000000)/$B$5</f>
        <v>127.97019535117056</v>
      </c>
      <c r="W82" s="79">
        <f>((W14-V14)*1000000)/$B$5</f>
        <v>150.9444702289187</v>
      </c>
      <c r="X82" s="79">
        <f>((X14-W14)*1000000)/$B$5</f>
        <v>146.78471167918636</v>
      </c>
      <c r="Y82" s="79">
        <f>((Y14-X14)*1000000)/$B$5</f>
        <v>56.808300985772561</v>
      </c>
      <c r="Z82" s="79">
        <f>((Z14-Y14)*1000000)/$B$5</f>
        <v>62.707578060329183</v>
      </c>
      <c r="AA82" s="79">
        <f>((AA14-Z14)*1000000)/$B$5</f>
        <v>69.642872458682575</v>
      </c>
      <c r="AB82" s="79">
        <f>((AB14-AA14)*1000000)/$B$5</f>
        <v>77.798915067162724</v>
      </c>
      <c r="AC82" s="79">
        <f>((AC14-AB14)*1000000)/$B$5</f>
        <v>87.393041018003956</v>
      </c>
      <c r="AD82" s="79">
        <f>((AD14-AC14)*1000000)/$B$5</f>
        <v>98.680812962356868</v>
      </c>
      <c r="AE82" s="79">
        <f>((AE14-AD14)*1000000)/$B$5</f>
        <v>113.48493758100227</v>
      </c>
      <c r="AF82" s="79">
        <f>((AF14-AE14)*1000000)/$B$5</f>
        <v>67.321151803245044</v>
      </c>
      <c r="AG82" s="79">
        <f>((AG14-AF14)*1000000)/$B$5</f>
        <v>67.745344495151016</v>
      </c>
      <c r="AH82" s="79">
        <f>((AH14-AG14)*1000000)/$B$5</f>
        <v>67.988890689456369</v>
      </c>
      <c r="AI82" s="79">
        <f>((AI14-AH14)*1000000)/$B$5</f>
        <v>68.017219032897216</v>
      </c>
      <c r="AJ82" s="203">
        <f>((AJ14-AI14)*1000000)/$B$5</f>
        <v>67.789397541257301</v>
      </c>
      <c r="AK82" s="171">
        <f>((AK14-AJ14)*1000000)/$B$5</f>
        <v>67.256932629751518</v>
      </c>
      <c r="AL82" s="79">
        <f>((AL14-AK14)*1000000)/$B$5</f>
        <v>66.362330127178851</v>
      </c>
      <c r="AM82" s="79">
        <f>((AM14-AL14)*1000000)/$B$5</f>
        <v>65.936900492895731</v>
      </c>
      <c r="AN82" s="79">
        <f>((AN14-AM14)*1000000)/$B$5</f>
        <v>66.760554136465558</v>
      </c>
      <c r="AO82" s="79">
        <f>((AO14-AN14)*1000000)/$B$5</f>
        <v>67.05971719649142</v>
      </c>
      <c r="AP82" s="79">
        <f>((AP14-AO14)*1000000)/$B$5</f>
        <v>66.723755564990014</v>
      </c>
      <c r="AQ82" s="203">
        <f>((AQ14-AP14)*1000000)/$B$5</f>
        <v>65.622224843817392</v>
      </c>
      <c r="AR82" s="171">
        <f>((AR14-AQ14)*1000000)/$B$5</f>
        <v>63.601303690269148</v>
      </c>
      <c r="AS82" s="79">
        <f>((AS14-AR14)*1000000)/$B$5</f>
        <v>60.47957234339426</v>
      </c>
      <c r="AT82" s="79">
        <f>((AT14-AS14)*1000000)/$B$5</f>
        <v>56.19549687133798</v>
      </c>
      <c r="AU82" s="79">
        <f>((AU14-AT14)*1000000)/$B$5</f>
        <v>56.568712727169647</v>
      </c>
      <c r="AV82" s="79">
        <f>((AV14-AU14)*1000000)/$B$5</f>
        <v>56.832052484268537</v>
      </c>
      <c r="AW82" s="79">
        <f>((AW14-AV14)*1000000)/$B$5</f>
        <v>56.924027772237672</v>
      </c>
      <c r="AX82" s="203">
        <f>((AX14-AW14)*1000000)/$B$5</f>
        <v>56.771463819083102</v>
      </c>
      <c r="AY82" s="171">
        <f>((AY14-AX14)*1000000)/$B$5</f>
        <v>56.28744176705851</v>
      </c>
      <c r="AZ82" s="79">
        <f>((AZ14-AY14)*1000000)/$B$5</f>
        <v>51.938644851588357</v>
      </c>
      <c r="BA82" s="79">
        <f>((BA14-AZ14)*1000000)/$B$5</f>
        <v>50.563430105220661</v>
      </c>
      <c r="BB82" s="79">
        <f>((BB14-BA14)*1000000)/$B$5</f>
        <v>49.86529775399238</v>
      </c>
      <c r="BC82" s="79">
        <f>((BC14-BB14)*1000000)/$B$5</f>
        <v>49.147375797188886</v>
      </c>
      <c r="BD82" s="79">
        <f>((BD14-BC14)*1000000)/$B$5</f>
        <v>48.428289535965526</v>
      </c>
      <c r="BE82" s="203">
        <f>((BE14-BD14)*1000000)/$B$5</f>
        <v>47.727594974510147</v>
      </c>
      <c r="BF82" s="171">
        <f>((BF14-BE14)*1000000)/$B$5</f>
        <v>47.065904898439229</v>
      </c>
      <c r="BG82" s="79">
        <f>((BG14-BF14)*1000000)/$B$5</f>
        <v>46.465042769249479</v>
      </c>
      <c r="BH82" s="79">
        <f>((BH14-BG14)*1000000)/$B$5</f>
        <v>45.701605027988037</v>
      </c>
      <c r="BI82" s="79">
        <f>((BI14-BH14)*1000000)/$B$5</f>
        <v>45.041672548718736</v>
      </c>
      <c r="BJ82" s="79">
        <f>((BJ14-BI14)*1000000)/$B$5</f>
        <v>44.298685270655845</v>
      </c>
      <c r="BK82" s="79">
        <f>((BK14-BJ14)*1000000)/$B$5</f>
        <v>43.48920193293111</v>
      </c>
      <c r="BL82" s="203">
        <f>((BL14-BK14)*1000000)/$B$5</f>
        <v>42.63631650882521</v>
      </c>
      <c r="BM82" s="171">
        <f>((BM14-BL14)*1000000)/$B$5</f>
        <v>41.770683169243242</v>
      </c>
      <c r="BN82" s="79">
        <f t="shared" ref="BN82:DS82" si="161">((BN14-BM14)*1000000)/$B$5</f>
        <v>40.93172227085423</v>
      </c>
      <c r="BO82" s="79">
        <f t="shared" si="161"/>
        <v>40.342255924236284</v>
      </c>
      <c r="BP82" s="79">
        <f t="shared" si="161"/>
        <v>39.866310233520608</v>
      </c>
      <c r="BQ82" s="79">
        <f t="shared" si="161"/>
        <v>39.367403503744448</v>
      </c>
      <c r="BR82" s="79">
        <f t="shared" si="161"/>
        <v>38.84364684221282</v>
      </c>
      <c r="BS82" s="79">
        <f t="shared" si="161"/>
        <v>38.294964026648394</v>
      </c>
      <c r="BT82" s="171">
        <f t="shared" si="161"/>
        <v>37.723775013737303</v>
      </c>
      <c r="BU82" s="79">
        <f t="shared" si="161"/>
        <v>37.135792119165004</v>
      </c>
      <c r="BV82" s="79">
        <f t="shared" si="161"/>
        <v>36.613455087463365</v>
      </c>
      <c r="BW82" s="79">
        <f t="shared" si="161"/>
        <v>36.119383328737818</v>
      </c>
      <c r="BX82" s="79">
        <f t="shared" si="161"/>
        <v>35.638766730415718</v>
      </c>
      <c r="BY82" s="79">
        <f t="shared" si="161"/>
        <v>35.174123029941981</v>
      </c>
      <c r="BZ82" s="79">
        <f t="shared" si="161"/>
        <v>34.726690424685103</v>
      </c>
      <c r="CA82" s="171">
        <f t="shared" si="161"/>
        <v>34.29624872009024</v>
      </c>
      <c r="CB82" s="79">
        <f t="shared" si="161"/>
        <v>33.88093987170322</v>
      </c>
      <c r="CC82" s="79">
        <f t="shared" si="161"/>
        <v>33.477087071528899</v>
      </c>
      <c r="CD82" s="79">
        <f t="shared" si="161"/>
        <v>33.082399976251509</v>
      </c>
      <c r="CE82" s="79">
        <f t="shared" si="161"/>
        <v>32.691547190655491</v>
      </c>
      <c r="CF82" s="79">
        <f t="shared" si="161"/>
        <v>32.30840461820511</v>
      </c>
      <c r="CG82" s="79">
        <f t="shared" si="161"/>
        <v>31.936689081800296</v>
      </c>
      <c r="CH82" s="171">
        <f t="shared" si="161"/>
        <v>31.57963738711279</v>
      </c>
      <c r="CI82" s="79">
        <f t="shared" si="161"/>
        <v>31.239619658133694</v>
      </c>
      <c r="CJ82" s="79">
        <f t="shared" si="161"/>
        <v>30.91767778925032</v>
      </c>
      <c r="CK82" s="79">
        <f t="shared" si="161"/>
        <v>30.605787596345142</v>
      </c>
      <c r="CL82" s="79">
        <f t="shared" si="161"/>
        <v>30.300529805616826</v>
      </c>
      <c r="CM82" s="79">
        <f t="shared" si="161"/>
        <v>30.002146876724584</v>
      </c>
      <c r="CN82" s="79">
        <f t="shared" si="161"/>
        <v>29.711072232269469</v>
      </c>
      <c r="CO82" s="171">
        <f t="shared" si="161"/>
        <v>29.427929247053914</v>
      </c>
      <c r="CP82" s="79">
        <f t="shared" si="161"/>
        <v>29.153499844054902</v>
      </c>
      <c r="CQ82" s="79">
        <f t="shared" si="161"/>
        <v>28.888655624057453</v>
      </c>
      <c r="CR82" s="79">
        <f t="shared" si="161"/>
        <v>28.632402808858615</v>
      </c>
      <c r="CS82" s="79">
        <f t="shared" si="161"/>
        <v>28.384313252644233</v>
      </c>
      <c r="CT82" s="79">
        <f t="shared" si="161"/>
        <v>28.144342730855481</v>
      </c>
      <c r="CU82" s="79">
        <f t="shared" si="161"/>
        <v>27.912238143603457</v>
      </c>
      <c r="CV82" s="171">
        <f t="shared" si="161"/>
        <v>27.687587510574946</v>
      </c>
      <c r="CW82" s="79">
        <f t="shared" si="161"/>
        <v>27.469887726231455</v>
      </c>
      <c r="CX82" s="79">
        <f t="shared" si="161"/>
        <v>27.258630834488901</v>
      </c>
      <c r="CY82" s="79">
        <f t="shared" si="161"/>
        <v>27.053409517321825</v>
      </c>
      <c r="CZ82" s="79">
        <f t="shared" si="161"/>
        <v>26.854135743304631</v>
      </c>
      <c r="DA82" s="79">
        <f t="shared" si="161"/>
        <v>26.660964433758256</v>
      </c>
      <c r="DB82" s="79">
        <f t="shared" si="161"/>
        <v>26.47394413496329</v>
      </c>
      <c r="DC82" s="79">
        <f t="shared" si="161"/>
        <v>26.292999309158443</v>
      </c>
      <c r="DD82" s="171">
        <f t="shared" si="161"/>
        <v>26.117923728960097</v>
      </c>
      <c r="DE82" s="79">
        <f t="shared" si="161"/>
        <v>25.948389015786688</v>
      </c>
      <c r="DF82" s="79">
        <f t="shared" si="161"/>
        <v>25.783972929625065</v>
      </c>
      <c r="DG82" s="79">
        <f t="shared" si="161"/>
        <v>25.624463264862623</v>
      </c>
      <c r="DH82" s="79">
        <f t="shared" si="161"/>
        <v>25.469744466916683</v>
      </c>
      <c r="DI82" s="79">
        <f t="shared" si="161"/>
        <v>25.319706273185712</v>
      </c>
      <c r="DJ82" s="79">
        <f t="shared" si="161"/>
        <v>25.174241056441815</v>
      </c>
      <c r="DK82" s="171">
        <f t="shared" si="161"/>
        <v>25.033237970961864</v>
      </c>
      <c r="DL82" s="79">
        <f t="shared" si="161"/>
        <v>24.896574623652629</v>
      </c>
      <c r="DM82" s="79">
        <f t="shared" si="161"/>
        <v>24.764107398187701</v>
      </c>
      <c r="DN82" s="79">
        <f t="shared" si="161"/>
        <v>24.635708457454562</v>
      </c>
      <c r="DO82" s="79">
        <f t="shared" si="161"/>
        <v>24.511250600643091</v>
      </c>
      <c r="DP82" s="79">
        <f t="shared" si="161"/>
        <v>24.390593694420204</v>
      </c>
      <c r="DQ82" s="79">
        <f t="shared" si="161"/>
        <v>24.273594443388902</v>
      </c>
      <c r="DR82" s="79">
        <f t="shared" si="161"/>
        <v>24.160115533735887</v>
      </c>
      <c r="DS82" s="79">
        <f t="shared" si="161"/>
        <v>24.050033050159904</v>
      </c>
    </row>
    <row r="83" spans="1:123" s="54" customFormat="1" x14ac:dyDescent="0.25">
      <c r="B83" s="54" t="s">
        <v>20</v>
      </c>
      <c r="C83" s="54">
        <f>C67</f>
        <v>0</v>
      </c>
      <c r="D83" s="54">
        <f t="shared" ref="D83:BO83" si="162">D67</f>
        <v>0</v>
      </c>
      <c r="E83" s="54">
        <f t="shared" si="162"/>
        <v>0</v>
      </c>
      <c r="F83" s="54">
        <f t="shared" si="162"/>
        <v>0</v>
      </c>
      <c r="G83" s="54">
        <f t="shared" si="162"/>
        <v>0</v>
      </c>
      <c r="H83" s="54">
        <f t="shared" si="162"/>
        <v>0</v>
      </c>
      <c r="I83" s="54">
        <f t="shared" si="162"/>
        <v>1.9000000000000003E-2</v>
      </c>
      <c r="J83" s="54">
        <f t="shared" si="162"/>
        <v>0.19924147116861457</v>
      </c>
      <c r="K83" s="54">
        <f t="shared" si="162"/>
        <v>0.41192640714757983</v>
      </c>
      <c r="L83" s="54">
        <f t="shared" si="162"/>
        <v>0.66289463160275863</v>
      </c>
      <c r="M83" s="54">
        <f t="shared" si="162"/>
        <v>0.95903713645986965</v>
      </c>
      <c r="N83" s="54">
        <f t="shared" si="162"/>
        <v>1.3084852921912606</v>
      </c>
      <c r="O83" s="54">
        <f t="shared" si="162"/>
        <v>1.7208341159543021</v>
      </c>
      <c r="P83" s="75">
        <f t="shared" si="162"/>
        <v>2.2074057279946908</v>
      </c>
      <c r="Q83" s="54">
        <f t="shared" si="162"/>
        <v>2.3672532288537687</v>
      </c>
      <c r="R83" s="54">
        <f t="shared" si="162"/>
        <v>2.5558732798674804</v>
      </c>
      <c r="S83" s="54">
        <f t="shared" si="162"/>
        <v>2.7784449400636602</v>
      </c>
      <c r="T83" s="54">
        <f t="shared" si="162"/>
        <v>3.0410794990951526</v>
      </c>
      <c r="U83" s="54">
        <f t="shared" si="162"/>
        <v>3.3509882787523133</v>
      </c>
      <c r="V83" s="54">
        <f t="shared" si="162"/>
        <v>3.7166806387477638</v>
      </c>
      <c r="W83" s="75">
        <f t="shared" si="162"/>
        <v>4.1481976235423943</v>
      </c>
      <c r="X83" s="54">
        <f t="shared" si="162"/>
        <v>4.6573876656000577</v>
      </c>
      <c r="Y83" s="54">
        <f t="shared" si="162"/>
        <v>5.2582319152281016</v>
      </c>
      <c r="Z83" s="54">
        <f t="shared" si="162"/>
        <v>5.9672281297891931</v>
      </c>
      <c r="AA83" s="54">
        <f t="shared" si="162"/>
        <v>6.8038436629712802</v>
      </c>
      <c r="AB83" s="54">
        <f t="shared" si="162"/>
        <v>7.791049992126144</v>
      </c>
      <c r="AC83" s="54">
        <f t="shared" si="162"/>
        <v>8.9559534605288817</v>
      </c>
      <c r="AD83" s="75">
        <f t="shared" si="162"/>
        <v>10.330539553244114</v>
      </c>
      <c r="AE83" s="54">
        <f t="shared" si="162"/>
        <v>11.229467943082135</v>
      </c>
      <c r="AF83" s="54">
        <f t="shared" si="162"/>
        <v>11.68147851392003</v>
      </c>
      <c r="AG83" s="54">
        <f t="shared" si="162"/>
        <v>12.192083821834151</v>
      </c>
      <c r="AH83" s="54">
        <f t="shared" si="162"/>
        <v>12.771816716195072</v>
      </c>
      <c r="AI83" s="54">
        <f t="shared" si="162"/>
        <v>13.433100722498132</v>
      </c>
      <c r="AJ83" s="199">
        <f t="shared" si="162"/>
        <v>14.190588462947883</v>
      </c>
      <c r="AK83" s="75">
        <f t="shared" si="162"/>
        <v>15.061560276036886</v>
      </c>
      <c r="AL83" s="54">
        <f t="shared" si="162"/>
        <v>16.252421315165549</v>
      </c>
      <c r="AM83" s="54">
        <f t="shared" si="162"/>
        <v>16.952771814117163</v>
      </c>
      <c r="AN83" s="54">
        <f t="shared" si="162"/>
        <v>17.653088813710678</v>
      </c>
      <c r="AO83" s="54">
        <f t="shared" si="162"/>
        <v>18.350952579468242</v>
      </c>
      <c r="AP83" s="54">
        <f t="shared" si="162"/>
        <v>19.04350447295861</v>
      </c>
      <c r="AQ83" s="199">
        <f t="shared" si="162"/>
        <v>19.727365831874145</v>
      </c>
      <c r="AR83" s="75">
        <f t="shared" si="162"/>
        <v>20.119724088576277</v>
      </c>
      <c r="AS83" s="54">
        <f t="shared" si="162"/>
        <v>20.671702137749563</v>
      </c>
      <c r="AT83" s="54">
        <f t="shared" si="162"/>
        <v>21.194478850671633</v>
      </c>
      <c r="AU83" s="54">
        <f t="shared" si="162"/>
        <v>21.728717744340102</v>
      </c>
      <c r="AV83" s="54">
        <f t="shared" si="162"/>
        <v>22.269362204597829</v>
      </c>
      <c r="AW83" s="54">
        <f t="shared" si="162"/>
        <v>22.81031187371385</v>
      </c>
      <c r="AX83" s="199">
        <f t="shared" si="162"/>
        <v>23.34423732619706</v>
      </c>
      <c r="AY83" s="75">
        <f t="shared" si="162"/>
        <v>23.703100256929829</v>
      </c>
      <c r="AZ83" s="54">
        <f t="shared" si="162"/>
        <v>24.043765133750142</v>
      </c>
      <c r="BA83" s="54">
        <f t="shared" si="162"/>
        <v>24.357612671522428</v>
      </c>
      <c r="BB83" s="54">
        <f t="shared" si="162"/>
        <v>24.673205084885527</v>
      </c>
      <c r="BC83" s="54">
        <f t="shared" si="162"/>
        <v>24.990595671239213</v>
      </c>
      <c r="BD83" s="54">
        <f t="shared" si="162"/>
        <v>25.309544389929954</v>
      </c>
      <c r="BE83" s="199">
        <f t="shared" si="162"/>
        <v>25.629459305632075</v>
      </c>
      <c r="BF83" s="75">
        <f t="shared" si="162"/>
        <v>25.949327732608225</v>
      </c>
      <c r="BG83" s="54">
        <f t="shared" si="162"/>
        <v>26.246414741605243</v>
      </c>
      <c r="BH83" s="54">
        <f t="shared" si="162"/>
        <v>26.540078280930089</v>
      </c>
      <c r="BI83" s="54">
        <f t="shared" si="162"/>
        <v>26.827923563344168</v>
      </c>
      <c r="BJ83" s="54">
        <f t="shared" si="162"/>
        <v>27.109784979426614</v>
      </c>
      <c r="BK83" s="54">
        <f t="shared" si="162"/>
        <v>27.385705257384483</v>
      </c>
      <c r="BL83" s="199">
        <f t="shared" si="162"/>
        <v>27.655955582141473</v>
      </c>
      <c r="BM83" s="75">
        <f t="shared" si="162"/>
        <v>27.921058943059439</v>
      </c>
      <c r="BN83" s="54">
        <f t="shared" si="162"/>
        <v>28.181817331444819</v>
      </c>
      <c r="BO83" s="54">
        <f t="shared" si="162"/>
        <v>28.437360830210423</v>
      </c>
      <c r="BP83" s="54">
        <f t="shared" ref="BP83:DS83" si="163">BP67</f>
        <v>28.689164360855777</v>
      </c>
      <c r="BQ83" s="54">
        <f t="shared" si="163"/>
        <v>28.936613882556948</v>
      </c>
      <c r="BR83" s="54">
        <f t="shared" si="163"/>
        <v>29.17917664601373</v>
      </c>
      <c r="BS83" s="54">
        <f t="shared" si="163"/>
        <v>29.416447642724002</v>
      </c>
      <c r="BT83" s="75">
        <f t="shared" si="163"/>
        <v>29.648203345629017</v>
      </c>
      <c r="BU83" s="54">
        <f t="shared" si="163"/>
        <v>29.874464012154693</v>
      </c>
      <c r="BV83" s="54">
        <f t="shared" si="163"/>
        <v>30.097519620391832</v>
      </c>
      <c r="BW83" s="54">
        <f t="shared" si="163"/>
        <v>30.317908262789601</v>
      </c>
      <c r="BX83" s="54">
        <f t="shared" si="163"/>
        <v>30.535590271021128</v>
      </c>
      <c r="BY83" s="54">
        <f t="shared" si="163"/>
        <v>30.750491055695974</v>
      </c>
      <c r="BZ83" s="54">
        <f t="shared" si="163"/>
        <v>30.962504373669702</v>
      </c>
      <c r="CA83" s="75">
        <f t="shared" si="163"/>
        <v>31.171499218318637</v>
      </c>
      <c r="CB83" s="54">
        <f t="shared" si="163"/>
        <v>31.377330916887264</v>
      </c>
      <c r="CC83" s="54">
        <f t="shared" si="163"/>
        <v>31.579883919152252</v>
      </c>
      <c r="CD83" s="54">
        <f t="shared" si="163"/>
        <v>31.779240763117109</v>
      </c>
      <c r="CE83" s="54">
        <f t="shared" si="163"/>
        <v>31.975515296783968</v>
      </c>
      <c r="CF83" s="54">
        <f t="shared" si="163"/>
        <v>32.168849193348478</v>
      </c>
      <c r="CG83" s="54">
        <f t="shared" si="163"/>
        <v>32.359401140096757</v>
      </c>
      <c r="CH83" s="75">
        <f t="shared" si="163"/>
        <v>32.547333791776055</v>
      </c>
      <c r="CI83" s="54">
        <f t="shared" si="163"/>
        <v>32.732798347791501</v>
      </c>
      <c r="CJ83" s="54">
        <f t="shared" si="163"/>
        <v>32.915916582565046</v>
      </c>
      <c r="CK83" s="54">
        <f t="shared" si="163"/>
        <v>33.096743081701852</v>
      </c>
      <c r="CL83" s="54">
        <f t="shared" si="163"/>
        <v>33.275279911016213</v>
      </c>
      <c r="CM83" s="54">
        <f t="shared" si="163"/>
        <v>33.451553173071801</v>
      </c>
      <c r="CN83" s="54">
        <f t="shared" si="163"/>
        <v>33.625614301875316</v>
      </c>
      <c r="CO83" s="75">
        <f t="shared" si="163"/>
        <v>33.797539357568454</v>
      </c>
      <c r="CP83" s="54">
        <f t="shared" si="163"/>
        <v>33.967425838749676</v>
      </c>
      <c r="CQ83" s="54">
        <f t="shared" si="163"/>
        <v>34.13538646513507</v>
      </c>
      <c r="CR83" s="54">
        <f t="shared" si="163"/>
        <v>34.301484611776601</v>
      </c>
      <c r="CS83" s="54">
        <f t="shared" si="163"/>
        <v>34.465769551805678</v>
      </c>
      <c r="CT83" s="54">
        <f t="shared" si="163"/>
        <v>34.628286821498463</v>
      </c>
      <c r="CU83" s="54">
        <f t="shared" si="163"/>
        <v>34.789079459138193</v>
      </c>
      <c r="CV83" s="75">
        <f t="shared" si="163"/>
        <v>34.948189706224277</v>
      </c>
      <c r="CW83" s="54">
        <f t="shared" si="163"/>
        <v>35.105661044677589</v>
      </c>
      <c r="CX83" s="54">
        <f t="shared" si="163"/>
        <v>35.261540403323124</v>
      </c>
      <c r="CY83" s="54">
        <f t="shared" si="163"/>
        <v>35.415879651783271</v>
      </c>
      <c r="CZ83" s="54">
        <f t="shared" si="163"/>
        <v>35.568730722696102</v>
      </c>
      <c r="DA83" s="54">
        <f t="shared" si="163"/>
        <v>35.720146059932119</v>
      </c>
      <c r="DB83" s="54">
        <f t="shared" si="163"/>
        <v>35.870176681692222</v>
      </c>
      <c r="DC83" s="54">
        <f t="shared" si="163"/>
        <v>36.018870530939573</v>
      </c>
      <c r="DD83" s="75">
        <f t="shared" si="163"/>
        <v>36.166271282208321</v>
      </c>
      <c r="DE83" s="54">
        <f t="shared" si="163"/>
        <v>36.312417789137768</v>
      </c>
      <c r="DF83" s="54">
        <f t="shared" si="163"/>
        <v>36.4573443731488</v>
      </c>
      <c r="DG83" s="54">
        <f t="shared" si="163"/>
        <v>36.601084649405394</v>
      </c>
      <c r="DH83" s="54">
        <f t="shared" si="163"/>
        <v>36.743673402779294</v>
      </c>
      <c r="DI83" s="54">
        <f t="shared" si="163"/>
        <v>36.885146199538653</v>
      </c>
      <c r="DJ83" s="54">
        <f t="shared" si="163"/>
        <v>37.025538790241022</v>
      </c>
      <c r="DK83" s="75">
        <f t="shared" si="163"/>
        <v>37.16488635188454</v>
      </c>
      <c r="DL83" s="54">
        <f t="shared" si="163"/>
        <v>37.303222645592022</v>
      </c>
      <c r="DM83" s="54">
        <f t="shared" si="163"/>
        <v>37.440579198599629</v>
      </c>
      <c r="DN83" s="54">
        <f t="shared" si="163"/>
        <v>37.576986067181167</v>
      </c>
      <c r="DO83" s="54">
        <f t="shared" si="163"/>
        <v>37.712472145299884</v>
      </c>
      <c r="DP83" s="54">
        <f t="shared" si="163"/>
        <v>37.847065303494581</v>
      </c>
      <c r="DQ83" s="54">
        <f t="shared" si="163"/>
        <v>37.980792554506422</v>
      </c>
      <c r="DR83" s="54">
        <f t="shared" si="163"/>
        <v>38.113680208924805</v>
      </c>
      <c r="DS83" s="54">
        <f t="shared" si="163"/>
        <v>38.245753983255092</v>
      </c>
    </row>
    <row r="84" spans="1:123" s="247" customFormat="1" x14ac:dyDescent="0.25">
      <c r="B84" s="247" t="s">
        <v>175</v>
      </c>
      <c r="G84" s="248">
        <f>(G83-F83)*1000</f>
        <v>0</v>
      </c>
      <c r="H84" s="248">
        <f>(H83-G83)*1000</f>
        <v>0</v>
      </c>
      <c r="I84" s="248">
        <f>(I83-H83)*1000</f>
        <v>19.000000000000004</v>
      </c>
      <c r="J84" s="248">
        <f>(J83-I83)*1000</f>
        <v>180.24147116861457</v>
      </c>
      <c r="K84" s="248">
        <f t="shared" ref="K84:BV84" si="164">(K83-J83)*1000</f>
        <v>212.68493597896526</v>
      </c>
      <c r="L84" s="248">
        <f t="shared" si="164"/>
        <v>250.96822445517881</v>
      </c>
      <c r="M84" s="248">
        <f t="shared" si="164"/>
        <v>296.14250485711102</v>
      </c>
      <c r="N84" s="248">
        <f t="shared" si="164"/>
        <v>349.44815573139101</v>
      </c>
      <c r="O84" s="248">
        <f t="shared" si="164"/>
        <v>412.34882376304148</v>
      </c>
      <c r="P84" s="248">
        <f t="shared" si="164"/>
        <v>486.57161204038869</v>
      </c>
      <c r="Q84" s="248">
        <f t="shared" si="164"/>
        <v>159.84750085907785</v>
      </c>
      <c r="R84" s="248">
        <f t="shared" si="164"/>
        <v>188.6200510137117</v>
      </c>
      <c r="S84" s="248">
        <f t="shared" si="164"/>
        <v>222.57166019617981</v>
      </c>
      <c r="T84" s="248">
        <f t="shared" si="164"/>
        <v>262.63455903149247</v>
      </c>
      <c r="U84" s="248">
        <f t="shared" si="164"/>
        <v>309.90877965716066</v>
      </c>
      <c r="V84" s="248">
        <f t="shared" si="164"/>
        <v>365.69235999545049</v>
      </c>
      <c r="W84" s="248">
        <f t="shared" si="164"/>
        <v>431.5169847946305</v>
      </c>
      <c r="X84" s="248">
        <f t="shared" si="164"/>
        <v>509.19004205766339</v>
      </c>
      <c r="Y84" s="248">
        <f t="shared" si="164"/>
        <v>600.84424962804394</v>
      </c>
      <c r="Z84" s="248">
        <f t="shared" si="164"/>
        <v>708.99621456109151</v>
      </c>
      <c r="AA84" s="248">
        <f t="shared" si="164"/>
        <v>836.61553318208701</v>
      </c>
      <c r="AB84" s="248">
        <f t="shared" si="164"/>
        <v>987.20632915486385</v>
      </c>
      <c r="AC84" s="248">
        <f t="shared" si="164"/>
        <v>1164.9034684027376</v>
      </c>
      <c r="AD84" s="248">
        <f t="shared" si="164"/>
        <v>1374.5860927152319</v>
      </c>
      <c r="AE84" s="248">
        <f t="shared" si="164"/>
        <v>898.92838983802119</v>
      </c>
      <c r="AF84" s="248">
        <f t="shared" si="164"/>
        <v>452.01057083789567</v>
      </c>
      <c r="AG84" s="248">
        <f t="shared" si="164"/>
        <v>510.60530791412083</v>
      </c>
      <c r="AH84" s="248">
        <f t="shared" si="164"/>
        <v>579.73289436092125</v>
      </c>
      <c r="AI84" s="248">
        <f t="shared" si="164"/>
        <v>661.28400630305964</v>
      </c>
      <c r="AJ84" s="248">
        <f t="shared" si="164"/>
        <v>757.48774044975062</v>
      </c>
      <c r="AK84" s="248">
        <f t="shared" si="164"/>
        <v>870.97181308900315</v>
      </c>
      <c r="AL84" s="248">
        <f t="shared" si="164"/>
        <v>1190.8610391286629</v>
      </c>
      <c r="AM84" s="248">
        <f t="shared" si="164"/>
        <v>700.35049895161455</v>
      </c>
      <c r="AN84" s="248">
        <f t="shared" si="164"/>
        <v>700.31699959351454</v>
      </c>
      <c r="AO84" s="248">
        <f t="shared" si="164"/>
        <v>697.8637657575639</v>
      </c>
      <c r="AP84" s="248">
        <f t="shared" si="164"/>
        <v>692.55189349036777</v>
      </c>
      <c r="AQ84" s="248">
        <f t="shared" si="164"/>
        <v>683.86135891553579</v>
      </c>
      <c r="AR84" s="248">
        <f t="shared" si="164"/>
        <v>392.35825670213131</v>
      </c>
      <c r="AS84" s="248">
        <f t="shared" si="164"/>
        <v>551.97804917328597</v>
      </c>
      <c r="AT84" s="248">
        <f t="shared" si="164"/>
        <v>522.77671292207015</v>
      </c>
      <c r="AU84" s="248">
        <f t="shared" si="164"/>
        <v>534.23889366846925</v>
      </c>
      <c r="AV84" s="248">
        <f t="shared" si="164"/>
        <v>540.64446025772736</v>
      </c>
      <c r="AW84" s="248">
        <f t="shared" si="164"/>
        <v>540.94966911602069</v>
      </c>
      <c r="AX84" s="248">
        <f t="shared" si="164"/>
        <v>533.92545248320994</v>
      </c>
      <c r="AY84" s="249">
        <f t="shared" si="164"/>
        <v>358.86293073276931</v>
      </c>
      <c r="AZ84" s="248">
        <f t="shared" si="164"/>
        <v>340.66487682031266</v>
      </c>
      <c r="BA84" s="248">
        <f t="shared" si="164"/>
        <v>313.84753777228627</v>
      </c>
      <c r="BB84" s="248">
        <f t="shared" si="164"/>
        <v>315.59241336309896</v>
      </c>
      <c r="BC84" s="248">
        <f t="shared" si="164"/>
        <v>317.39058635368519</v>
      </c>
      <c r="BD84" s="248">
        <f t="shared" si="164"/>
        <v>318.94871869074137</v>
      </c>
      <c r="BE84" s="250">
        <f t="shared" si="164"/>
        <v>319.91491570212105</v>
      </c>
      <c r="BF84" s="249">
        <f t="shared" si="164"/>
        <v>319.86842697615003</v>
      </c>
      <c r="BG84" s="248">
        <f t="shared" si="164"/>
        <v>297.08700899701768</v>
      </c>
      <c r="BH84" s="248">
        <f t="shared" si="164"/>
        <v>293.66353932484657</v>
      </c>
      <c r="BI84" s="248">
        <f t="shared" si="164"/>
        <v>287.84528241407872</v>
      </c>
      <c r="BJ84" s="248">
        <f t="shared" si="164"/>
        <v>281.861416082446</v>
      </c>
      <c r="BK84" s="248">
        <f t="shared" si="164"/>
        <v>275.9202779578693</v>
      </c>
      <c r="BL84" s="250">
        <f t="shared" si="164"/>
        <v>270.25032475699004</v>
      </c>
      <c r="BM84" s="249">
        <f t="shared" si="164"/>
        <v>265.10336091796557</v>
      </c>
      <c r="BN84" s="248">
        <f t="shared" si="164"/>
        <v>260.75838838537993</v>
      </c>
      <c r="BO84" s="248">
        <f t="shared" si="164"/>
        <v>255.54349876560423</v>
      </c>
      <c r="BP84" s="248">
        <f t="shared" si="164"/>
        <v>251.8035306453541</v>
      </c>
      <c r="BQ84" s="248">
        <f t="shared" si="164"/>
        <v>247.44952170117074</v>
      </c>
      <c r="BR84" s="248">
        <f t="shared" si="164"/>
        <v>242.56276345678174</v>
      </c>
      <c r="BS84" s="248">
        <f t="shared" si="164"/>
        <v>237.27099671027219</v>
      </c>
      <c r="BT84" s="249">
        <f t="shared" si="164"/>
        <v>231.75570290501568</v>
      </c>
      <c r="BU84" s="248">
        <f t="shared" si="164"/>
        <v>226.26066652567545</v>
      </c>
      <c r="BV84" s="248">
        <f t="shared" si="164"/>
        <v>223.05560823713932</v>
      </c>
      <c r="BW84" s="248">
        <f t="shared" ref="BW84:DS84" si="165">(BW83-BV83)*1000</f>
        <v>220.38864239776856</v>
      </c>
      <c r="BX84" s="248">
        <f t="shared" si="165"/>
        <v>217.68200823152739</v>
      </c>
      <c r="BY84" s="248">
        <f t="shared" si="165"/>
        <v>214.90078467484608</v>
      </c>
      <c r="BZ84" s="248">
        <f t="shared" si="165"/>
        <v>212.01331797372802</v>
      </c>
      <c r="CA84" s="249">
        <f t="shared" si="165"/>
        <v>208.99484464893447</v>
      </c>
      <c r="CB84" s="248">
        <f t="shared" si="165"/>
        <v>205.83169856862682</v>
      </c>
      <c r="CC84" s="248">
        <f t="shared" si="165"/>
        <v>202.55300226498818</v>
      </c>
      <c r="CD84" s="248">
        <f t="shared" si="165"/>
        <v>199.35684396485698</v>
      </c>
      <c r="CE84" s="248">
        <f t="shared" si="165"/>
        <v>196.27453366685899</v>
      </c>
      <c r="CF84" s="248">
        <f t="shared" si="165"/>
        <v>193.33389656451061</v>
      </c>
      <c r="CG84" s="248">
        <f t="shared" si="165"/>
        <v>190.55194674827902</v>
      </c>
      <c r="CH84" s="249">
        <f t="shared" si="165"/>
        <v>187.93265167929718</v>
      </c>
      <c r="CI84" s="248">
        <f t="shared" si="165"/>
        <v>185.46455601544665</v>
      </c>
      <c r="CJ84" s="248">
        <f t="shared" si="165"/>
        <v>183.11823477354494</v>
      </c>
      <c r="CK84" s="248">
        <f t="shared" si="165"/>
        <v>180.82649913680626</v>
      </c>
      <c r="CL84" s="248">
        <f t="shared" si="165"/>
        <v>178.53682931436055</v>
      </c>
      <c r="CM84" s="248">
        <f t="shared" si="165"/>
        <v>176.27326205558802</v>
      </c>
      <c r="CN84" s="248">
        <f t="shared" si="165"/>
        <v>174.06112880351543</v>
      </c>
      <c r="CO84" s="249">
        <f t="shared" si="165"/>
        <v>171.9250556931371</v>
      </c>
      <c r="CP84" s="248">
        <f t="shared" si="165"/>
        <v>169.88648118122285</v>
      </c>
      <c r="CQ84" s="248">
        <f t="shared" si="165"/>
        <v>167.96062638539411</v>
      </c>
      <c r="CR84" s="248">
        <f t="shared" si="165"/>
        <v>166.09814664153078</v>
      </c>
      <c r="CS84" s="248">
        <f t="shared" si="165"/>
        <v>164.28494002907712</v>
      </c>
      <c r="CT84" s="248">
        <f t="shared" si="165"/>
        <v>162.51726969278479</v>
      </c>
      <c r="CU84" s="248">
        <f t="shared" si="165"/>
        <v>160.79263763973017</v>
      </c>
      <c r="CV84" s="249">
        <f t="shared" si="165"/>
        <v>159.11024708608323</v>
      </c>
      <c r="CW84" s="248">
        <f t="shared" si="165"/>
        <v>157.47133845331263</v>
      </c>
      <c r="CX84" s="248">
        <f t="shared" si="165"/>
        <v>155.87935864553515</v>
      </c>
      <c r="CY84" s="248">
        <f t="shared" si="165"/>
        <v>154.33924846014691</v>
      </c>
      <c r="CZ84" s="248">
        <f t="shared" si="165"/>
        <v>152.85107091283123</v>
      </c>
      <c r="DA84" s="248">
        <f t="shared" si="165"/>
        <v>151.41533723601697</v>
      </c>
      <c r="DB84" s="248">
        <f t="shared" si="165"/>
        <v>150.03062176010218</v>
      </c>
      <c r="DC84" s="248">
        <f t="shared" si="165"/>
        <v>148.6938492473513</v>
      </c>
      <c r="DD84" s="249">
        <f t="shared" si="165"/>
        <v>147.40075126874785</v>
      </c>
      <c r="DE84" s="248">
        <f t="shared" si="165"/>
        <v>146.14650692944764</v>
      </c>
      <c r="DF84" s="248">
        <f t="shared" si="165"/>
        <v>144.92658401103142</v>
      </c>
      <c r="DG84" s="248">
        <f t="shared" si="165"/>
        <v>143.7402762565938</v>
      </c>
      <c r="DH84" s="248">
        <f t="shared" si="165"/>
        <v>142.58875337390009</v>
      </c>
      <c r="DI84" s="248">
        <f t="shared" si="165"/>
        <v>141.4727967593592</v>
      </c>
      <c r="DJ84" s="248">
        <f t="shared" si="165"/>
        <v>140.39259070236909</v>
      </c>
      <c r="DK84" s="249">
        <f t="shared" si="165"/>
        <v>139.34756164351825</v>
      </c>
      <c r="DL84" s="248">
        <f t="shared" si="165"/>
        <v>138.33629370748213</v>
      </c>
      <c r="DM84" s="248">
        <f t="shared" si="165"/>
        <v>137.35655300760641</v>
      </c>
      <c r="DN84" s="248">
        <f t="shared" si="165"/>
        <v>136.40686858153828</v>
      </c>
      <c r="DO84" s="248">
        <f t="shared" si="165"/>
        <v>135.48607811871705</v>
      </c>
      <c r="DP84" s="248">
        <f t="shared" si="165"/>
        <v>134.59315819469708</v>
      </c>
      <c r="DQ84" s="248">
        <f t="shared" si="165"/>
        <v>133.72725101184102</v>
      </c>
      <c r="DR84" s="248">
        <f t="shared" si="165"/>
        <v>132.88765441838279</v>
      </c>
      <c r="DS84" s="248">
        <f t="shared" si="165"/>
        <v>132.07377433028711</v>
      </c>
    </row>
    <row r="85" spans="1:123" s="118" customFormat="1" x14ac:dyDescent="0.25">
      <c r="A85" s="118" t="s">
        <v>140</v>
      </c>
      <c r="B85" s="118" t="s">
        <v>118</v>
      </c>
      <c r="I85" s="119"/>
      <c r="J85" s="120">
        <f>(J83-G83)/(G80-D80)</f>
        <v>9.5127977553074769E-2</v>
      </c>
      <c r="K85" s="120">
        <f>(K83-H83)/(H80-E80)</f>
        <v>0.16667334460455413</v>
      </c>
      <c r="L85" s="120">
        <f>(L83-I83)/(I80-F80)</f>
        <v>0.22078995624093778</v>
      </c>
      <c r="M85" s="120">
        <f>(M83-J83)/(J80-G80)</f>
        <v>0.23991713236514325</v>
      </c>
      <c r="N85" s="120">
        <f>(N83-K83)/(K80-H80)</f>
        <v>0.25911131822558081</v>
      </c>
      <c r="O85" s="120">
        <f>(O83-L83)/(L80-I80)</f>
        <v>0.27813719466190745</v>
      </c>
      <c r="P85" s="120">
        <f>(P83-M83)/(M80-J80)</f>
        <v>0.27859729914544795</v>
      </c>
      <c r="Q85" s="120">
        <f>(Q83-N83)/(N80-K80)</f>
        <v>0.20052203536367488</v>
      </c>
      <c r="R85" s="120">
        <f t="shared" ref="R85:CC85" si="166">(R83-O83)/(O80-L80)</f>
        <v>0.13418474792052376</v>
      </c>
      <c r="S85" s="120">
        <f t="shared" si="166"/>
        <v>7.7842871280414713E-2</v>
      </c>
      <c r="T85" s="120">
        <f t="shared" si="166"/>
        <v>7.791995437450612E-2</v>
      </c>
      <c r="U85" s="120">
        <f t="shared" si="166"/>
        <v>7.7994201873963512E-2</v>
      </c>
      <c r="V85" s="120">
        <f t="shared" si="166"/>
        <v>7.806470833175623E-2</v>
      </c>
      <c r="W85" s="120">
        <f t="shared" si="166"/>
        <v>7.8124559433895333E-2</v>
      </c>
      <c r="X85" s="120">
        <f t="shared" si="166"/>
        <v>7.8175352596203618E-2</v>
      </c>
      <c r="Y85" s="120">
        <f t="shared" si="166"/>
        <v>7.8218449380469665E-2</v>
      </c>
      <c r="Z85" s="120">
        <f t="shared" si="166"/>
        <v>7.8255009293767455E-2</v>
      </c>
      <c r="AA85" s="120">
        <f t="shared" si="166"/>
        <v>8.4036455146292363E-2</v>
      </c>
      <c r="AB85" s="120">
        <f t="shared" si="166"/>
        <v>0.11906677474664371</v>
      </c>
      <c r="AC85" s="120">
        <f t="shared" si="166"/>
        <v>0.18705211546844416</v>
      </c>
      <c r="AD85" s="120">
        <f t="shared" si="166"/>
        <v>0.31073510673067589</v>
      </c>
      <c r="AE85" s="120">
        <f t="shared" si="166"/>
        <v>0.27269635427839084</v>
      </c>
      <c r="AF85" s="120">
        <f t="shared" si="166"/>
        <v>0.19343560679729896</v>
      </c>
      <c r="AG85" s="120">
        <f t="shared" si="166"/>
        <v>0.11757839932413117</v>
      </c>
      <c r="AH85" s="120">
        <f t="shared" si="166"/>
        <v>8.5812246575143247E-2</v>
      </c>
      <c r="AI85" s="120">
        <f t="shared" si="166"/>
        <v>0.10445463895155015</v>
      </c>
      <c r="AJ85" s="120">
        <f t="shared" si="166"/>
        <v>0.13401013289422706</v>
      </c>
      <c r="AK85" s="120">
        <f t="shared" si="166"/>
        <v>0.18794080388674078</v>
      </c>
      <c r="AL85" s="120">
        <f t="shared" si="166"/>
        <v>0.23061762540500227</v>
      </c>
      <c r="AM85" s="120">
        <f t="shared" si="166"/>
        <v>0.22589501507806201</v>
      </c>
      <c r="AN85" s="120">
        <f t="shared" si="166"/>
        <v>0.21270258726341801</v>
      </c>
      <c r="AO85" s="120">
        <f t="shared" si="166"/>
        <v>0.17365450432930699</v>
      </c>
      <c r="AP85" s="120">
        <f t="shared" si="166"/>
        <v>0.17461522483973932</v>
      </c>
      <c r="AQ85" s="120">
        <f t="shared" si="166"/>
        <v>0.17367286756760117</v>
      </c>
      <c r="AR85" s="120">
        <f t="shared" si="166"/>
        <v>0.14757680478927027</v>
      </c>
      <c r="AS85" s="120">
        <f t="shared" si="166"/>
        <v>0.1353150635612059</v>
      </c>
      <c r="AT85" s="120">
        <f t="shared" si="166"/>
        <v>0.12262379631210212</v>
      </c>
      <c r="AU85" s="120">
        <f t="shared" si="166"/>
        <v>0.1368559970233518</v>
      </c>
      <c r="AV85" s="120">
        <f t="shared" si="166"/>
        <v>0.14036495796661674</v>
      </c>
      <c r="AW85" s="120">
        <f t="shared" si="166"/>
        <v>0.14938480262318293</v>
      </c>
      <c r="AX85" s="120">
        <f t="shared" si="166"/>
        <v>0.15541871726924184</v>
      </c>
      <c r="AY85" s="120">
        <f t="shared" si="166"/>
        <v>0.14089717492635778</v>
      </c>
      <c r="AZ85" s="120">
        <f t="shared" si="166"/>
        <v>0.12069619445190496</v>
      </c>
      <c r="BA85" s="120">
        <f t="shared" si="166"/>
        <v>9.9043173232293377E-2</v>
      </c>
      <c r="BB85" s="120">
        <f t="shared" si="166"/>
        <v>9.5117865539908988E-2</v>
      </c>
      <c r="BC85" s="120">
        <f t="shared" si="166"/>
        <v>9.5640868099473586E-2</v>
      </c>
      <c r="BD85" s="120">
        <f t="shared" si="166"/>
        <v>9.9915466508505912E-2</v>
      </c>
      <c r="BE85" s="120">
        <f t="shared" si="166"/>
        <v>0.10459962695573848</v>
      </c>
      <c r="BF85" s="120">
        <f t="shared" si="166"/>
        <v>0.10682767700774801</v>
      </c>
      <c r="BG85" s="120">
        <f t="shared" si="166"/>
        <v>0.10590344456733959</v>
      </c>
      <c r="BH85" s="120">
        <f t="shared" si="166"/>
        <v>0.10445039491541956</v>
      </c>
      <c r="BI85" s="120">
        <f t="shared" si="166"/>
        <v>0.10224187189695573</v>
      </c>
      <c r="BJ85" s="120">
        <f t="shared" si="166"/>
        <v>0.10186643366509483</v>
      </c>
      <c r="BK85" s="120">
        <f t="shared" si="166"/>
        <v>0.10122476869120985</v>
      </c>
      <c r="BL85" s="204">
        <f t="shared" si="166"/>
        <v>0.10058088031268927</v>
      </c>
      <c r="BM85" s="172">
        <f t="shared" si="166"/>
        <v>0.10012615665618504</v>
      </c>
      <c r="BN85" s="120">
        <f t="shared" si="166"/>
        <v>9.9891429230171344E-2</v>
      </c>
      <c r="BO85" s="120">
        <f t="shared" si="166"/>
        <v>9.9854324814327045E-2</v>
      </c>
      <c r="BP85" s="120">
        <f t="shared" si="166"/>
        <v>0.10009489572027527</v>
      </c>
      <c r="BQ85" s="120">
        <f t="shared" si="166"/>
        <v>0.10036756656623634</v>
      </c>
      <c r="BR85" s="120">
        <f t="shared" si="166"/>
        <v>0.10048056366660758</v>
      </c>
      <c r="BS85" s="120">
        <f t="shared" si="166"/>
        <v>0.10006074930455777</v>
      </c>
      <c r="BT85" s="172">
        <f t="shared" si="166"/>
        <v>9.9182339211695975E-2</v>
      </c>
      <c r="BU85" s="120">
        <f t="shared" si="166"/>
        <v>9.8140089786442078E-2</v>
      </c>
      <c r="BV85" s="120">
        <f t="shared" si="166"/>
        <v>9.7430160055893292E-2</v>
      </c>
      <c r="BW85" s="120">
        <f t="shared" si="166"/>
        <v>9.7174967536818715E-2</v>
      </c>
      <c r="BX85" s="120">
        <f t="shared" si="166"/>
        <v>9.7378079942468346E-2</v>
      </c>
      <c r="BY85" s="120">
        <f t="shared" si="166"/>
        <v>9.7627722280241358E-2</v>
      </c>
      <c r="BZ85" s="120">
        <f t="shared" si="166"/>
        <v>9.7782856328678378E-2</v>
      </c>
      <c r="CA85" s="172">
        <f t="shared" si="166"/>
        <v>9.7797595971930981E-2</v>
      </c>
      <c r="CB85" s="120">
        <f t="shared" si="166"/>
        <v>9.7700448312270982E-2</v>
      </c>
      <c r="CC85" s="120">
        <f t="shared" si="166"/>
        <v>9.7495736417891193E-2</v>
      </c>
      <c r="CD85" s="120">
        <f t="shared" ref="CD85:DS85" si="167">(CD83-CA83)/(CA80-BX80)</f>
        <v>9.7210281511170435E-2</v>
      </c>
      <c r="CE85" s="120">
        <f t="shared" si="167"/>
        <v>9.6884002432489055E-2</v>
      </c>
      <c r="CF85" s="120">
        <f t="shared" si="167"/>
        <v>9.6563453324690421E-2</v>
      </c>
      <c r="CG85" s="120">
        <f t="shared" si="167"/>
        <v>9.6269399811280576E-2</v>
      </c>
      <c r="CH85" s="172">
        <f t="shared" si="167"/>
        <v>9.6022256322014346E-2</v>
      </c>
      <c r="CI85" s="120">
        <f t="shared" si="167"/>
        <v>9.58291925406001E-2</v>
      </c>
      <c r="CJ85" s="120">
        <f t="shared" si="167"/>
        <v>9.568370937191284E-2</v>
      </c>
      <c r="CK85" s="120">
        <f t="shared" si="167"/>
        <v>9.5558019259542257E-2</v>
      </c>
      <c r="CL85" s="120">
        <f t="shared" si="167"/>
        <v>9.5417330063445993E-2</v>
      </c>
      <c r="CM85" s="120">
        <f t="shared" si="167"/>
        <v>9.5237555230582624E-2</v>
      </c>
      <c r="CN85" s="120">
        <f t="shared" si="167"/>
        <v>9.5021854135933212E-2</v>
      </c>
      <c r="CO85" s="172">
        <f t="shared" si="167"/>
        <v>9.4793567749674956E-2</v>
      </c>
      <c r="CP85" s="120">
        <f t="shared" si="167"/>
        <v>9.4577307289456555E-2</v>
      </c>
      <c r="CQ85" s="120">
        <f t="shared" si="167"/>
        <v>9.4387833230405671E-2</v>
      </c>
      <c r="CR85" s="120">
        <f t="shared" si="167"/>
        <v>9.4222339795176552E-2</v>
      </c>
      <c r="CS85" s="120">
        <f t="shared" si="167"/>
        <v>9.4070599727523602E-2</v>
      </c>
      <c r="CT85" s="120">
        <f t="shared" si="167"/>
        <v>9.3917891655654173E-2</v>
      </c>
      <c r="CU85" s="120">
        <f t="shared" si="167"/>
        <v>9.3759702396072814E-2</v>
      </c>
      <c r="CV85" s="172">
        <f t="shared" si="167"/>
        <v>9.359526359313948E-2</v>
      </c>
      <c r="CW85" s="120">
        <f t="shared" si="167"/>
        <v>9.3425764848515044E-2</v>
      </c>
      <c r="CX85" s="120">
        <f t="shared" si="167"/>
        <v>9.3252791211520386E-2</v>
      </c>
      <c r="CY85" s="120">
        <f t="shared" si="167"/>
        <v>9.307910719400346E-2</v>
      </c>
      <c r="CZ85" s="120">
        <f t="shared" si="167"/>
        <v>9.2907843941054211E-2</v>
      </c>
      <c r="DA85" s="120">
        <f t="shared" si="167"/>
        <v>9.2741916289248799E-2</v>
      </c>
      <c r="DB85" s="120">
        <f t="shared" si="167"/>
        <v>9.2583011223748513E-2</v>
      </c>
      <c r="DC85" s="120">
        <f t="shared" si="167"/>
        <v>9.2431730781544971E-2</v>
      </c>
      <c r="DD85" s="172">
        <f t="shared" si="167"/>
        <v>9.2286929465051779E-2</v>
      </c>
      <c r="DE85" s="120">
        <f t="shared" si="167"/>
        <v>9.2146183111532429E-2</v>
      </c>
      <c r="DF85" s="120">
        <f t="shared" si="167"/>
        <v>9.2006670771054899E-2</v>
      </c>
      <c r="DG85" s="120">
        <f t="shared" si="167"/>
        <v>9.1866662301453808E-2</v>
      </c>
      <c r="DH85" s="120">
        <f t="shared" si="167"/>
        <v>9.1726093201884837E-2</v>
      </c>
      <c r="DI85" s="120">
        <f t="shared" si="167"/>
        <v>9.1586438997205574E-2</v>
      </c>
      <c r="DJ85" s="120">
        <f t="shared" si="167"/>
        <v>9.1449405548435309E-2</v>
      </c>
      <c r="DK85" s="172">
        <f t="shared" si="167"/>
        <v>9.1316102410643779E-2</v>
      </c>
      <c r="DL85" s="120">
        <f t="shared" si="167"/>
        <v>9.1186806202642801E-2</v>
      </c>
      <c r="DM85" s="120">
        <f t="shared" si="167"/>
        <v>9.1061136915739013E-2</v>
      </c>
      <c r="DN85" s="120">
        <f t="shared" si="167"/>
        <v>9.0938495337036143E-2</v>
      </c>
      <c r="DO85" s="120">
        <f t="shared" si="167"/>
        <v>9.0818333545903046E-2</v>
      </c>
      <c r="DP85" s="120">
        <f t="shared" si="167"/>
        <v>9.0700399919681776E-2</v>
      </c>
      <c r="DQ85" s="120">
        <f t="shared" si="167"/>
        <v>9.0584590700447956E-2</v>
      </c>
      <c r="DR85" s="120">
        <f t="shared" si="167"/>
        <v>9.0470904845761521E-2</v>
      </c>
      <c r="DS85" s="120">
        <f t="shared" si="167"/>
        <v>9.0359429714831477E-2</v>
      </c>
    </row>
    <row r="86" spans="1:123" s="224" customFormat="1" x14ac:dyDescent="0.25">
      <c r="A86" s="224" t="s">
        <v>192</v>
      </c>
      <c r="I86" s="225">
        <f>I15</f>
        <v>0.4</v>
      </c>
      <c r="J86" s="225">
        <f t="shared" ref="J86:BU86" si="168">J15</f>
        <v>0.87974074255349521</v>
      </c>
      <c r="K86" s="225">
        <f t="shared" si="168"/>
        <v>1.4458348187666195</v>
      </c>
      <c r="L86" s="225">
        <f t="shared" si="168"/>
        <v>2.113825828698106</v>
      </c>
      <c r="M86" s="225">
        <f t="shared" si="168"/>
        <v>2.9020552204172598</v>
      </c>
      <c r="N86" s="225">
        <f t="shared" si="168"/>
        <v>3.8321659026458619</v>
      </c>
      <c r="O86" s="225">
        <f t="shared" si="168"/>
        <v>4.9296965076756116</v>
      </c>
      <c r="P86" s="225">
        <f t="shared" si="168"/>
        <v>6.224782621610716</v>
      </c>
      <c r="Q86" s="225">
        <f t="shared" si="168"/>
        <v>7.7529842360541386</v>
      </c>
      <c r="R86" s="225">
        <f t="shared" si="168"/>
        <v>9.5562621410973776</v>
      </c>
      <c r="S86" s="225">
        <f t="shared" si="168"/>
        <v>11.6841300690484</v>
      </c>
      <c r="T86" s="225">
        <f t="shared" si="168"/>
        <v>14.195014224030606</v>
      </c>
      <c r="U86" s="225">
        <f t="shared" si="168"/>
        <v>17.157857526909609</v>
      </c>
      <c r="V86" s="225">
        <f t="shared" si="168"/>
        <v>20.65401262430683</v>
      </c>
      <c r="W86" s="225">
        <f t="shared" si="168"/>
        <v>24.779475639235553</v>
      </c>
      <c r="X86" s="225">
        <f t="shared" si="168"/>
        <v>27.881535293642852</v>
      </c>
      <c r="Y86" s="225">
        <f t="shared" si="168"/>
        <v>29.052934639056438</v>
      </c>
      <c r="Z86" s="225">
        <f t="shared" si="168"/>
        <v>30.376892312981145</v>
      </c>
      <c r="AA86" s="225">
        <f t="shared" si="168"/>
        <v>31.880785020633194</v>
      </c>
      <c r="AB86" s="225">
        <f t="shared" si="168"/>
        <v>33.596886101996105</v>
      </c>
      <c r="AC86" s="225">
        <f t="shared" si="168"/>
        <v>35.563235448908401</v>
      </c>
      <c r="AD86" s="225">
        <f t="shared" si="168"/>
        <v>37.82466165896922</v>
      </c>
      <c r="AE86" s="225">
        <f t="shared" si="168"/>
        <v>40.433982162781774</v>
      </c>
      <c r="AF86" s="225">
        <f t="shared" si="168"/>
        <v>41.93967343354538</v>
      </c>
      <c r="AG86" s="225">
        <f t="shared" si="168"/>
        <v>43.448690733807652</v>
      </c>
      <c r="AH86" s="225">
        <f t="shared" si="168"/>
        <v>44.957065851936747</v>
      </c>
      <c r="AI86" s="225">
        <f t="shared" si="168"/>
        <v>46.460113353472501</v>
      </c>
      <c r="AJ86" s="225">
        <f t="shared" si="168"/>
        <v>47.952297782456625</v>
      </c>
      <c r="AK86" s="225">
        <f t="shared" si="168"/>
        <v>49.42707547689615</v>
      </c>
      <c r="AL86" s="225">
        <f t="shared" si="168"/>
        <v>50.876705850224234</v>
      </c>
      <c r="AM86" s="225">
        <f t="shared" si="168"/>
        <v>52.294078206951646</v>
      </c>
      <c r="AN86" s="225">
        <f t="shared" si="168"/>
        <v>53.735082550776525</v>
      </c>
      <c r="AO86" s="225">
        <f t="shared" si="168"/>
        <v>55.187010737043472</v>
      </c>
      <c r="AP86" s="225">
        <f t="shared" si="168"/>
        <v>56.634574668825756</v>
      </c>
      <c r="AQ86" s="225">
        <f t="shared" si="168"/>
        <v>58.059447601504452</v>
      </c>
      <c r="AR86" s="225">
        <f t="shared" si="168"/>
        <v>59.439723185860977</v>
      </c>
      <c r="AS86" s="225">
        <f t="shared" si="168"/>
        <v>60.749277325594335</v>
      </c>
      <c r="AT86" s="225">
        <f t="shared" si="168"/>
        <v>61.958098882096571</v>
      </c>
      <c r="AU86" s="225">
        <f t="shared" si="168"/>
        <v>63.174384515041936</v>
      </c>
      <c r="AV86" s="225">
        <f t="shared" si="168"/>
        <v>64.396596895406617</v>
      </c>
      <c r="AW86" s="225">
        <f t="shared" si="168"/>
        <v>65.621888868630109</v>
      </c>
      <c r="AX86" s="225">
        <f t="shared" si="168"/>
        <v>66.8458505707451</v>
      </c>
      <c r="AY86" s="225">
        <f t="shared" si="168"/>
        <v>68.062212037298195</v>
      </c>
      <c r="AZ86" s="225">
        <f t="shared" si="168"/>
        <v>69.182474590652077</v>
      </c>
      <c r="BA86" s="225">
        <f t="shared" si="168"/>
        <v>70.277398183965914</v>
      </c>
      <c r="BB86" s="225">
        <f t="shared" si="168"/>
        <v>71.354150915931967</v>
      </c>
      <c r="BC86" s="225">
        <f t="shared" si="168"/>
        <v>72.412190046076688</v>
      </c>
      <c r="BD86" s="225">
        <f t="shared" si="168"/>
        <v>73.45153621501693</v>
      </c>
      <c r="BE86" s="225">
        <f t="shared" si="168"/>
        <v>74.472815189285882</v>
      </c>
      <c r="BF86" s="225">
        <f t="shared" si="168"/>
        <v>75.477305960624278</v>
      </c>
      <c r="BG86" s="225">
        <f t="shared" si="168"/>
        <v>76.466996471452774</v>
      </c>
      <c r="BH86" s="225">
        <f t="shared" si="168"/>
        <v>77.438305069117604</v>
      </c>
      <c r="BI86" s="225">
        <f t="shared" si="168"/>
        <v>78.394780939316277</v>
      </c>
      <c r="BJ86" s="225">
        <f t="shared" si="168"/>
        <v>79.334358677943499</v>
      </c>
      <c r="BK86" s="225">
        <f t="shared" si="168"/>
        <v>80.255324642126453</v>
      </c>
      <c r="BL86" s="225">
        <f t="shared" si="168"/>
        <v>81.156477007298861</v>
      </c>
      <c r="BM86" s="225">
        <f t="shared" si="168"/>
        <v>82.037310934916974</v>
      </c>
      <c r="BN86" s="225">
        <f t="shared" si="168"/>
        <v>82.898233262245938</v>
      </c>
      <c r="BO86" s="225">
        <f t="shared" si="168"/>
        <v>83.746008323946342</v>
      </c>
      <c r="BP86" s="225">
        <f t="shared" si="168"/>
        <v>84.583026834787901</v>
      </c>
      <c r="BQ86" s="225">
        <f t="shared" si="168"/>
        <v>85.408901296592092</v>
      </c>
      <c r="BR86" s="225">
        <f t="shared" si="168"/>
        <v>86.22316947946085</v>
      </c>
      <c r="BS86" s="225">
        <f t="shared" si="168"/>
        <v>87.025325275334396</v>
      </c>
      <c r="BT86" s="225">
        <f t="shared" si="168"/>
        <v>87.814864594410651</v>
      </c>
      <c r="BU86" s="225">
        <f t="shared" si="168"/>
        <v>88.591348766151356</v>
      </c>
      <c r="BV86" s="225">
        <f t="shared" ref="BV86:DS86" si="169">BV15</f>
        <v>89.355618694631289</v>
      </c>
      <c r="BW86" s="225">
        <f t="shared" si="169"/>
        <v>90.108215555147439</v>
      </c>
      <c r="BX86" s="225">
        <f t="shared" si="169"/>
        <v>90.84949119998879</v>
      </c>
      <c r="BY86" s="225">
        <f t="shared" si="169"/>
        <v>91.579873610423832</v>
      </c>
      <c r="BZ86" s="225">
        <f t="shared" si="169"/>
        <v>92.299833344534363</v>
      </c>
      <c r="CA86" s="225">
        <f t="shared" si="169"/>
        <v>93.009844237958291</v>
      </c>
      <c r="CB86" s="225">
        <f t="shared" si="169"/>
        <v>93.710338152531477</v>
      </c>
      <c r="CC86" s="225">
        <f t="shared" si="169"/>
        <v>94.401653513625561</v>
      </c>
      <c r="CD86" s="225">
        <f t="shared" si="169"/>
        <v>95.083997889996269</v>
      </c>
      <c r="CE86" s="225">
        <f t="shared" si="169"/>
        <v>95.757429854912587</v>
      </c>
      <c r="CF86" s="225">
        <f t="shared" si="169"/>
        <v>96.422097668800092</v>
      </c>
      <c r="CG86" s="225">
        <f t="shared" si="169"/>
        <v>97.078238820725801</v>
      </c>
      <c r="CH86" s="225">
        <f t="shared" si="169"/>
        <v>97.726172122890802</v>
      </c>
      <c r="CI86" s="225">
        <f t="shared" si="169"/>
        <v>98.366280725168878</v>
      </c>
      <c r="CJ86" s="225">
        <f t="shared" si="169"/>
        <v>98.998984192636541</v>
      </c>
      <c r="CK86" s="225">
        <f t="shared" si="169"/>
        <v>99.62451935903313</v>
      </c>
      <c r="CL86" s="225">
        <f t="shared" si="169"/>
        <v>100.24305328269033</v>
      </c>
      <c r="CM86" s="225">
        <f t="shared" si="169"/>
        <v>100.85475142400169</v>
      </c>
      <c r="CN86" s="225">
        <f t="shared" si="169"/>
        <v>101.45978207002186</v>
      </c>
      <c r="CO86" s="225">
        <f t="shared" si="169"/>
        <v>102.05832138799229</v>
      </c>
      <c r="CP86" s="225">
        <f t="shared" si="169"/>
        <v>102.65055849019693</v>
      </c>
      <c r="CQ86" s="225">
        <f t="shared" si="169"/>
        <v>103.23669973288008</v>
      </c>
      <c r="CR86" s="225">
        <f t="shared" si="169"/>
        <v>103.81694260469959</v>
      </c>
      <c r="CS86" s="225">
        <f t="shared" si="169"/>
        <v>104.39147827387154</v>
      </c>
      <c r="CT86" s="225">
        <f t="shared" si="169"/>
        <v>104.96049813989876</v>
      </c>
      <c r="CU86" s="225">
        <f t="shared" si="169"/>
        <v>105.52418809210101</v>
      </c>
      <c r="CV86" s="225">
        <f t="shared" si="169"/>
        <v>106.08272388546679</v>
      </c>
      <c r="CW86" s="225">
        <f t="shared" si="169"/>
        <v>106.63626812811393</v>
      </c>
      <c r="CX86" s="225">
        <f t="shared" si="169"/>
        <v>107.184969407276</v>
      </c>
      <c r="CY86" s="225">
        <f t="shared" si="169"/>
        <v>107.72896411346738</v>
      </c>
      <c r="CZ86" s="225">
        <f t="shared" si="169"/>
        <v>108.26838634006938</v>
      </c>
      <c r="DA86" s="225">
        <f t="shared" si="169"/>
        <v>108.80337399758831</v>
      </c>
      <c r="DB86" s="225">
        <f t="shared" si="169"/>
        <v>109.33406673722975</v>
      </c>
      <c r="DC86" s="225">
        <f t="shared" si="169"/>
        <v>109.86060332769942</v>
      </c>
      <c r="DD86" s="225">
        <f t="shared" si="169"/>
        <v>110.38311871282106</v>
      </c>
      <c r="DE86" s="225">
        <f t="shared" si="169"/>
        <v>110.90174107577015</v>
      </c>
      <c r="DF86" s="225">
        <f t="shared" si="169"/>
        <v>111.41658934818456</v>
      </c>
      <c r="DG86" s="225">
        <f t="shared" si="169"/>
        <v>111.92777731127924</v>
      </c>
      <c r="DH86" s="225">
        <f t="shared" si="169"/>
        <v>112.43541544425136</v>
      </c>
      <c r="DI86" s="225">
        <f t="shared" si="169"/>
        <v>112.93961118109837</v>
      </c>
      <c r="DJ86" s="225">
        <f t="shared" si="169"/>
        <v>113.44046916897668</v>
      </c>
      <c r="DK86" s="225">
        <f t="shared" si="169"/>
        <v>113.93809143099513</v>
      </c>
      <c r="DL86" s="225">
        <f t="shared" si="169"/>
        <v>114.43257734553472</v>
      </c>
      <c r="DM86" s="225">
        <f t="shared" si="169"/>
        <v>114.92402337236109</v>
      </c>
      <c r="DN86" s="225">
        <f t="shared" si="169"/>
        <v>115.4125232079622</v>
      </c>
      <c r="DO86" s="225">
        <f t="shared" si="169"/>
        <v>115.89816770445925</v>
      </c>
      <c r="DP86" s="225">
        <f t="shared" si="169"/>
        <v>116.38104449116575</v>
      </c>
      <c r="DQ86" s="225">
        <f t="shared" si="169"/>
        <v>116.86123783654168</v>
      </c>
      <c r="DR86" s="225">
        <f t="shared" si="169"/>
        <v>117.33882874680965</v>
      </c>
      <c r="DS86" s="225">
        <f t="shared" si="169"/>
        <v>117.81389526973817</v>
      </c>
    </row>
    <row r="88" spans="1:123" x14ac:dyDescent="0.25">
      <c r="A88" t="s">
        <v>139</v>
      </c>
      <c r="D88" s="1">
        <f>(D17-C17)/C17</f>
        <v>0.17999999999999972</v>
      </c>
      <c r="E88" s="1">
        <f>(E17-D17)/D17</f>
        <v>0.18000000000000008</v>
      </c>
      <c r="F88" s="1">
        <f>(F17-E17)/E17</f>
        <v>0.18000000000000002</v>
      </c>
      <c r="G88" s="1">
        <f>(G17-F17)/F17</f>
        <v>0.17999999999999977</v>
      </c>
      <c r="H88" s="1">
        <f>(H17-G17)/G17</f>
        <v>0.17999999999999994</v>
      </c>
      <c r="I88" s="1">
        <f>(I17-H17)/H17</f>
        <v>0.18</v>
      </c>
      <c r="J88" s="1">
        <f>(J17-I17)/I17</f>
        <v>0.1123801465687911</v>
      </c>
      <c r="K88" s="1">
        <f>(K17-J17)/J17</f>
        <v>-7.9290686950624634E-3</v>
      </c>
      <c r="L88" s="1">
        <f>(L17-K17)/K17</f>
        <v>-1.2012185773952406E-2</v>
      </c>
      <c r="M88" s="1">
        <f>(M17-L17)/L17</f>
        <v>-1.6964877839767533E-2</v>
      </c>
      <c r="N88" s="1">
        <f>(N17-M17)/M17</f>
        <v>-2.3035304809855814E-2</v>
      </c>
      <c r="O88" s="1">
        <f>(O17-N17)/N17</f>
        <v>-3.0567958229187359E-2</v>
      </c>
      <c r="P88" s="115">
        <f>(P17-O17)/O17</f>
        <v>-4.0055279707781007E-2</v>
      </c>
      <c r="Q88" s="1">
        <f>(Q17-P17)/P17</f>
        <v>-4.0821802156159166E-2</v>
      </c>
      <c r="R88" s="1">
        <f>(R17-Q17)/Q17</f>
        <v>1.7186227641348379E-2</v>
      </c>
      <c r="S88" s="1">
        <f>(S17-R17)/R17</f>
        <v>9.4881386103246503E-3</v>
      </c>
      <c r="T88" s="1">
        <f>(T17-S17)/S17</f>
        <v>5.3293103036933969E-4</v>
      </c>
      <c r="U88" s="1">
        <f>(U17-T17)/T17</f>
        <v>-1.0128266061995694E-2</v>
      </c>
      <c r="V88" s="1">
        <f>(V17-U17)/U17</f>
        <v>-2.3143994287327552E-2</v>
      </c>
      <c r="W88" s="115">
        <f>(W17-V17)/V17</f>
        <v>-3.9493641979442634E-2</v>
      </c>
      <c r="X88" s="1">
        <f>(X17-W17)/W17</f>
        <v>-6.0736251124401883E-2</v>
      </c>
      <c r="Y88" s="1">
        <f>(Y17-X17)/X17</f>
        <v>1.3229342517752159E-3</v>
      </c>
      <c r="Z88" s="1">
        <f>(Z17-Y17)/Y17</f>
        <v>1.8437760341182548E-3</v>
      </c>
      <c r="AA88" s="1">
        <f>(AA17-Z17)/Z17</f>
        <v>1.7417852790654808E-3</v>
      </c>
      <c r="AB88" s="1">
        <f>(AB17-AA17)/AA17</f>
        <v>8.947168962562406E-4</v>
      </c>
      <c r="AC88" s="1">
        <f>(AC17-AB17)/AB17</f>
        <v>-8.4291192007706435E-4</v>
      </c>
      <c r="AD88" s="115">
        <f>(AD17-AC17)/AC17</f>
        <v>-3.6511520701297414E-3</v>
      </c>
      <c r="AE88" s="1">
        <f>(AE17-AD17)/AD17</f>
        <v>-7.7620730197371238E-3</v>
      </c>
      <c r="AF88" s="1">
        <f>(AF17-AE17)/AE17</f>
        <v>-1.4114031027800665E-2</v>
      </c>
      <c r="AG88" s="1">
        <f>(AG17-AF17)/AF17</f>
        <v>-1.4901933053655825E-2</v>
      </c>
      <c r="AH88" s="1">
        <f>(AH17-AG17)/AG17</f>
        <v>-1.5133796491085897E-2</v>
      </c>
      <c r="AI88" s="1">
        <f>(AI17-AH17)/AH17</f>
        <v>-1.4713601331214469E-2</v>
      </c>
      <c r="AJ88" s="205">
        <f>(AJ17-AI17)/AI17</f>
        <v>-1.3528693788921249E-2</v>
      </c>
      <c r="AK88" s="115">
        <f>(AK17-AJ17)/AJ17</f>
        <v>-1.1451817814334677E-2</v>
      </c>
      <c r="AL88" s="1">
        <f>(AL17-AK17)/AK17</f>
        <v>-1.3753512610570857E-2</v>
      </c>
      <c r="AM88" s="1">
        <f>(AM17-AL17)/AL17</f>
        <v>-9.5290035686983725E-3</v>
      </c>
      <c r="AN88" s="1">
        <f>(AN17-AM17)/AM17</f>
        <v>-1.1333044206693855E-2</v>
      </c>
      <c r="AO88" s="1">
        <f>(AO17-AN17)/AN17</f>
        <v>-1.3012755700965854E-2</v>
      </c>
      <c r="AP88" s="1">
        <f>(AP17-AO17)/AO17</f>
        <v>-1.4437578078659337E-2</v>
      </c>
      <c r="AQ88" s="205">
        <f>(AQ17-AP17)/AP17</f>
        <v>-1.5443585427936902E-2</v>
      </c>
      <c r="AR88" s="115">
        <f>(AR17-AQ17)/AQ17</f>
        <v>-1.5825063236431708E-2</v>
      </c>
      <c r="AS88" s="1">
        <f>(AS17-AR17)/AR17</f>
        <v>-9.3856929508062108E-3</v>
      </c>
      <c r="AT88" s="1">
        <f>(AT17-AS17)/AS17</f>
        <v>-8.1599365768427363E-3</v>
      </c>
      <c r="AU88" s="1">
        <f>(AU17-AT17)/AT17</f>
        <v>-8.2426121405091823E-3</v>
      </c>
      <c r="AV88" s="1">
        <f>(AV17-AU17)/AU17</f>
        <v>-8.4378055754698415E-3</v>
      </c>
      <c r="AW88" s="1">
        <f>(AW17-AV17)/AV17</f>
        <v>-8.7473400216749337E-3</v>
      </c>
      <c r="AX88" s="205">
        <f>(AX17-AW17)/AW17</f>
        <v>-9.1627108129117424E-3</v>
      </c>
      <c r="AY88" s="115">
        <f>(AY17-AX17)/AX17</f>
        <v>-9.6629141336040704E-3</v>
      </c>
      <c r="AZ88" s="1">
        <f>(AZ17-AY17)/AY17</f>
        <v>-1.0211725213069196E-2</v>
      </c>
      <c r="BA88" s="1">
        <f>(BA17-AZ17)/AZ17</f>
        <v>-1.0034861520343302E-2</v>
      </c>
      <c r="BB88" s="1">
        <f>(BB17-BA17)/BA17</f>
        <v>-9.7819444552873693E-3</v>
      </c>
      <c r="BC88" s="1">
        <f>(BC17-BB17)/BB17</f>
        <v>-9.4164242533282764E-3</v>
      </c>
      <c r="BD88" s="1">
        <f>(BD17-BC17)/BC17</f>
        <v>-8.9699439747463784E-3</v>
      </c>
      <c r="BE88" s="205">
        <f>(BE17-BD17)/BD17</f>
        <v>-8.4845141398987526E-3</v>
      </c>
      <c r="BF88" s="115">
        <f>(BF17-BE17)/BE17</f>
        <v>-8.0134207019569061E-3</v>
      </c>
      <c r="BG88" s="1">
        <f>(BG17-BF17)/BF17</f>
        <v>-7.6221310006667226E-3</v>
      </c>
      <c r="BH88" s="1">
        <f>(BH17-BG17)/BG17</f>
        <v>-7.5236274608317406E-3</v>
      </c>
      <c r="BI88" s="1">
        <f>(BI17-BH17)/BH17</f>
        <v>-7.5983268304683988E-3</v>
      </c>
      <c r="BJ88" s="1">
        <f>(BJ17-BI17)/BI17</f>
        <v>-7.596660863094378E-3</v>
      </c>
      <c r="BK88" s="1">
        <f>(BK17-BJ17)/BJ17</f>
        <v>-7.5092171789183874E-3</v>
      </c>
      <c r="BL88" s="205">
        <f>(BL17-BK17)/BK17</f>
        <v>-7.3329147642504158E-3</v>
      </c>
      <c r="BM88" s="115">
        <f>(BM17-BL17)/BL17</f>
        <v>-7.0731249135917136E-3</v>
      </c>
      <c r="BN88" s="1">
        <f t="shared" ref="BN88:DS88" si="170">(BN17-BM17)/BM17</f>
        <v>-6.74610958267329E-3</v>
      </c>
      <c r="BO88" s="1">
        <f t="shared" si="170"/>
        <v>-6.5556039654364219E-3</v>
      </c>
      <c r="BP88" s="1">
        <f t="shared" si="170"/>
        <v>-6.4055640234042029E-3</v>
      </c>
      <c r="BQ88" s="1">
        <f t="shared" si="170"/>
        <v>-6.2698624190941242E-3</v>
      </c>
      <c r="BR88" s="1">
        <f t="shared" si="170"/>
        <v>-6.1453219605050596E-3</v>
      </c>
      <c r="BS88" s="1">
        <f t="shared" si="170"/>
        <v>-6.0265282607592273E-3</v>
      </c>
      <c r="BT88" s="115">
        <f t="shared" si="170"/>
        <v>-5.9061323720226771E-3</v>
      </c>
      <c r="BU88" s="1">
        <f t="shared" si="170"/>
        <v>-5.7753168245181924E-3</v>
      </c>
      <c r="BV88" s="1">
        <f t="shared" si="170"/>
        <v>-5.6244514208944234E-3</v>
      </c>
      <c r="BW88" s="1">
        <f t="shared" si="170"/>
        <v>-5.469260048282929E-3</v>
      </c>
      <c r="BX88" s="1">
        <f t="shared" si="170"/>
        <v>-5.306994354665937E-3</v>
      </c>
      <c r="BY88" s="1">
        <f t="shared" si="170"/>
        <v>-5.145381821553453E-3</v>
      </c>
      <c r="BZ88" s="1">
        <f t="shared" si="170"/>
        <v>-4.9914373115579717E-3</v>
      </c>
      <c r="CA88" s="115">
        <f t="shared" si="170"/>
        <v>-4.8507300219057603E-3</v>
      </c>
      <c r="CB88" s="1">
        <f t="shared" si="170"/>
        <v>-4.7265591305585622E-3</v>
      </c>
      <c r="CC88" s="1">
        <f t="shared" si="170"/>
        <v>-4.6190344907035882E-3</v>
      </c>
      <c r="CD88" s="1">
        <f t="shared" si="170"/>
        <v>-4.5129637696386376E-3</v>
      </c>
      <c r="CE88" s="1">
        <f t="shared" si="170"/>
        <v>-4.4013208969564972E-3</v>
      </c>
      <c r="CF88" s="1">
        <f t="shared" si="170"/>
        <v>-4.2850909788036146E-3</v>
      </c>
      <c r="CG88" s="1">
        <f t="shared" si="170"/>
        <v>-4.1661700784227911E-3</v>
      </c>
      <c r="CH88" s="115">
        <f t="shared" si="170"/>
        <v>-4.0472367124145051E-3</v>
      </c>
      <c r="CI88" s="1">
        <f t="shared" si="170"/>
        <v>-3.9315047361225645E-3</v>
      </c>
      <c r="CJ88" s="1">
        <f t="shared" si="170"/>
        <v>-3.8223367719784477E-3</v>
      </c>
      <c r="CK88" s="1">
        <f t="shared" si="170"/>
        <v>-3.7177529179389353E-3</v>
      </c>
      <c r="CL88" s="1">
        <f t="shared" si="170"/>
        <v>-3.6168920946485082E-3</v>
      </c>
      <c r="CM88" s="1">
        <f t="shared" si="170"/>
        <v>-3.5193307875171385E-3</v>
      </c>
      <c r="CN88" s="1">
        <f t="shared" si="170"/>
        <v>-3.4244492760933691E-3</v>
      </c>
      <c r="CO88" s="115">
        <f t="shared" si="170"/>
        <v>-3.3315853316026977E-3</v>
      </c>
      <c r="CP88" s="1">
        <f t="shared" si="170"/>
        <v>-3.2402025578468392E-3</v>
      </c>
      <c r="CQ88" s="1">
        <f t="shared" si="170"/>
        <v>-3.1500649533452527E-3</v>
      </c>
      <c r="CR88" s="1">
        <f t="shared" si="170"/>
        <v>-3.0614074785023904E-3</v>
      </c>
      <c r="CS88" s="1">
        <f t="shared" si="170"/>
        <v>-2.9745787651455045E-3</v>
      </c>
      <c r="CT88" s="1">
        <f t="shared" si="170"/>
        <v>-2.8902438877875802E-3</v>
      </c>
      <c r="CU88" s="1">
        <f t="shared" si="170"/>
        <v>-2.8087925678464101E-3</v>
      </c>
      <c r="CV88" s="115">
        <f t="shared" si="170"/>
        <v>-2.7303065018492289E-3</v>
      </c>
      <c r="CW88" s="1">
        <f t="shared" si="170"/>
        <v>-2.6545618264064998E-3</v>
      </c>
      <c r="CX88" s="1">
        <f t="shared" si="170"/>
        <v>-2.5810750241009564E-3</v>
      </c>
      <c r="CY88" s="1">
        <f t="shared" si="170"/>
        <v>-2.5092009792930655E-3</v>
      </c>
      <c r="CZ88" s="1">
        <f t="shared" si="170"/>
        <v>-2.438788401135805E-3</v>
      </c>
      <c r="DA88" s="1">
        <f t="shared" si="170"/>
        <v>-2.3699331206247362E-3</v>
      </c>
      <c r="DB88" s="1">
        <f t="shared" si="170"/>
        <v>-2.3027657231115507E-3</v>
      </c>
      <c r="DC88" s="1">
        <f t="shared" si="170"/>
        <v>-2.2374188403075771E-3</v>
      </c>
      <c r="DD88" s="115">
        <f t="shared" si="170"/>
        <v>-2.1739891282356698E-3</v>
      </c>
      <c r="DE88" s="1">
        <f t="shared" si="170"/>
        <v>-2.1124986880830263E-3</v>
      </c>
      <c r="DF88" s="1">
        <f t="shared" si="170"/>
        <v>-2.0528621110018591E-3</v>
      </c>
      <c r="DG88" s="1">
        <f t="shared" si="170"/>
        <v>-1.994999542459366E-3</v>
      </c>
      <c r="DH88" s="1">
        <f t="shared" si="170"/>
        <v>-1.938829617084116E-3</v>
      </c>
      <c r="DI88" s="1">
        <f t="shared" si="170"/>
        <v>-1.88425933956019E-3</v>
      </c>
      <c r="DJ88" s="1">
        <f t="shared" si="170"/>
        <v>-1.8312031457650103E-3</v>
      </c>
      <c r="DK88" s="115">
        <f t="shared" si="170"/>
        <v>-1.779597267738047E-3</v>
      </c>
      <c r="DL88" s="1">
        <f t="shared" si="170"/>
        <v>-1.7294072032814187E-3</v>
      </c>
      <c r="DM88" s="1">
        <f t="shared" si="170"/>
        <v>-1.6806262738204448E-3</v>
      </c>
      <c r="DN88" s="1">
        <f t="shared" si="170"/>
        <v>-1.6332635579193702E-3</v>
      </c>
      <c r="DO88" s="1">
        <f t="shared" si="170"/>
        <v>-1.5873209757738824E-3</v>
      </c>
      <c r="DP88" s="1">
        <f t="shared" si="170"/>
        <v>-1.5427747800063683E-3</v>
      </c>
      <c r="DQ88" s="1">
        <f t="shared" si="170"/>
        <v>-1.4995803184353041E-3</v>
      </c>
      <c r="DR88" s="1">
        <f t="shared" si="170"/>
        <v>-1.4576802028528494E-3</v>
      </c>
      <c r="DS88" s="1">
        <f t="shared" si="170"/>
        <v>-1.4170149117957499E-3</v>
      </c>
    </row>
    <row r="89" spans="1:123" x14ac:dyDescent="0.25">
      <c r="A89" t="s">
        <v>137</v>
      </c>
      <c r="D89" s="1">
        <f>(D28-C28)/C28</f>
        <v>0.18000000000000002</v>
      </c>
      <c r="E89" s="1">
        <f>(E28-D28)/D28</f>
        <v>0.17999999999999985</v>
      </c>
      <c r="F89" s="1">
        <f>(F28-E28)/E28</f>
        <v>0.18000000000000002</v>
      </c>
      <c r="G89" s="1">
        <f>(G28-F28)/F28</f>
        <v>0.17999999999999977</v>
      </c>
      <c r="H89" s="1">
        <f>(H28-G28)/G28</f>
        <v>0.17999999999999991</v>
      </c>
      <c r="I89" s="1">
        <f>(I28-H28)/H28</f>
        <v>0.17999999999999991</v>
      </c>
      <c r="J89" s="1">
        <f>(J28-I28)/I28</f>
        <v>0.12349349402364056</v>
      </c>
      <c r="K89" s="1">
        <f>(K28-J28)/J28</f>
        <v>0.12970464334956772</v>
      </c>
      <c r="L89" s="1">
        <f>(L28-K28)/K28</f>
        <v>0.13547919808375133</v>
      </c>
      <c r="M89" s="1">
        <f>(M28-L28)/L28</f>
        <v>0.14079117786448014</v>
      </c>
      <c r="N89" s="1">
        <f>(N28-M28)/M28</f>
        <v>0.14563014958713361</v>
      </c>
      <c r="O89" s="1">
        <f>(O28-N28)/N28</f>
        <v>0.14999917431882107</v>
      </c>
      <c r="P89" s="115">
        <f>(P28-O28)/O28</f>
        <v>0.15391230676409043</v>
      </c>
      <c r="Q89" s="1">
        <f>(Q28-P28)/P28</f>
        <v>0.14322804535125216</v>
      </c>
      <c r="R89" s="1">
        <f>(R28-Q28)/Q28</f>
        <v>-9.8328861470498748E-3</v>
      </c>
      <c r="S89" s="1">
        <f>(S28-R28)/R28</f>
        <v>-1.4925026010880338E-2</v>
      </c>
      <c r="T89" s="1">
        <f>(T28-S28)/S28</f>
        <v>-2.1141027709938823E-2</v>
      </c>
      <c r="U89" s="1">
        <f>(U28-T28)/T28</f>
        <v>-2.882824675963758E-2</v>
      </c>
      <c r="V89" s="1">
        <f>(V28-U28)/U28</f>
        <v>-3.8483408085914252E-2</v>
      </c>
      <c r="W89" s="115">
        <f>(W28-V28)/V28</f>
        <v>-5.0842564803317426E-2</v>
      </c>
      <c r="X89" s="1">
        <f>(X28-W28)/W28</f>
        <v>-5.2404408797332928E-2</v>
      </c>
      <c r="Y89" s="1">
        <f>(Y28-X28)/X28</f>
        <v>2.2332249924040325E-2</v>
      </c>
      <c r="Z89" s="1">
        <f>(Z28-Y28)/Y28</f>
        <v>1.2267084317763542E-2</v>
      </c>
      <c r="AA89" s="1">
        <f>(AA28-Z28)/Z28</f>
        <v>6.8712767887802459E-4</v>
      </c>
      <c r="AB89" s="1">
        <f>(AB28-AA28)/AA28</f>
        <v>-1.3056735623513451E-2</v>
      </c>
      <c r="AC89" s="1">
        <f>(AC28-AB28)/AB28</f>
        <v>-2.9924338452951026E-2</v>
      </c>
      <c r="AD89" s="115">
        <f>(AD28-AC28)/AC28</f>
        <v>-5.1420745857551554E-2</v>
      </c>
      <c r="AE89" s="1">
        <f>(AE28-AD28)/AD28</f>
        <v>-8.0072942991671392E-2</v>
      </c>
      <c r="AF89" s="1">
        <f>(AF28-AE28)/AE28</f>
        <v>1.7807798707900893E-3</v>
      </c>
      <c r="AG89" s="1">
        <f>(AG28-AF28)/AF28</f>
        <v>2.4807420655937537E-3</v>
      </c>
      <c r="AH89" s="1">
        <f>(AH28-AG28)/AG28</f>
        <v>2.3420276989348002E-3</v>
      </c>
      <c r="AI89" s="1">
        <f>(AI28-AH28)/AH28</f>
        <v>1.2023278292371028E-3</v>
      </c>
      <c r="AJ89" s="205">
        <f>(AJ28-AI28)/AI28</f>
        <v>-1.132363865522866E-3</v>
      </c>
      <c r="AK89" s="115">
        <f>(AK28-AJ28)/AJ28</f>
        <v>-4.9063616843905162E-3</v>
      </c>
      <c r="AL89" s="1">
        <f>(AL28-AK28)/AK28</f>
        <v>-1.0443710763073228E-2</v>
      </c>
      <c r="AM89" s="1">
        <f>(AM28-AL28)/AL28</f>
        <v>-1.9041602702820012E-2</v>
      </c>
      <c r="AN89" s="1">
        <f>(AN28-AM28)/AM28</f>
        <v>-2.0205571388821453E-2</v>
      </c>
      <c r="AO89" s="1">
        <f>(AO28-AN28)/AN28</f>
        <v>-2.0631030403893896E-2</v>
      </c>
      <c r="AP89" s="1">
        <f>(AP28-AO28)/AO28</f>
        <v>-2.0170790045424332E-2</v>
      </c>
      <c r="AQ89" s="205">
        <f>(AQ28-AP28)/AP28</f>
        <v>-1.8649702004509539E-2</v>
      </c>
      <c r="AR89" s="115">
        <f>(AR28-AQ28)/AQ28</f>
        <v>-1.5869047449280211E-2</v>
      </c>
      <c r="AS89" s="1">
        <f>(AS28-AR28)/AR28</f>
        <v>-1.9144102415336029E-2</v>
      </c>
      <c r="AT89" s="1">
        <f>(AT28-AS28)/AS28</f>
        <v>-1.3336722975693634E-2</v>
      </c>
      <c r="AU89" s="1">
        <f>(AU28-AT28)/AT28</f>
        <v>-1.5922857995840135E-2</v>
      </c>
      <c r="AV89" s="1">
        <f>(AV28-AU28)/AU28</f>
        <v>-1.8368115027648287E-2</v>
      </c>
      <c r="AW89" s="1">
        <f>(AW28-AV28)/AV28</f>
        <v>-2.0490499399298444E-2</v>
      </c>
      <c r="AX89" s="205">
        <f>(AX28-AW28)/AW28</f>
        <v>-2.2053717926185733E-2</v>
      </c>
      <c r="AY89" s="115">
        <f>(AY28-AX28)/AX28</f>
        <v>-2.2751222668522739E-2</v>
      </c>
      <c r="AZ89" s="1">
        <f>(AZ28-AY28)/AY28</f>
        <v>-1.3589165704757326E-2</v>
      </c>
      <c r="BA89" s="1">
        <f>(BA28-AZ28)/AZ28</f>
        <v>-1.1864788408642612E-2</v>
      </c>
      <c r="BB89" s="1">
        <f>(BB28-BA28)/BA28</f>
        <v>-1.2029936923392418E-2</v>
      </c>
      <c r="BC89" s="1">
        <f>(BC28-BB28)/BB28</f>
        <v>-1.2362026185837358E-2</v>
      </c>
      <c r="BD89" s="1">
        <f>(BD28-BC28)/BC28</f>
        <v>-1.2866438062619357E-2</v>
      </c>
      <c r="BE89" s="205">
        <f>(BE28-BD28)/BD28</f>
        <v>-1.3533644144973579E-2</v>
      </c>
      <c r="BF89" s="115">
        <f>(BF28-BE28)/BE28</f>
        <v>-1.4335701778949507E-2</v>
      </c>
      <c r="BG89" s="1">
        <f>(BG28-BF28)/BF28</f>
        <v>-1.5221728586216588E-2</v>
      </c>
      <c r="BH89" s="1">
        <f>(BH28-BG28)/BG28</f>
        <v>-1.5034191745039225E-2</v>
      </c>
      <c r="BI89" s="1">
        <f>(BI28-BH28)/BH28</f>
        <v>-1.4729657212789111E-2</v>
      </c>
      <c r="BJ89" s="1">
        <f>(BJ28-BI28)/BI28</f>
        <v>-1.4250460391700359E-2</v>
      </c>
      <c r="BK89" s="1">
        <f>(BK28-BJ28)/BJ28</f>
        <v>-1.364134361690323E-2</v>
      </c>
      <c r="BL89" s="205">
        <f>(BL28-BK28)/BK28</f>
        <v>-1.2964219083494452E-2</v>
      </c>
      <c r="BM89" s="115">
        <f>(BM28-BL28)/BL28</f>
        <v>-1.2299966611421648E-2</v>
      </c>
      <c r="BN89" s="1">
        <f t="shared" ref="BN89:DS89" si="171">(BN28-BM28)/BM28</f>
        <v>-1.1750142286816713E-2</v>
      </c>
      <c r="BO89" s="1">
        <f t="shared" si="171"/>
        <v>-1.1646738109486458E-2</v>
      </c>
      <c r="BP89" s="1">
        <f t="shared" si="171"/>
        <v>-1.181144341555865E-2</v>
      </c>
      <c r="BQ89" s="1">
        <f t="shared" si="171"/>
        <v>-1.1859200448520546E-2</v>
      </c>
      <c r="BR89" s="1">
        <f t="shared" si="171"/>
        <v>-1.1773259635276281E-2</v>
      </c>
      <c r="BS89" s="1">
        <f t="shared" si="171"/>
        <v>-1.1546452530276046E-2</v>
      </c>
      <c r="BT89" s="115">
        <f t="shared" si="171"/>
        <v>-1.1184861814149866E-2</v>
      </c>
      <c r="BU89" s="1">
        <f t="shared" si="171"/>
        <v>-1.0712105606779933E-2</v>
      </c>
      <c r="BV89" s="1">
        <f t="shared" si="171"/>
        <v>-1.045133439331976E-2</v>
      </c>
      <c r="BW89" s="1">
        <f t="shared" si="171"/>
        <v>-1.0252335675943386E-2</v>
      </c>
      <c r="BX89" s="1">
        <f t="shared" si="171"/>
        <v>-1.0074143138979962E-2</v>
      </c>
      <c r="BY89" s="1">
        <f t="shared" si="171"/>
        <v>-9.9119828094458382E-3</v>
      </c>
      <c r="BZ89" s="1">
        <f t="shared" si="171"/>
        <v>-9.7573566265434977E-3</v>
      </c>
      <c r="CA89" s="115">
        <f t="shared" si="171"/>
        <v>-9.5984548515479547E-3</v>
      </c>
      <c r="CB89" s="1">
        <f t="shared" si="171"/>
        <v>-9.4208491422037976E-3</v>
      </c>
      <c r="CC89" s="1">
        <f t="shared" si="171"/>
        <v>-9.2085184713680598E-3</v>
      </c>
      <c r="CD89" s="1">
        <f t="shared" si="171"/>
        <v>-8.9868261313669848E-3</v>
      </c>
      <c r="CE89" s="1">
        <f t="shared" si="171"/>
        <v>-8.7511509527295524E-3</v>
      </c>
      <c r="CF89" s="1">
        <f t="shared" si="171"/>
        <v>-8.5141348716938122E-3</v>
      </c>
      <c r="CG89" s="1">
        <f t="shared" si="171"/>
        <v>-8.2874635616909317E-3</v>
      </c>
      <c r="CH89" s="115">
        <f t="shared" si="171"/>
        <v>-8.080609679047451E-3</v>
      </c>
      <c r="CI89" s="1">
        <f t="shared" si="171"/>
        <v>-7.899397528958324E-3</v>
      </c>
      <c r="CJ89" s="1">
        <f t="shared" si="171"/>
        <v>-7.7443822546447274E-3</v>
      </c>
      <c r="CK89" s="1">
        <f t="shared" si="171"/>
        <v>-7.5903742229220519E-3</v>
      </c>
      <c r="CL89" s="1">
        <f t="shared" si="171"/>
        <v>-7.4255566503506551E-3</v>
      </c>
      <c r="CM89" s="1">
        <f t="shared" si="171"/>
        <v>-7.2514899910874385E-3</v>
      </c>
      <c r="CN89" s="1">
        <f t="shared" si="171"/>
        <v>-7.0713114582496581E-3</v>
      </c>
      <c r="CO89" s="115">
        <f t="shared" si="171"/>
        <v>-6.8895426603276886E-3</v>
      </c>
      <c r="CP89" s="1">
        <f t="shared" si="171"/>
        <v>-6.7116882659002536E-3</v>
      </c>
      <c r="CQ89" s="1">
        <f t="shared" si="171"/>
        <v>-6.5435857969434316E-3</v>
      </c>
      <c r="CR89" s="1">
        <f t="shared" si="171"/>
        <v>-6.3819787999266665E-3</v>
      </c>
      <c r="CS89" s="1">
        <f t="shared" si="171"/>
        <v>-6.225486824223774E-3</v>
      </c>
      <c r="CT89" s="1">
        <f t="shared" si="171"/>
        <v>-6.0734625302410047E-3</v>
      </c>
      <c r="CU89" s="1">
        <f t="shared" si="171"/>
        <v>-5.9249078117861514E-3</v>
      </c>
      <c r="CV89" s="115">
        <f t="shared" si="171"/>
        <v>-5.7787357713441709E-3</v>
      </c>
      <c r="CW89" s="1">
        <f t="shared" si="171"/>
        <v>-5.6340630668936251E-3</v>
      </c>
      <c r="CX89" s="1">
        <f t="shared" si="171"/>
        <v>-5.4905180925099474E-3</v>
      </c>
      <c r="CY89" s="1">
        <f t="shared" si="171"/>
        <v>-5.3485469645063871E-3</v>
      </c>
      <c r="CZ89" s="1">
        <f t="shared" si="171"/>
        <v>-5.2087994325062462E-3</v>
      </c>
      <c r="DA89" s="1">
        <f t="shared" si="171"/>
        <v>-5.0724870831681222E-3</v>
      </c>
      <c r="DB89" s="1">
        <f t="shared" si="171"/>
        <v>-4.9403492368686611E-3</v>
      </c>
      <c r="DC89" s="1">
        <f t="shared" si="171"/>
        <v>-4.8125883009301701E-3</v>
      </c>
      <c r="DD89" s="115">
        <f t="shared" si="171"/>
        <v>-4.6888668455160147E-3</v>
      </c>
      <c r="DE89" s="1">
        <f t="shared" si="171"/>
        <v>-4.5683821611942977E-3</v>
      </c>
      <c r="DF89" s="1">
        <f t="shared" si="171"/>
        <v>-4.450034932262828E-3</v>
      </c>
      <c r="DG89" s="1">
        <f t="shared" si="171"/>
        <v>-4.3335910892175825E-3</v>
      </c>
      <c r="DH89" s="1">
        <f t="shared" si="171"/>
        <v>-4.2192532900641559E-3</v>
      </c>
      <c r="DI89" s="1">
        <f t="shared" si="171"/>
        <v>-4.1072871664052423E-3</v>
      </c>
      <c r="DJ89" s="1">
        <f t="shared" si="171"/>
        <v>-3.9979634221439493E-3</v>
      </c>
      <c r="DK89" s="115">
        <f t="shared" si="171"/>
        <v>-3.8914896504756167E-3</v>
      </c>
      <c r="DL89" s="1">
        <f t="shared" si="171"/>
        <v>-3.7879403373570091E-3</v>
      </c>
      <c r="DM89" s="1">
        <f t="shared" si="171"/>
        <v>-3.687196216398942E-3</v>
      </c>
      <c r="DN89" s="1">
        <f t="shared" si="171"/>
        <v>-3.589145761316984E-3</v>
      </c>
      <c r="DO89" s="1">
        <f t="shared" si="171"/>
        <v>-3.4936726374423881E-3</v>
      </c>
      <c r="DP89" s="1">
        <f t="shared" si="171"/>
        <v>-3.4006374938769551E-3</v>
      </c>
      <c r="DQ89" s="1">
        <f t="shared" si="171"/>
        <v>-3.3099123060930597E-3</v>
      </c>
      <c r="DR89" s="1">
        <f t="shared" si="171"/>
        <v>-3.2214065883197644E-3</v>
      </c>
      <c r="DS89" s="1">
        <f t="shared" si="171"/>
        <v>-3.1350813565587409E-3</v>
      </c>
    </row>
    <row r="90" spans="1:123" x14ac:dyDescent="0.25">
      <c r="A90" t="s">
        <v>136</v>
      </c>
      <c r="D90" s="1">
        <f>(H43-G43)/G43</f>
        <v>0.18</v>
      </c>
      <c r="E90" s="1">
        <f>(I43-H43)/H43</f>
        <v>0.1800000000000001</v>
      </c>
      <c r="F90" s="1">
        <f>(F43-E43)/E43</f>
        <v>0.18000000000000013</v>
      </c>
      <c r="G90" s="1">
        <f>(G43-F43)/F43</f>
        <v>0.17999999999999974</v>
      </c>
      <c r="H90" s="1">
        <f>(H43-G43)/G43</f>
        <v>0.18</v>
      </c>
      <c r="I90" s="1">
        <f>(I43-H43)/H43</f>
        <v>0.1800000000000001</v>
      </c>
      <c r="J90" s="1">
        <f>(J43-I43)/I43</f>
        <v>0.14144879203688551</v>
      </c>
      <c r="K90" s="1">
        <f>(K43-J43)/J43</f>
        <v>0.14622607318693562</v>
      </c>
      <c r="L90" s="1">
        <f>(L43-K43)/K43</f>
        <v>0.15053467234508117</v>
      </c>
      <c r="M90" s="1">
        <f>(M43-L43)/L43</f>
        <v>0.15438988292733388</v>
      </c>
      <c r="N90" s="1">
        <f>(N43-M43)/M43</f>
        <v>0.15781501947355661</v>
      </c>
      <c r="O90" s="1">
        <f>(O43-N43)/N43</f>
        <v>0.16083892491174398</v>
      </c>
      <c r="P90" s="115">
        <f>(P43-O43)/O43</f>
        <v>0.16349376931023177</v>
      </c>
      <c r="Q90" s="1">
        <f>(Q43-P43)/P43</f>
        <v>0.15920569968938908</v>
      </c>
      <c r="R90" s="1">
        <f>(R43-Q43)/Q43</f>
        <v>0.16206159587018684</v>
      </c>
      <c r="S90" s="1">
        <f>(S43-R43)/R43</f>
        <v>0.16456329320789551</v>
      </c>
      <c r="T90" s="1">
        <f>(T43-S43)/S43</f>
        <v>0.1667446390572879</v>
      </c>
      <c r="U90" s="1">
        <f>(U43-T43)/T43</f>
        <v>0.16863902134281711</v>
      </c>
      <c r="V90" s="1">
        <f>(V43-U43)/U43</f>
        <v>0.17027845344054252</v>
      </c>
      <c r="W90" s="115">
        <f>(W43-V43)/V43</f>
        <v>0.17169296287488103</v>
      </c>
      <c r="X90" s="1">
        <f>(X43-W43)/W43</f>
        <v>0.16771492242321326</v>
      </c>
      <c r="Y90" s="1">
        <f>(Y43-X43)/X43</f>
        <v>-8.1933012350982101E-3</v>
      </c>
      <c r="Z90" s="1">
        <f>(Z43-Y43)/Y43</f>
        <v>-1.3306030733528668E-2</v>
      </c>
      <c r="AA90" s="1">
        <f>(AA43-Z43)/Z43</f>
        <v>-1.9527003379275699E-2</v>
      </c>
      <c r="AB90" s="1">
        <f>(AB43-AA43)/AA43</f>
        <v>-2.7198238195582019E-2</v>
      </c>
      <c r="AC90" s="1">
        <f>(AC43-AB43)/AB43</f>
        <v>-3.6808080300547767E-2</v>
      </c>
      <c r="AD90" s="115">
        <f>(AD43-AC43)/AC43</f>
        <v>-4.9078853962458723E-2</v>
      </c>
      <c r="AE90" s="1">
        <f>(AE43-AD43)/AD43</f>
        <v>-5.99220767393671E-2</v>
      </c>
      <c r="AF90" s="1">
        <f>(AF43-AE43)/AE43</f>
        <v>2.4720303910635653E-2</v>
      </c>
      <c r="AG90" s="1">
        <f>(AG43-AF43)/AF43</f>
        <v>1.3566813946953542E-2</v>
      </c>
      <c r="AH90" s="1">
        <f>(AH43-AG43)/AG43</f>
        <v>8.0257227647393369E-4</v>
      </c>
      <c r="AI90" s="1">
        <f>(AI43-AH43)/AH43</f>
        <v>-1.432186301429756E-2</v>
      </c>
      <c r="AJ90" s="205">
        <f>(AJ43-AI43)/AI43</f>
        <v>-3.2922989240941058E-2</v>
      </c>
      <c r="AK90" s="115">
        <f>(AK43-AJ43)/AJ43</f>
        <v>-5.6777484650288833E-2</v>
      </c>
      <c r="AL90" s="1">
        <f>(AL43-AK43)/AK43</f>
        <v>-8.8935170817061579E-2</v>
      </c>
      <c r="AM90" s="1">
        <f>(AM43-AL43)/AL43</f>
        <v>2.9888722555408971E-3</v>
      </c>
      <c r="AN90" s="1">
        <f>(AN43-AM43)/AM43</f>
        <v>3.6711779818291521E-3</v>
      </c>
      <c r="AO90" s="1">
        <f>(AO43-AN43)/AN43</f>
        <v>3.3921286446161594E-3</v>
      </c>
      <c r="AP90" s="1">
        <f>(AP43-AO43)/AO43</f>
        <v>1.9712708256272513E-3</v>
      </c>
      <c r="AQ90" s="205">
        <f>(AQ43-AP43)/AP43</f>
        <v>-8.0887565932202267E-4</v>
      </c>
      <c r="AR90" s="115">
        <f>(AR43-AQ43)/AQ43</f>
        <v>-5.226339843957835E-3</v>
      </c>
      <c r="AS90" s="1">
        <f>(AS43-AR43)/AR43</f>
        <v>-1.1657164445335065E-2</v>
      </c>
      <c r="AT90" s="1">
        <f>(AT43-AS43)/AS43</f>
        <v>-2.1438077030054303E-2</v>
      </c>
      <c r="AU90" s="1">
        <f>(AU43-AT43)/AT43</f>
        <v>-2.2713814484212121E-2</v>
      </c>
      <c r="AV90" s="1">
        <f>(AV43-AU43)/AU43</f>
        <v>-2.3193235997492411E-2</v>
      </c>
      <c r="AW90" s="1">
        <f>(AW43-AV43)/AV43</f>
        <v>-2.2708873720514333E-2</v>
      </c>
      <c r="AX90" s="205">
        <f>(AX43-AW43)/AW43</f>
        <v>-2.1060589545165528E-2</v>
      </c>
      <c r="AY90" s="115">
        <f>(AY43-AX43)/AX43</f>
        <v>-1.8020909536089771E-2</v>
      </c>
      <c r="AZ90" s="1">
        <f>(AZ43-AY43)/AY43</f>
        <v>-2.1855123615285039E-2</v>
      </c>
      <c r="BA90" s="1">
        <f>(BA43-AZ43)/AZ43</f>
        <v>-1.5489076706302746E-2</v>
      </c>
      <c r="BB90" s="1">
        <f>(BB43-BA43)/BA43</f>
        <v>-1.8446766925689539E-2</v>
      </c>
      <c r="BC90" s="1">
        <f>(BC43-BB43)/BB43</f>
        <v>-2.1242888828487089E-2</v>
      </c>
      <c r="BD90" s="1">
        <f>(BD43-BC43)/BC43</f>
        <v>-2.3669686977790063E-2</v>
      </c>
      <c r="BE90" s="205">
        <f>(BE43-BD43)/BD43</f>
        <v>-2.5452778888607846E-2</v>
      </c>
      <c r="BF90" s="115">
        <f>(BF43-BE43)/BE43</f>
        <v>-2.6230642125296667E-2</v>
      </c>
      <c r="BG90" s="1">
        <f>(BG43-BF43)/BF43</f>
        <v>-1.5609356349978785E-2</v>
      </c>
      <c r="BH90" s="1">
        <f>(BH43-BG43)/BG43</f>
        <v>-1.3472493419735689E-2</v>
      </c>
      <c r="BI90" s="1">
        <f>(BI43-BH43)/BH43</f>
        <v>-1.3741471802766506E-2</v>
      </c>
      <c r="BJ90" s="1">
        <f>(BJ43-BI43)/BI43</f>
        <v>-1.420636489549199E-2</v>
      </c>
      <c r="BK90" s="1">
        <f>(BK43-BJ43)/BJ43</f>
        <v>-1.4871103542270926E-2</v>
      </c>
      <c r="BL90" s="205">
        <f>(BL43-BK43)/BK43</f>
        <v>-1.5722016102627582E-2</v>
      </c>
      <c r="BM90" s="115">
        <f>(BM43-BL43)/BL43</f>
        <v>-1.6723445088188387E-2</v>
      </c>
      <c r="BN90" s="1">
        <f t="shared" ref="BN90:DS90" si="172">(BN43-BM43)/BM43</f>
        <v>-1.781197237915989E-2</v>
      </c>
      <c r="BO90" s="1">
        <f t="shared" si="172"/>
        <v>-1.7670654342070293E-2</v>
      </c>
      <c r="BP90" s="1">
        <f t="shared" si="172"/>
        <v>-1.7356011688863505E-2</v>
      </c>
      <c r="BQ90" s="1">
        <f t="shared" si="172"/>
        <v>-1.6840675759841581E-2</v>
      </c>
      <c r="BR90" s="1">
        <f t="shared" si="172"/>
        <v>-1.6175891922595893E-2</v>
      </c>
      <c r="BS90" s="1">
        <f t="shared" si="172"/>
        <v>-1.5433474135005518E-2</v>
      </c>
      <c r="BT90" s="115">
        <f t="shared" si="172"/>
        <v>-1.4708121029933695E-2</v>
      </c>
      <c r="BU90" s="1">
        <f t="shared" si="172"/>
        <v>-1.4119598931929231E-2</v>
      </c>
      <c r="BV90" s="1">
        <f t="shared" si="172"/>
        <v>-1.401255840957487E-2</v>
      </c>
      <c r="BW90" s="1">
        <f t="shared" si="172"/>
        <v>-1.4229036438467301E-2</v>
      </c>
      <c r="BX90" s="1">
        <f t="shared" si="172"/>
        <v>-1.4303380652675602E-2</v>
      </c>
      <c r="BY90" s="1">
        <f t="shared" si="172"/>
        <v>-1.4215361764546229E-2</v>
      </c>
      <c r="BZ90" s="1">
        <f t="shared" si="172"/>
        <v>-1.3956344552006653E-2</v>
      </c>
      <c r="CA90" s="115">
        <f t="shared" si="172"/>
        <v>-1.3533944559789174E-2</v>
      </c>
      <c r="CB90" s="1">
        <f t="shared" si="172"/>
        <v>-1.2977500982844361E-2</v>
      </c>
      <c r="CC90" s="1">
        <f t="shared" si="172"/>
        <v>-1.269920604961502E-2</v>
      </c>
      <c r="CD90" s="1">
        <f t="shared" si="172"/>
        <v>-1.2498533587025169E-2</v>
      </c>
      <c r="CE90" s="1">
        <f t="shared" si="172"/>
        <v>-1.2320200452698788E-2</v>
      </c>
      <c r="CF90" s="1">
        <f t="shared" si="172"/>
        <v>-1.2157885660391545E-2</v>
      </c>
      <c r="CG90" s="1">
        <f t="shared" si="172"/>
        <v>-1.2000839405874193E-2</v>
      </c>
      <c r="CH90" s="115">
        <f t="shared" si="172"/>
        <v>-1.1834398238830136E-2</v>
      </c>
      <c r="CI90" s="1">
        <f t="shared" si="172"/>
        <v>-1.164086174244146E-2</v>
      </c>
      <c r="CJ90" s="1">
        <f t="shared" si="172"/>
        <v>-1.1400804435560356E-2</v>
      </c>
      <c r="CK90" s="1">
        <f t="shared" si="172"/>
        <v>-1.114786726722531E-2</v>
      </c>
      <c r="CL90" s="1">
        <f t="shared" si="172"/>
        <v>-1.0877499364570064E-2</v>
      </c>
      <c r="CM90" s="1">
        <f t="shared" si="172"/>
        <v>-1.0605080774217035E-2</v>
      </c>
      <c r="CN90" s="1">
        <f t="shared" si="172"/>
        <v>-1.0344842115279883E-2</v>
      </c>
      <c r="CO90" s="115">
        <f t="shared" si="172"/>
        <v>-1.0108291273845984E-2</v>
      </c>
      <c r="CP90" s="1">
        <f t="shared" si="172"/>
        <v>-9.9024047406582015E-3</v>
      </c>
      <c r="CQ90" s="1">
        <f t="shared" si="172"/>
        <v>-9.7275741058310168E-3</v>
      </c>
      <c r="CR90" s="1">
        <f t="shared" si="172"/>
        <v>-9.5528773614020311E-3</v>
      </c>
      <c r="CS90" s="1">
        <f t="shared" si="172"/>
        <v>-9.3632197762742175E-3</v>
      </c>
      <c r="CT90" s="1">
        <f t="shared" si="172"/>
        <v>-9.1607727270265581E-3</v>
      </c>
      <c r="CU90" s="1">
        <f t="shared" si="172"/>
        <v>-8.9497017004538104E-3</v>
      </c>
      <c r="CV90" s="115">
        <f t="shared" si="172"/>
        <v>-8.7359157251330252E-3</v>
      </c>
      <c r="CW90" s="1">
        <f t="shared" si="172"/>
        <v>-8.5265452837793021E-3</v>
      </c>
      <c r="CX90" s="1">
        <f t="shared" si="172"/>
        <v>-8.3290949185024117E-3</v>
      </c>
      <c r="CY90" s="1">
        <f t="shared" si="172"/>
        <v>-8.1388360034930322E-3</v>
      </c>
      <c r="CZ90" s="1">
        <f t="shared" si="172"/>
        <v>-7.9539129130272827E-3</v>
      </c>
      <c r="DA90" s="1">
        <f t="shared" si="172"/>
        <v>-7.7735055514447223E-3</v>
      </c>
      <c r="DB90" s="1">
        <f t="shared" si="172"/>
        <v>-7.5963888365952869E-3</v>
      </c>
      <c r="DC90" s="1">
        <f t="shared" si="172"/>
        <v>-7.4212625100132379E-3</v>
      </c>
      <c r="DD90" s="115">
        <f t="shared" si="172"/>
        <v>-7.2471190415655737E-3</v>
      </c>
      <c r="DE90" s="1">
        <f t="shared" si="172"/>
        <v>-7.0736305046693133E-3</v>
      </c>
      <c r="DF90" s="1">
        <f t="shared" si="172"/>
        <v>-6.9015304478714252E-3</v>
      </c>
      <c r="DG90" s="1">
        <f t="shared" si="172"/>
        <v>-6.7316841102430689E-3</v>
      </c>
      <c r="DH90" s="1">
        <f t="shared" si="172"/>
        <v>-6.5656503921841898E-3</v>
      </c>
      <c r="DI90" s="1">
        <f t="shared" si="172"/>
        <v>-6.4043768144036329E-3</v>
      </c>
      <c r="DJ90" s="1">
        <f t="shared" si="172"/>
        <v>-6.2481180311669878E-3</v>
      </c>
      <c r="DK90" s="115">
        <f t="shared" si="172"/>
        <v>-6.0964346234837251E-3</v>
      </c>
      <c r="DL90" s="1">
        <f t="shared" si="172"/>
        <v>-5.9482930552007922E-3</v>
      </c>
      <c r="DM90" s="1">
        <f t="shared" si="172"/>
        <v>-5.8022888932008363E-3</v>
      </c>
      <c r="DN90" s="1">
        <f t="shared" si="172"/>
        <v>-5.6581585781411183E-3</v>
      </c>
      <c r="DO90" s="1">
        <f t="shared" si="172"/>
        <v>-5.5162200214138356E-3</v>
      </c>
      <c r="DP90" s="1">
        <f t="shared" si="172"/>
        <v>-5.3768659957669105E-3</v>
      </c>
      <c r="DQ90" s="1">
        <f t="shared" si="172"/>
        <v>-5.2404863813711438E-3</v>
      </c>
      <c r="DR90" s="1">
        <f t="shared" si="172"/>
        <v>-5.1073777341969677E-3</v>
      </c>
      <c r="DS90" s="1">
        <f t="shared" si="172"/>
        <v>-4.9776515141757276E-3</v>
      </c>
    </row>
    <row r="91" spans="1:123" x14ac:dyDescent="0.25">
      <c r="A91" t="s">
        <v>138</v>
      </c>
      <c r="D91" s="1">
        <f>(H51-G51)/G51</f>
        <v>0.17999999999999991</v>
      </c>
      <c r="E91" s="1">
        <f>(E51-D51)/D51</f>
        <v>0.17999999999999966</v>
      </c>
      <c r="F91" s="1">
        <f>(F51-E51)/E51</f>
        <v>0.18000000000000013</v>
      </c>
      <c r="G91" s="1">
        <f>(G51-F51)/F51</f>
        <v>0.17999999999999985</v>
      </c>
      <c r="H91" s="1">
        <f>(H51-G51)/G51</f>
        <v>0.17999999999999991</v>
      </c>
      <c r="I91" s="1">
        <f>(I51-H51)/H51</f>
        <v>0.18000000000000002</v>
      </c>
      <c r="J91" s="1">
        <f>(J51-I51)/I51</f>
        <v>0.19665574567926952</v>
      </c>
      <c r="K91" s="1">
        <f>(K51-J51)/J51</f>
        <v>0.19391857745170923</v>
      </c>
      <c r="L91" s="1">
        <f>(L51-K51)/K51</f>
        <v>0.19165789503118114</v>
      </c>
      <c r="M91" s="1">
        <f>(M51-L51)/L51</f>
        <v>0.18978292098746671</v>
      </c>
      <c r="N91" s="1">
        <f>(N51-M51)/M51</f>
        <v>0.18822244193869209</v>
      </c>
      <c r="O91" s="1">
        <f>(O51-N51)/N51</f>
        <v>0.18691995172661102</v>
      </c>
      <c r="P91" s="115">
        <f>(P51-O51)/O51</f>
        <v>0.18583017558727943</v>
      </c>
      <c r="Q91" s="1">
        <f>(Q51-P51)/P51</f>
        <v>0.16332009740668116</v>
      </c>
      <c r="R91" s="1">
        <f>(R51-Q51)/Q51</f>
        <v>0.1656618117141595</v>
      </c>
      <c r="S91" s="1">
        <f>(S51-R51)/R51</f>
        <v>0.16769952987929235</v>
      </c>
      <c r="T91" s="1">
        <f>(T51-S51)/S51</f>
        <v>0.16946606570786291</v>
      </c>
      <c r="U91" s="1">
        <f>(U51-T51)/T51</f>
        <v>0.17099252675984136</v>
      </c>
      <c r="V91" s="1">
        <f>(V51-U51)/U51</f>
        <v>0.17230783029411598</v>
      </c>
      <c r="W91" s="115">
        <f>(W51-V51)/V51</f>
        <v>0.17343843868725645</v>
      </c>
      <c r="X91" s="1">
        <f>(X51-W51)/W51</f>
        <v>8.7777043861193033E-2</v>
      </c>
      <c r="Y91" s="1">
        <f>(Y51-X51)/X51</f>
        <v>-3.5080107276703867E-2</v>
      </c>
      <c r="Z91" s="1">
        <f>(Z51-Y51)/Y51</f>
        <v>-4.5537116855278587E-2</v>
      </c>
      <c r="AA91" s="1">
        <f>(AA51-Z51)/Z51</f>
        <v>-5.9066171629137618E-2</v>
      </c>
      <c r="AB91" s="1">
        <f>(AB51-AA51)/AA51</f>
        <v>-7.7023504506735965E-2</v>
      </c>
      <c r="AC91" s="1">
        <f>(AC51-AB51)/AB51</f>
        <v>-0.10168017066329359</v>
      </c>
      <c r="AD91" s="115">
        <f>(AD51-AC51)/AC51</f>
        <v>-0.13715150493962552</v>
      </c>
      <c r="AE91" s="1">
        <f>(AE51-AD51)/AD51</f>
        <v>-8.3807136995558626E-2</v>
      </c>
      <c r="AF91" s="1">
        <f>(AF51-AE51)/AE51</f>
        <v>1.1668726929084331E-2</v>
      </c>
      <c r="AG91" s="1">
        <f>(AG51-AF51)/AF51</f>
        <v>2.5437748057785048E-4</v>
      </c>
      <c r="AH91" s="1">
        <f>(AH51-AG51)/AG51</f>
        <v>-1.3319488246356526E-2</v>
      </c>
      <c r="AI91" s="1">
        <f>(AI51-AH51)/AH51</f>
        <v>-3.0000084154583238E-2</v>
      </c>
      <c r="AJ91" s="205">
        <f>(AJ51-AI51)/AI51</f>
        <v>-5.1272540245402266E-2</v>
      </c>
      <c r="AK91" s="115">
        <f>(AK51-AJ51)/AJ51</f>
        <v>-4.3097586337729858E-2</v>
      </c>
      <c r="AL91" s="1">
        <f>(AL51-AK51)/AK51</f>
        <v>-7.5640717509774066E-2</v>
      </c>
      <c r="AM91" s="1">
        <f>(AM51-AL51)/AL51</f>
        <v>1.2629323990290261E-2</v>
      </c>
      <c r="AN91" s="1">
        <f>(AN51-AM51)/AM51</f>
        <v>1.3870263440904288E-2</v>
      </c>
      <c r="AO91" s="1">
        <f>(AO51-AN51)/AN51</f>
        <v>1.4141405657611359E-2</v>
      </c>
      <c r="AP91" s="1">
        <f>(AP51-AO51)/AO51</f>
        <v>1.3305926769939649E-2</v>
      </c>
      <c r="AQ91" s="205">
        <f>(AQ51-AP51)/AP51</f>
        <v>1.1205681240874477E-2</v>
      </c>
      <c r="AR91" s="115">
        <f>(AR51-AQ51)/AQ51</f>
        <v>-8.9556340867587778E-3</v>
      </c>
      <c r="AS91" s="1">
        <f>(AS51-AR51)/AR51</f>
        <v>9.3151391142678435E-3</v>
      </c>
      <c r="AT91" s="1">
        <f>(AT51-AS51)/AS51</f>
        <v>-6.8137595632380987E-4</v>
      </c>
      <c r="AU91" s="1">
        <f>(AU51-AT51)/AT51</f>
        <v>-1.6719272105926442E-3</v>
      </c>
      <c r="AV91" s="1">
        <f>(AV51-AU51)/AU51</f>
        <v>-1.7673999650524351E-3</v>
      </c>
      <c r="AW91" s="1">
        <f>(AW51-AV51)/AV51</f>
        <v>-8.8355550865357635E-4</v>
      </c>
      <c r="AX91" s="205">
        <f>(AX51-AW51)/AW51</f>
        <v>1.0754293852057047E-3</v>
      </c>
      <c r="AY91" s="115">
        <f>(AY51-AX51)/AX51</f>
        <v>-1.7984322685758676E-2</v>
      </c>
      <c r="AZ91" s="1">
        <f>(AZ51-AY51)/AY51</f>
        <v>-2.133656113724262E-2</v>
      </c>
      <c r="BA91" s="1">
        <f>(BA51-AZ51)/AZ51</f>
        <v>-1.3877137674835076E-2</v>
      </c>
      <c r="BB91" s="1">
        <f>(BB51-BA51)/BA51</f>
        <v>-1.6864841001010794E-2</v>
      </c>
      <c r="BC91" s="1">
        <f>(BC51-BB51)/BB51</f>
        <v>-1.981646017276684E-2</v>
      </c>
      <c r="BD91" s="1">
        <f>(BD51-BC51)/BC51</f>
        <v>-2.2533631712343356E-2</v>
      </c>
      <c r="BE91" s="205">
        <f>(BE51-BD51)/BD51</f>
        <v>-2.4756097435786325E-2</v>
      </c>
      <c r="BF91" s="115">
        <f>(BF51-BE51)/BE51</f>
        <v>-2.6139955332419047E-2</v>
      </c>
      <c r="BG91" s="1">
        <f>(BG51-BF51)/BF51</f>
        <v>-1.6174884330969676E-2</v>
      </c>
      <c r="BH91" s="1">
        <f>(BH51-BG51)/BG51</f>
        <v>-1.5021391218176425E-2</v>
      </c>
      <c r="BI91" s="1">
        <f>(BI51-BH51)/BH51</f>
        <v>-1.4994611780250361E-2</v>
      </c>
      <c r="BJ91" s="1">
        <f>(BJ51-BI51)/BI51</f>
        <v>-1.5157371006053166E-2</v>
      </c>
      <c r="BK91" s="1">
        <f>(BK51-BJ51)/BJ51</f>
        <v>-1.5538645156610416E-2</v>
      </c>
      <c r="BL91" s="205">
        <f>(BL51-BK51)/BK51</f>
        <v>-1.6152773534439165E-2</v>
      </c>
      <c r="BM91" s="115">
        <f>(BM51-BL51)/BL51</f>
        <v>-1.6995791556402171E-2</v>
      </c>
      <c r="BN91" s="1">
        <f t="shared" ref="BN91:DS91" si="173">(BN51-BM51)/BM51</f>
        <v>-1.8040808786720944E-2</v>
      </c>
      <c r="BO91" s="1">
        <f t="shared" si="173"/>
        <v>-1.7724231413862004E-2</v>
      </c>
      <c r="BP91" s="1">
        <f t="shared" si="173"/>
        <v>-1.7446935847630397E-2</v>
      </c>
      <c r="BQ91" s="1">
        <f t="shared" si="173"/>
        <v>-1.6922431123806224E-2</v>
      </c>
      <c r="BR91" s="1">
        <f t="shared" si="173"/>
        <v>-1.6198447951971878E-2</v>
      </c>
      <c r="BS91" s="1">
        <f t="shared" si="173"/>
        <v>-1.5346955059514793E-2</v>
      </c>
      <c r="BT91" s="115">
        <f t="shared" si="173"/>
        <v>-1.446732166192251E-2</v>
      </c>
      <c r="BU91" s="1">
        <f t="shared" si="173"/>
        <v>-1.3689237848533237E-2</v>
      </c>
      <c r="BV91" s="1">
        <f t="shared" si="173"/>
        <v>-1.3671330514595828E-2</v>
      </c>
      <c r="BW91" s="1">
        <f t="shared" si="173"/>
        <v>-1.3957587248412003E-2</v>
      </c>
      <c r="BX91" s="1">
        <f t="shared" si="173"/>
        <v>-1.4123273163205562E-2</v>
      </c>
      <c r="BY91" s="1">
        <f t="shared" si="173"/>
        <v>-1.4140550973679583E-2</v>
      </c>
      <c r="BZ91" s="1">
        <f t="shared" si="173"/>
        <v>-1.3991166582752228E-2</v>
      </c>
      <c r="CA91" s="115">
        <f t="shared" si="173"/>
        <v>-1.3671078932624202E-2</v>
      </c>
      <c r="CB91" s="1">
        <f t="shared" si="173"/>
        <v>-1.3196016531469131E-2</v>
      </c>
      <c r="CC91" s="1">
        <f t="shared" si="173"/>
        <v>-1.2862608712224773E-2</v>
      </c>
      <c r="CD91" s="1">
        <f t="shared" si="173"/>
        <v>-1.2585556473992504E-2</v>
      </c>
      <c r="CE91" s="1">
        <f t="shared" si="173"/>
        <v>-1.2341713989280923E-2</v>
      </c>
      <c r="CF91" s="1">
        <f t="shared" si="173"/>
        <v>-1.2129189205695541E-2</v>
      </c>
      <c r="CG91" s="1">
        <f t="shared" si="173"/>
        <v>-1.1940390225899126E-2</v>
      </c>
      <c r="CH91" s="115">
        <f t="shared" si="173"/>
        <v>-1.1762111144874961E-2</v>
      </c>
      <c r="CI91" s="1">
        <f t="shared" si="173"/>
        <v>-1.1575937998096121E-2</v>
      </c>
      <c r="CJ91" s="1">
        <f t="shared" si="173"/>
        <v>-1.1359035753193135E-2</v>
      </c>
      <c r="CK91" s="1">
        <f t="shared" si="173"/>
        <v>-1.1127656666250653E-2</v>
      </c>
      <c r="CL91" s="1">
        <f t="shared" si="173"/>
        <v>-1.0869809962321467E-2</v>
      </c>
      <c r="CM91" s="1">
        <f t="shared" si="173"/>
        <v>-1.0602046592229585E-2</v>
      </c>
      <c r="CN91" s="1">
        <f t="shared" si="173"/>
        <v>-1.0340588206381725E-2</v>
      </c>
      <c r="CO91" s="115">
        <f t="shared" si="173"/>
        <v>-1.0099642870096293E-2</v>
      </c>
      <c r="CP91" s="1">
        <f t="shared" si="173"/>
        <v>-9.8894223785768558E-3</v>
      </c>
      <c r="CQ91" s="1">
        <f t="shared" si="173"/>
        <v>-9.71384809995798E-3</v>
      </c>
      <c r="CR91" s="1">
        <f t="shared" si="173"/>
        <v>-9.5400150466632052E-3</v>
      </c>
      <c r="CS91" s="1">
        <f t="shared" si="173"/>
        <v>-9.3541340922110514E-3</v>
      </c>
      <c r="CT91" s="1">
        <f t="shared" si="173"/>
        <v>-9.1564923518592072E-3</v>
      </c>
      <c r="CU91" s="1">
        <f t="shared" si="173"/>
        <v>-8.9494895672487945E-3</v>
      </c>
      <c r="CV91" s="115">
        <f t="shared" si="173"/>
        <v>-8.7375679930427243E-3</v>
      </c>
      <c r="CW91" s="1">
        <f t="shared" si="173"/>
        <v>-8.5268809529652108E-3</v>
      </c>
      <c r="CX91" s="1">
        <f t="shared" si="173"/>
        <v>-8.3246418423356585E-3</v>
      </c>
      <c r="CY91" s="1">
        <f t="shared" si="173"/>
        <v>-8.1299289963271543E-3</v>
      </c>
      <c r="CZ91" s="1">
        <f t="shared" si="173"/>
        <v>-7.9418252132788889E-3</v>
      </c>
      <c r="DA91" s="1">
        <f t="shared" si="173"/>
        <v>-7.7598443738364307E-3</v>
      </c>
      <c r="DB91" s="1">
        <f t="shared" si="173"/>
        <v>-7.5827749262268726E-3</v>
      </c>
      <c r="DC91" s="1">
        <f t="shared" si="173"/>
        <v>-7.4090184925133034E-3</v>
      </c>
      <c r="DD91" s="115">
        <f t="shared" si="173"/>
        <v>-7.2369976832311915E-3</v>
      </c>
      <c r="DE91" s="1">
        <f t="shared" si="173"/>
        <v>-7.0656182117534994E-3</v>
      </c>
      <c r="DF91" s="1">
        <f t="shared" si="173"/>
        <v>-6.8947657628458774E-3</v>
      </c>
      <c r="DG91" s="1">
        <f t="shared" si="173"/>
        <v>-6.7252734004822632E-3</v>
      </c>
      <c r="DH91" s="1">
        <f t="shared" si="173"/>
        <v>-6.5588954117061053E-3</v>
      </c>
      <c r="DI91" s="1">
        <f t="shared" si="173"/>
        <v>-6.3968509200181961E-3</v>
      </c>
      <c r="DJ91" s="1">
        <f t="shared" si="173"/>
        <v>-6.2396909078534478E-3</v>
      </c>
      <c r="DK91" s="115">
        <f t="shared" si="173"/>
        <v>-6.0872414313166362E-3</v>
      </c>
      <c r="DL91" s="1">
        <f t="shared" si="173"/>
        <v>-5.9386474414593942E-3</v>
      </c>
      <c r="DM91" s="1">
        <f t="shared" si="173"/>
        <v>-5.7925434303012398E-3</v>
      </c>
      <c r="DN91" s="1">
        <f t="shared" si="173"/>
        <v>-5.6485522661140052E-3</v>
      </c>
      <c r="DO91" s="1">
        <f t="shared" si="173"/>
        <v>-5.506797975328992E-3</v>
      </c>
      <c r="DP91" s="1">
        <f t="shared" si="173"/>
        <v>-5.3675306487798759E-3</v>
      </c>
      <c r="DQ91" s="1">
        <f t="shared" si="173"/>
        <v>-5.2310647777692506E-3</v>
      </c>
      <c r="DR91" s="1">
        <f t="shared" si="173"/>
        <v>-5.0976958367344371E-3</v>
      </c>
      <c r="DS91" s="1">
        <f t="shared" si="173"/>
        <v>-4.967604583202374E-3</v>
      </c>
    </row>
    <row r="92" spans="1:123" x14ac:dyDescent="0.25">
      <c r="A92" t="s">
        <v>174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205"/>
      <c r="Q92" s="1"/>
      <c r="R92" s="1"/>
      <c r="S92" s="1"/>
      <c r="T92" s="1"/>
      <c r="U92" s="1"/>
      <c r="V92" s="1"/>
      <c r="W92" s="205"/>
      <c r="X92" s="1"/>
      <c r="Y92" s="1"/>
      <c r="Z92" s="1"/>
      <c r="AA92" s="1"/>
      <c r="AB92" s="1"/>
      <c r="AC92" s="1"/>
      <c r="AD92" s="205"/>
      <c r="AE92" s="1"/>
      <c r="AF92" s="1"/>
      <c r="AG92" s="1"/>
      <c r="AH92" s="1"/>
      <c r="AI92" s="1"/>
      <c r="AJ92" s="205"/>
      <c r="AK92" s="205"/>
      <c r="AL92" s="1"/>
      <c r="AM92" s="1"/>
      <c r="AN92" s="1"/>
      <c r="AO92" s="1"/>
      <c r="AP92" s="1"/>
      <c r="AQ92" s="205"/>
      <c r="AR92" s="205"/>
      <c r="AS92" s="1"/>
      <c r="AT92" s="1"/>
      <c r="AU92" s="1"/>
      <c r="AV92" s="1"/>
      <c r="AW92" s="1"/>
      <c r="AX92" s="205"/>
      <c r="AY92" s="115"/>
      <c r="AZ92" s="1"/>
      <c r="BA92" s="1"/>
      <c r="BB92" s="1"/>
      <c r="BC92" s="1"/>
      <c r="BD92" s="1"/>
      <c r="BE92" s="205"/>
      <c r="BF92" s="115"/>
      <c r="BG92" s="1"/>
      <c r="BH92" s="1"/>
      <c r="BI92" s="1"/>
      <c r="BJ92" s="1"/>
      <c r="BK92" s="1"/>
      <c r="BL92" s="205"/>
      <c r="BM92" s="115"/>
      <c r="BN92" s="1"/>
      <c r="BO92" s="1"/>
      <c r="BP92" s="1"/>
      <c r="BQ92" s="1"/>
      <c r="BR92" s="1"/>
      <c r="BS92" s="1"/>
      <c r="BT92" s="115"/>
      <c r="BU92" s="1"/>
      <c r="BV92" s="1"/>
      <c r="BW92" s="1"/>
      <c r="BX92" s="1"/>
      <c r="BY92" s="1"/>
      <c r="BZ92" s="1"/>
      <c r="CA92" s="115"/>
      <c r="CB92" s="1"/>
      <c r="CC92" s="1"/>
      <c r="CD92" s="1"/>
      <c r="CE92" s="1"/>
      <c r="CF92" s="1"/>
      <c r="CG92" s="1"/>
      <c r="CH92" s="115"/>
      <c r="CI92" s="1"/>
      <c r="CJ92" s="1"/>
      <c r="CK92" s="1"/>
      <c r="CL92" s="1"/>
      <c r="CM92" s="1"/>
      <c r="CN92" s="1"/>
      <c r="CO92" s="115"/>
      <c r="CP92" s="1"/>
      <c r="CQ92" s="1"/>
      <c r="CR92" s="1"/>
      <c r="CS92" s="1"/>
      <c r="CT92" s="1"/>
      <c r="CU92" s="1"/>
      <c r="CV92" s="115"/>
      <c r="CW92" s="1"/>
      <c r="CX92" s="1"/>
      <c r="CY92" s="1"/>
      <c r="CZ92" s="1"/>
      <c r="DA92" s="1"/>
      <c r="DB92" s="1"/>
      <c r="DC92" s="1"/>
      <c r="DD92" s="115"/>
      <c r="DE92" s="1"/>
      <c r="DF92" s="1"/>
      <c r="DG92" s="1"/>
      <c r="DH92" s="1"/>
      <c r="DI92" s="1"/>
      <c r="DJ92" s="1"/>
      <c r="DK92" s="115"/>
      <c r="DL92" s="1"/>
      <c r="DM92" s="1"/>
      <c r="DN92" s="1"/>
      <c r="DO92" s="1"/>
      <c r="DP92" s="1"/>
      <c r="DQ92" s="1"/>
      <c r="DR92" s="1"/>
      <c r="DS92" s="1"/>
    </row>
    <row r="93" spans="1:123" s="212" customFormat="1" x14ac:dyDescent="0.25">
      <c r="A93" s="212" t="s">
        <v>166</v>
      </c>
      <c r="D93" s="213"/>
      <c r="E93" s="213"/>
      <c r="F93" s="213"/>
      <c r="G93" s="213"/>
      <c r="H93" s="213"/>
      <c r="I93" s="213">
        <f>I68/I67</f>
        <v>5.2631578947368411E-2</v>
      </c>
      <c r="J93" s="213">
        <f t="shared" ref="J93:BK93" si="174">J68/J67</f>
        <v>2.4330268766934469E-2</v>
      </c>
      <c r="K93" s="213">
        <f t="shared" si="174"/>
        <v>2.2789907762552429E-2</v>
      </c>
      <c r="L93" s="213">
        <f t="shared" si="174"/>
        <v>2.224359699451358E-2</v>
      </c>
      <c r="M93" s="213">
        <f t="shared" si="174"/>
        <v>2.196670781941858E-2</v>
      </c>
      <c r="N93" s="213">
        <f t="shared" si="174"/>
        <v>2.1801182802361506E-2</v>
      </c>
      <c r="O93" s="213">
        <f t="shared" si="174"/>
        <v>2.1692329385555688E-2</v>
      </c>
      <c r="P93" s="213">
        <f t="shared" si="174"/>
        <v>2.1616189757101886E-2</v>
      </c>
      <c r="Q93" s="213">
        <f t="shared" si="174"/>
        <v>2.1480942123518507E-2</v>
      </c>
      <c r="R93" s="213">
        <f t="shared" si="174"/>
        <v>2.1343108704296527E-2</v>
      </c>
      <c r="S93" s="213">
        <f t="shared" si="174"/>
        <v>2.1204535436080585E-2</v>
      </c>
      <c r="T93" s="213">
        <f t="shared" si="174"/>
        <v>2.1067108136959316E-2</v>
      </c>
      <c r="U93" s="213">
        <f t="shared" si="174"/>
        <v>2.0932650985967884E-2</v>
      </c>
      <c r="V93" s="213">
        <f t="shared" si="174"/>
        <v>2.0802831931910289E-2</v>
      </c>
      <c r="W93" s="213">
        <f t="shared" si="174"/>
        <v>2.0679085148795753E-2</v>
      </c>
      <c r="X93" s="213">
        <f t="shared" si="174"/>
        <v>2.056255755414408E-2</v>
      </c>
      <c r="Y93" s="213">
        <f t="shared" si="174"/>
        <v>2.0454082346350877E-2</v>
      </c>
      <c r="Z93" s="213">
        <f t="shared" si="174"/>
        <v>2.0354178491680513E-2</v>
      </c>
      <c r="AA93" s="213">
        <f t="shared" si="174"/>
        <v>2.0263071928616708E-2</v>
      </c>
      <c r="AB93" s="213">
        <f t="shared" si="174"/>
        <v>2.0180732410472531E-2</v>
      </c>
      <c r="AC93" s="213">
        <f t="shared" si="174"/>
        <v>2.0106919415661475E-2</v>
      </c>
      <c r="AD93" s="213">
        <f t="shared" si="174"/>
        <v>2.0041231146329611E-2</v>
      </c>
      <c r="AE93" s="213">
        <f t="shared" si="174"/>
        <v>2.3368903753420902E-2</v>
      </c>
      <c r="AF93" s="213">
        <f t="shared" si="174"/>
        <v>2.4062848920101753E-2</v>
      </c>
      <c r="AG93" s="213">
        <f t="shared" si="174"/>
        <v>2.4787005058451023E-2</v>
      </c>
      <c r="AH93" s="213">
        <f t="shared" si="174"/>
        <v>2.554101283448959E-2</v>
      </c>
      <c r="AI93" s="213">
        <f t="shared" si="174"/>
        <v>2.6323431446921949E-2</v>
      </c>
      <c r="AJ93" s="213">
        <f t="shared" si="174"/>
        <v>2.713160370521164E-2</v>
      </c>
      <c r="AK93" s="213">
        <f t="shared" si="174"/>
        <v>2.7961571507944594E-2</v>
      </c>
      <c r="AL93" s="213">
        <f t="shared" si="174"/>
        <v>2.8991434754395695E-2</v>
      </c>
      <c r="AM93" s="213">
        <f t="shared" si="174"/>
        <v>2.9481458385599478E-2</v>
      </c>
      <c r="AN93" s="213">
        <f t="shared" si="174"/>
        <v>2.9949355356405936E-2</v>
      </c>
      <c r="AO93" s="213">
        <f t="shared" si="174"/>
        <v>3.0400390127041602E-2</v>
      </c>
      <c r="AP93" s="213">
        <f t="shared" si="174"/>
        <v>3.0839765982871081E-2</v>
      </c>
      <c r="AQ93" s="213">
        <f t="shared" si="174"/>
        <v>3.127276348484704E-2</v>
      </c>
      <c r="AR93" s="213">
        <f t="shared" si="174"/>
        <v>3.1485877192126477E-2</v>
      </c>
      <c r="AS93" s="213">
        <f t="shared" si="174"/>
        <v>3.1851722275351824E-2</v>
      </c>
      <c r="AT93" s="213">
        <f t="shared" si="174"/>
        <v>3.2256111310486744E-2</v>
      </c>
      <c r="AU93" s="213">
        <f t="shared" si="174"/>
        <v>3.2636820000350349E-2</v>
      </c>
      <c r="AV93" s="213">
        <f t="shared" si="174"/>
        <v>3.2993181109855128E-2</v>
      </c>
      <c r="AW93" s="213">
        <f t="shared" si="174"/>
        <v>3.3324684296890082E-2</v>
      </c>
      <c r="AX93" s="213">
        <f t="shared" si="174"/>
        <v>3.36309284917541E-2</v>
      </c>
      <c r="AY93" s="246">
        <f t="shared" si="174"/>
        <v>3.3800198800740859E-2</v>
      </c>
      <c r="AZ93" s="213">
        <f t="shared" si="174"/>
        <v>3.3955738822194104E-2</v>
      </c>
      <c r="BA93" s="213">
        <f t="shared" si="174"/>
        <v>3.4097908297479745E-2</v>
      </c>
      <c r="BB93" s="213">
        <f t="shared" si="174"/>
        <v>3.4238885570846471E-2</v>
      </c>
      <c r="BC93" s="213">
        <f t="shared" si="174"/>
        <v>3.4376909978249916E-2</v>
      </c>
      <c r="BD93" s="213">
        <f t="shared" si="174"/>
        <v>3.4509994368678673E-2</v>
      </c>
      <c r="BE93" s="20">
        <f t="shared" si="174"/>
        <v>3.4635894815459839E-2</v>
      </c>
      <c r="BF93" s="246">
        <f t="shared" si="174"/>
        <v>3.4752073645110564E-2</v>
      </c>
      <c r="BG93" s="213">
        <f t="shared" si="174"/>
        <v>3.4848826208728728E-2</v>
      </c>
      <c r="BH93" s="213">
        <f t="shared" si="174"/>
        <v>3.4930905130842023E-2</v>
      </c>
      <c r="BI93" s="213">
        <f t="shared" si="174"/>
        <v>3.5012644186654285E-2</v>
      </c>
      <c r="BJ93" s="213">
        <f t="shared" si="174"/>
        <v>3.5094170186316047E-2</v>
      </c>
      <c r="BK93" s="213">
        <f t="shared" si="174"/>
        <v>3.5175461131457836E-2</v>
      </c>
      <c r="BL93" s="20">
        <f>BL68/BL67</f>
        <v>3.5256324801192972E-2</v>
      </c>
      <c r="BM93" s="246">
        <f>BM68/BM67</f>
        <v>3.5336373352640942E-2</v>
      </c>
      <c r="BN93" s="213">
        <f t="shared" ref="BN93:DS93" si="175">BN68/BN67</f>
        <v>3.5414993372565221E-2</v>
      </c>
      <c r="BO93" s="213">
        <f t="shared" si="175"/>
        <v>3.5491713702587392E-2</v>
      </c>
      <c r="BP93" s="213">
        <f t="shared" si="175"/>
        <v>3.5565268260960736E-2</v>
      </c>
      <c r="BQ93" s="213">
        <f t="shared" si="175"/>
        <v>3.5635808663068744E-2</v>
      </c>
      <c r="BR93" s="213">
        <f t="shared" si="175"/>
        <v>3.5703553764495577E-2</v>
      </c>
      <c r="BS93" s="213">
        <f t="shared" si="175"/>
        <v>3.5768785627872147E-2</v>
      </c>
      <c r="BT93" s="246">
        <f t="shared" si="175"/>
        <v>3.5831845413887044E-2</v>
      </c>
      <c r="BU93" s="213">
        <f t="shared" si="175"/>
        <v>3.5893129166626674E-2</v>
      </c>
      <c r="BV93" s="213">
        <f t="shared" si="175"/>
        <v>3.595182135911295E-2</v>
      </c>
      <c r="BW93" s="213">
        <f t="shared" si="175"/>
        <v>3.6008477828664148E-2</v>
      </c>
      <c r="BX93" s="213">
        <f t="shared" si="175"/>
        <v>3.606293955297836E-2</v>
      </c>
      <c r="BY93" s="213">
        <f t="shared" si="175"/>
        <v>3.6115087997778433E-2</v>
      </c>
      <c r="BZ93" s="213">
        <f t="shared" si="175"/>
        <v>3.6164860513424692E-2</v>
      </c>
      <c r="CA93" s="246">
        <f t="shared" si="175"/>
        <v>3.6212267141785159E-2</v>
      </c>
      <c r="CB93" s="213">
        <f t="shared" si="175"/>
        <v>3.6257409129235599E-2</v>
      </c>
      <c r="CC93" s="213">
        <f t="shared" si="175"/>
        <v>3.6301303495833756E-2</v>
      </c>
      <c r="CD93" s="213">
        <f t="shared" si="175"/>
        <v>3.6344176293032181E-2</v>
      </c>
      <c r="CE93" s="213">
        <f t="shared" si="175"/>
        <v>3.6386028694516577E-2</v>
      </c>
      <c r="CF93" s="213">
        <f t="shared" si="175"/>
        <v>3.6426843130946185E-2</v>
      </c>
      <c r="CG93" s="213">
        <f t="shared" si="175"/>
        <v>3.6466586675671264E-2</v>
      </c>
      <c r="CH93" s="246">
        <f t="shared" si="175"/>
        <v>3.6505216034136416E-2</v>
      </c>
      <c r="CI93" s="213">
        <f t="shared" si="175"/>
        <v>3.654268431923885E-2</v>
      </c>
      <c r="CJ93" s="213">
        <f t="shared" si="175"/>
        <v>3.6578949827213846E-2</v>
      </c>
      <c r="CK93" s="213">
        <f t="shared" si="175"/>
        <v>3.6614057255717196E-2</v>
      </c>
      <c r="CL93" s="213">
        <f t="shared" si="175"/>
        <v>3.6648073340858303E-2</v>
      </c>
      <c r="CM93" s="213">
        <f t="shared" si="175"/>
        <v>3.668106808411993E-2</v>
      </c>
      <c r="CN93" s="213">
        <f t="shared" si="175"/>
        <v>3.6713110665464233E-2</v>
      </c>
      <c r="CO93" s="246">
        <f t="shared" si="175"/>
        <v>3.6744265087745802E-2</v>
      </c>
      <c r="CP93" s="213">
        <f t="shared" si="175"/>
        <v>3.677458560780341E-2</v>
      </c>
      <c r="CQ93" s="213">
        <f t="shared" si="175"/>
        <v>3.6804112011444116E-2</v>
      </c>
      <c r="CR93" s="213">
        <f t="shared" si="175"/>
        <v>3.683287033982529E-2</v>
      </c>
      <c r="CS93" s="213">
        <f t="shared" si="175"/>
        <v>3.6860870436442032E-2</v>
      </c>
      <c r="CT93" s="213">
        <f t="shared" si="175"/>
        <v>3.6888130076399683E-2</v>
      </c>
      <c r="CU93" s="213">
        <f t="shared" si="175"/>
        <v>3.6914675005940846E-2</v>
      </c>
      <c r="CV93" s="246">
        <f t="shared" si="175"/>
        <v>3.6940538245090082E-2</v>
      </c>
      <c r="CW93" s="213">
        <f t="shared" si="175"/>
        <v>3.6965758541137976E-2</v>
      </c>
      <c r="CX93" s="213">
        <f t="shared" si="175"/>
        <v>3.6990377851155311E-2</v>
      </c>
      <c r="CY93" s="213">
        <f t="shared" si="175"/>
        <v>3.701441952075582E-2</v>
      </c>
      <c r="CZ93" s="213">
        <f t="shared" si="175"/>
        <v>3.70379016163375E-2</v>
      </c>
      <c r="DA93" s="213">
        <f t="shared" si="175"/>
        <v>3.706084026327898E-2</v>
      </c>
      <c r="DB93" s="213">
        <f t="shared" si="175"/>
        <v>3.7083250445247143E-2</v>
      </c>
      <c r="DC93" s="213">
        <f t="shared" si="175"/>
        <v>3.7105146886605579E-2</v>
      </c>
      <c r="DD93" s="246">
        <f t="shared" si="175"/>
        <v>3.7126544944836117E-2</v>
      </c>
      <c r="DE93" s="213">
        <f t="shared" si="175"/>
        <v>3.7147461426299294E-2</v>
      </c>
      <c r="DF93" s="213">
        <f t="shared" si="175"/>
        <v>3.7167915223647159E-2</v>
      </c>
      <c r="DG93" s="213">
        <f t="shared" si="175"/>
        <v>3.718792492123877E-2</v>
      </c>
      <c r="DH93" s="213">
        <f t="shared" si="175"/>
        <v>3.7207508546069766E-2</v>
      </c>
      <c r="DI93" s="213">
        <f t="shared" si="175"/>
        <v>3.7226683058049694E-2</v>
      </c>
      <c r="DJ93" s="213">
        <f t="shared" si="175"/>
        <v>3.7245463979623063E-2</v>
      </c>
      <c r="DK93" s="246">
        <f t="shared" si="175"/>
        <v>3.7263865204642942E-2</v>
      </c>
      <c r="DL93" s="213">
        <f t="shared" si="175"/>
        <v>3.7281899024699652E-2</v>
      </c>
      <c r="DM93" s="213">
        <f t="shared" si="175"/>
        <v>3.7299576408833496E-2</v>
      </c>
      <c r="DN93" s="213">
        <f t="shared" si="175"/>
        <v>3.731690806107188E-2</v>
      </c>
      <c r="DO93" s="213">
        <f t="shared" si="175"/>
        <v>3.7333904953332379E-2</v>
      </c>
      <c r="DP93" s="213">
        <f t="shared" si="175"/>
        <v>3.7350578187141333E-2</v>
      </c>
      <c r="DQ93" s="213">
        <f t="shared" si="175"/>
        <v>3.7366938790584794E-2</v>
      </c>
      <c r="DR93" s="213">
        <f t="shared" si="175"/>
        <v>3.7382997472811381E-2</v>
      </c>
      <c r="DS93" s="213">
        <f t="shared" si="175"/>
        <v>3.7398764366393104E-2</v>
      </c>
    </row>
    <row r="94" spans="1:123" s="212" customFormat="1" x14ac:dyDescent="0.25">
      <c r="A94" s="212" t="s">
        <v>158</v>
      </c>
      <c r="D94" s="213"/>
      <c r="E94" s="213"/>
      <c r="F94" s="213"/>
      <c r="G94" s="213"/>
      <c r="H94" s="213"/>
      <c r="I94" s="213">
        <f>I69/I67</f>
        <v>0.42105263157894729</v>
      </c>
      <c r="J94" s="213">
        <f t="shared" ref="J94:BK94" si="176">J69/J67</f>
        <v>0.35419725848306538</v>
      </c>
      <c r="K94" s="213">
        <f t="shared" si="176"/>
        <v>0.35055850787421527</v>
      </c>
      <c r="L94" s="213">
        <f t="shared" si="176"/>
        <v>0.34926797362012318</v>
      </c>
      <c r="M94" s="213">
        <f t="shared" si="176"/>
        <v>0.34861388626553896</v>
      </c>
      <c r="N94" s="213">
        <f t="shared" si="176"/>
        <v>0.34822287126653362</v>
      </c>
      <c r="O94" s="213">
        <f t="shared" si="176"/>
        <v>0.34796572996293607</v>
      </c>
      <c r="P94" s="213">
        <f t="shared" si="176"/>
        <v>0.34778586750302853</v>
      </c>
      <c r="Q94" s="213">
        <f t="shared" si="176"/>
        <v>0.3458391738868557</v>
      </c>
      <c r="R94" s="213">
        <f t="shared" si="176"/>
        <v>0.34385526163504337</v>
      </c>
      <c r="S94" s="213">
        <f t="shared" si="176"/>
        <v>0.34186070032952615</v>
      </c>
      <c r="T94" s="213">
        <f t="shared" si="176"/>
        <v>0.33988263358780879</v>
      </c>
      <c r="U94" s="213">
        <f t="shared" si="176"/>
        <v>0.33794731782257992</v>
      </c>
      <c r="V94" s="213">
        <f t="shared" si="176"/>
        <v>0.3360787607388383</v>
      </c>
      <c r="W94" s="213">
        <f t="shared" si="176"/>
        <v>0.33429760519231644</v>
      </c>
      <c r="X94" s="213">
        <f t="shared" si="176"/>
        <v>0.33262035939801909</v>
      </c>
      <c r="Y94" s="213">
        <f t="shared" si="176"/>
        <v>0.33105901603895865</v>
      </c>
      <c r="Z94" s="213">
        <f t="shared" si="176"/>
        <v>0.32962104488216237</v>
      </c>
      <c r="AA94" s="213">
        <f t="shared" si="176"/>
        <v>0.32830969798455911</v>
      </c>
      <c r="AB94" s="213">
        <f t="shared" si="176"/>
        <v>0.3271245399889392</v>
      </c>
      <c r="AC94" s="213">
        <f t="shared" si="176"/>
        <v>0.32606210893575038</v>
      </c>
      <c r="AD94" s="213">
        <f t="shared" si="176"/>
        <v>0.32511662152737408</v>
      </c>
      <c r="AE94" s="213">
        <f t="shared" si="176"/>
        <v>0.33479925459572618</v>
      </c>
      <c r="AF94" s="213">
        <f t="shared" si="176"/>
        <v>0.33340776284163109</v>
      </c>
      <c r="AG94" s="213">
        <f t="shared" si="176"/>
        <v>0.3319592919171061</v>
      </c>
      <c r="AH94" s="213">
        <f t="shared" si="176"/>
        <v>0.33045446581232052</v>
      </c>
      <c r="AI94" s="213">
        <f t="shared" si="176"/>
        <v>0.32889595303945168</v>
      </c>
      <c r="AJ94" s="213">
        <f t="shared" si="176"/>
        <v>0.32728871005884491</v>
      </c>
      <c r="AK94" s="213">
        <f t="shared" si="176"/>
        <v>0.32564012503850165</v>
      </c>
      <c r="AL94" s="213">
        <f t="shared" si="176"/>
        <v>0.32394640317408552</v>
      </c>
      <c r="AM94" s="213">
        <f t="shared" si="176"/>
        <v>0.32270534091471875</v>
      </c>
      <c r="AN94" s="213">
        <f t="shared" si="176"/>
        <v>0.32144563379245028</v>
      </c>
      <c r="AO94" s="213">
        <f t="shared" si="176"/>
        <v>0.32015627339278474</v>
      </c>
      <c r="AP94" s="213">
        <f t="shared" si="176"/>
        <v>0.31882490844990369</v>
      </c>
      <c r="AQ94" s="213">
        <f t="shared" si="176"/>
        <v>0.31743746542817197</v>
      </c>
      <c r="AR94" s="213">
        <f t="shared" si="176"/>
        <v>0.31630784622866376</v>
      </c>
      <c r="AS94" s="213">
        <f t="shared" si="176"/>
        <v>0.31487292083074542</v>
      </c>
      <c r="AT94" s="213">
        <f t="shared" si="176"/>
        <v>0.31358477100476867</v>
      </c>
      <c r="AU94" s="213">
        <f t="shared" si="176"/>
        <v>0.31233360475953992</v>
      </c>
      <c r="AV94" s="213">
        <f t="shared" si="176"/>
        <v>0.31112890395466108</v>
      </c>
      <c r="AW94" s="213">
        <f t="shared" si="176"/>
        <v>0.30998006432338332</v>
      </c>
      <c r="AX94" s="213">
        <f t="shared" si="176"/>
        <v>0.30889658736074349</v>
      </c>
      <c r="AY94" s="246">
        <f t="shared" si="176"/>
        <v>0.30804467382041317</v>
      </c>
      <c r="AZ94" s="213">
        <f t="shared" si="176"/>
        <v>0.30725605344296786</v>
      </c>
      <c r="BA94" s="213">
        <f t="shared" si="176"/>
        <v>0.30654361051393836</v>
      </c>
      <c r="BB94" s="213">
        <f t="shared" si="176"/>
        <v>0.30583277816956767</v>
      </c>
      <c r="BC94" s="213">
        <f t="shared" si="176"/>
        <v>0.30512521858595132</v>
      </c>
      <c r="BD94" s="213">
        <f t="shared" si="176"/>
        <v>0.30442342666472427</v>
      </c>
      <c r="BE94" s="20">
        <f t="shared" si="176"/>
        <v>0.30373080585154355</v>
      </c>
      <c r="BF94" s="246">
        <f t="shared" si="176"/>
        <v>0.30305175957305508</v>
      </c>
      <c r="BG94" s="213">
        <f t="shared" si="176"/>
        <v>0.30243530224963339</v>
      </c>
      <c r="BH94" s="213">
        <f t="shared" si="176"/>
        <v>0.30184204088464411</v>
      </c>
      <c r="BI94" s="213">
        <f t="shared" si="176"/>
        <v>0.30127478126371021</v>
      </c>
      <c r="BJ94" s="213">
        <f t="shared" si="176"/>
        <v>0.30073209358952341</v>
      </c>
      <c r="BK94" s="213">
        <f t="shared" si="176"/>
        <v>0.3002123988453137</v>
      </c>
      <c r="BL94" s="20">
        <f>BL69/BL67</f>
        <v>0.29971398454127612</v>
      </c>
      <c r="BM94" s="246">
        <f>BM69/BM67</f>
        <v>0.29923501769704425</v>
      </c>
      <c r="BN94" s="213">
        <f t="shared" ref="BN94:DS94" si="177">BN69/BN67</f>
        <v>0.29877355558781898</v>
      </c>
      <c r="BO94" s="213">
        <f t="shared" si="177"/>
        <v>0.2983311458477233</v>
      </c>
      <c r="BP94" s="213">
        <f t="shared" si="177"/>
        <v>0.29790547896637221</v>
      </c>
      <c r="BQ94" s="213">
        <f t="shared" si="177"/>
        <v>0.29749704922733283</v>
      </c>
      <c r="BR94" s="213">
        <f t="shared" si="177"/>
        <v>0.29710603491401677</v>
      </c>
      <c r="BS94" s="213">
        <f t="shared" si="177"/>
        <v>0.29673223954282912</v>
      </c>
      <c r="BT94" s="246">
        <f t="shared" si="177"/>
        <v>0.29637502517792519</v>
      </c>
      <c r="BU94" s="213">
        <f t="shared" si="177"/>
        <v>0.29603323573189638</v>
      </c>
      <c r="BV94" s="213">
        <f t="shared" si="177"/>
        <v>0.29570215792495219</v>
      </c>
      <c r="BW94" s="213">
        <f t="shared" si="177"/>
        <v>0.29537975258199689</v>
      </c>
      <c r="BX94" s="213">
        <f t="shared" si="177"/>
        <v>0.29506609817271462</v>
      </c>
      <c r="BY94" s="213">
        <f t="shared" si="177"/>
        <v>0.29476131917164777</v>
      </c>
      <c r="BZ94" s="213">
        <f t="shared" si="177"/>
        <v>0.29446555722356654</v>
      </c>
      <c r="CA94" s="246">
        <f t="shared" si="177"/>
        <v>0.29417893638774406</v>
      </c>
      <c r="CB94" s="213">
        <f t="shared" si="177"/>
        <v>0.29390152166924122</v>
      </c>
      <c r="CC94" s="213">
        <f t="shared" si="177"/>
        <v>0.29363302067663327</v>
      </c>
      <c r="CD94" s="213">
        <f t="shared" si="177"/>
        <v>0.29337310605433631</v>
      </c>
      <c r="CE94" s="213">
        <f t="shared" si="177"/>
        <v>0.29312134374779608</v>
      </c>
      <c r="CF94" s="213">
        <f t="shared" si="177"/>
        <v>0.29287730718054211</v>
      </c>
      <c r="CG94" s="213">
        <f t="shared" si="177"/>
        <v>0.29264059344876331</v>
      </c>
      <c r="CH94" s="246">
        <f t="shared" si="177"/>
        <v>0.29241083954955527</v>
      </c>
      <c r="CI94" s="213">
        <f t="shared" si="177"/>
        <v>0.29218773857528157</v>
      </c>
      <c r="CJ94" s="213">
        <f t="shared" si="177"/>
        <v>0.29197105580380778</v>
      </c>
      <c r="CK94" s="213">
        <f t="shared" si="177"/>
        <v>0.29176050350104077</v>
      </c>
      <c r="CL94" s="213">
        <f t="shared" si="177"/>
        <v>0.29155588758376227</v>
      </c>
      <c r="CM94" s="213">
        <f t="shared" si="177"/>
        <v>0.29135697528180365</v>
      </c>
      <c r="CN94" s="213">
        <f t="shared" si="177"/>
        <v>0.29116350011661213</v>
      </c>
      <c r="CO94" s="246">
        <f t="shared" si="177"/>
        <v>0.29097517024004899</v>
      </c>
      <c r="CP94" s="213">
        <f t="shared" si="177"/>
        <v>0.29079168053465543</v>
      </c>
      <c r="CQ94" s="213">
        <f t="shared" si="177"/>
        <v>0.29061272893994017</v>
      </c>
      <c r="CR94" s="213">
        <f t="shared" si="177"/>
        <v>0.29043815545909596</v>
      </c>
      <c r="CS94" s="213">
        <f t="shared" si="177"/>
        <v>0.29026783691839364</v>
      </c>
      <c r="CT94" s="213">
        <f t="shared" si="177"/>
        <v>0.29010165186114101</v>
      </c>
      <c r="CU94" s="213">
        <f t="shared" si="177"/>
        <v>0.28993947699153044</v>
      </c>
      <c r="CV94" s="246">
        <f t="shared" si="177"/>
        <v>0.28978118393341007</v>
      </c>
      <c r="CW94" s="213">
        <f t="shared" si="177"/>
        <v>0.2896266366389213</v>
      </c>
      <c r="CX94" s="213">
        <f t="shared" si="177"/>
        <v>0.2894756898277544</v>
      </c>
      <c r="CY94" s="213">
        <f t="shared" si="177"/>
        <v>0.28932819435899748</v>
      </c>
      <c r="CZ94" s="213">
        <f t="shared" si="177"/>
        <v>0.2891840076157931</v>
      </c>
      <c r="DA94" s="213">
        <f t="shared" si="177"/>
        <v>0.28904299459912497</v>
      </c>
      <c r="DB94" s="213">
        <f t="shared" si="177"/>
        <v>0.28890502937572737</v>
      </c>
      <c r="DC94" s="213">
        <f t="shared" si="177"/>
        <v>0.28876999579144169</v>
      </c>
      <c r="DD94" s="246">
        <f t="shared" si="177"/>
        <v>0.28863778734221363</v>
      </c>
      <c r="DE94" s="213">
        <f t="shared" si="177"/>
        <v>0.28850830610278994</v>
      </c>
      <c r="DF94" s="213">
        <f t="shared" si="177"/>
        <v>0.28838146062167919</v>
      </c>
      <c r="DG94" s="213">
        <f t="shared" si="177"/>
        <v>0.28825716213250319</v>
      </c>
      <c r="DH94" s="213">
        <f t="shared" si="177"/>
        <v>0.28813532176122464</v>
      </c>
      <c r="DI94" s="213">
        <f t="shared" si="177"/>
        <v>0.28801585178712019</v>
      </c>
      <c r="DJ94" s="213">
        <f t="shared" si="177"/>
        <v>0.28789866702048345</v>
      </c>
      <c r="DK94" s="246">
        <f t="shared" si="177"/>
        <v>0.28778368616642164</v>
      </c>
      <c r="DL94" s="213">
        <f t="shared" si="177"/>
        <v>0.28767083301575525</v>
      </c>
      <c r="DM94" s="213">
        <f t="shared" si="177"/>
        <v>0.28756003727311247</v>
      </c>
      <c r="DN94" s="213">
        <f t="shared" si="177"/>
        <v>0.2874512319921228</v>
      </c>
      <c r="DO94" s="213">
        <f t="shared" si="177"/>
        <v>0.28734435267620267</v>
      </c>
      <c r="DP94" s="213">
        <f t="shared" si="177"/>
        <v>0.28723933696355791</v>
      </c>
      <c r="DQ94" s="213">
        <f t="shared" si="177"/>
        <v>0.28713612441180514</v>
      </c>
      <c r="DR94" s="213">
        <f t="shared" si="177"/>
        <v>0.2870346564101503</v>
      </c>
      <c r="DS94" s="213">
        <f t="shared" si="177"/>
        <v>0.28693487623563196</v>
      </c>
    </row>
    <row r="95" spans="1:123" s="212" customFormat="1" x14ac:dyDescent="0.25">
      <c r="A95" s="212" t="s">
        <v>159</v>
      </c>
      <c r="D95" s="213"/>
      <c r="E95" s="213"/>
      <c r="F95" s="213"/>
      <c r="G95" s="213"/>
      <c r="H95" s="213"/>
      <c r="I95" s="213">
        <f>I70/I67</f>
        <v>0.52631578947368418</v>
      </c>
      <c r="J95" s="213">
        <f t="shared" ref="J95:BK95" si="178">J70/J67</f>
        <v>0.62147247275000017</v>
      </c>
      <c r="K95" s="213">
        <f t="shared" si="178"/>
        <v>0.62665158436323232</v>
      </c>
      <c r="L95" s="213">
        <f t="shared" si="178"/>
        <v>0.6284884293853632</v>
      </c>
      <c r="M95" s="213">
        <f t="shared" si="178"/>
        <v>0.62941940591504242</v>
      </c>
      <c r="N95" s="213">
        <f t="shared" si="178"/>
        <v>0.62997594593110495</v>
      </c>
      <c r="O95" s="213">
        <f t="shared" si="178"/>
        <v>0.63034194065150817</v>
      </c>
      <c r="P95" s="213">
        <f t="shared" si="178"/>
        <v>0.63059794273986958</v>
      </c>
      <c r="Q95" s="213">
        <f t="shared" si="178"/>
        <v>0.63267988398962582</v>
      </c>
      <c r="R95" s="213">
        <f t="shared" si="178"/>
        <v>0.63480162966066012</v>
      </c>
      <c r="S95" s="213">
        <f t="shared" si="178"/>
        <v>0.63693476423439332</v>
      </c>
      <c r="T95" s="213">
        <f t="shared" si="178"/>
        <v>0.63905025827523176</v>
      </c>
      <c r="U95" s="213">
        <f t="shared" si="178"/>
        <v>0.64112003119145222</v>
      </c>
      <c r="V95" s="213">
        <f t="shared" si="178"/>
        <v>0.64311840732925141</v>
      </c>
      <c r="W95" s="213">
        <f t="shared" si="178"/>
        <v>0.64502330965888788</v>
      </c>
      <c r="X95" s="213">
        <f t="shared" si="178"/>
        <v>0.64681708304783692</v>
      </c>
      <c r="Y95" s="213">
        <f t="shared" si="178"/>
        <v>0.64848690161469047</v>
      </c>
      <c r="Z95" s="213">
        <f t="shared" si="178"/>
        <v>0.6500247766261571</v>
      </c>
      <c r="AA95" s="213">
        <f t="shared" si="178"/>
        <v>0.65142723008682424</v>
      </c>
      <c r="AB95" s="213">
        <f t="shared" si="178"/>
        <v>0.65269472760058822</v>
      </c>
      <c r="AC95" s="213">
        <f t="shared" si="178"/>
        <v>0.65383097164858817</v>
      </c>
      <c r="AD95" s="213">
        <f t="shared" si="178"/>
        <v>0.65484214732629631</v>
      </c>
      <c r="AE95" s="213">
        <f t="shared" si="178"/>
        <v>0.64183184165085294</v>
      </c>
      <c r="AF95" s="213">
        <f t="shared" si="178"/>
        <v>0.64252938823826722</v>
      </c>
      <c r="AG95" s="213">
        <f t="shared" si="178"/>
        <v>0.64325370302444285</v>
      </c>
      <c r="AH95" s="213">
        <f t="shared" si="178"/>
        <v>0.64400452135318997</v>
      </c>
      <c r="AI95" s="213">
        <f t="shared" si="178"/>
        <v>0.64478061551362642</v>
      </c>
      <c r="AJ95" s="213">
        <f t="shared" si="178"/>
        <v>0.64557968623594331</v>
      </c>
      <c r="AK95" s="213">
        <f t="shared" si="178"/>
        <v>0.64639830345355387</v>
      </c>
      <c r="AL95" s="213">
        <f t="shared" si="178"/>
        <v>0.64706216207151868</v>
      </c>
      <c r="AM95" s="213">
        <f t="shared" si="178"/>
        <v>0.64781320069968162</v>
      </c>
      <c r="AN95" s="213">
        <f t="shared" si="178"/>
        <v>0.64860501085114375</v>
      </c>
      <c r="AO95" s="213">
        <f t="shared" si="178"/>
        <v>0.64944333648017372</v>
      </c>
      <c r="AP95" s="213">
        <f t="shared" si="178"/>
        <v>0.65033532556722529</v>
      </c>
      <c r="AQ95" s="213">
        <f t="shared" si="178"/>
        <v>0.65128977108698105</v>
      </c>
      <c r="AR95" s="213">
        <f t="shared" si="178"/>
        <v>0.65220627657920982</v>
      </c>
      <c r="AS95" s="213">
        <f t="shared" si="178"/>
        <v>0.65327535689390281</v>
      </c>
      <c r="AT95" s="213">
        <f t="shared" si="178"/>
        <v>0.65415911768474455</v>
      </c>
      <c r="AU95" s="213">
        <f t="shared" si="178"/>
        <v>0.65502957524010974</v>
      </c>
      <c r="AV95" s="213">
        <f t="shared" si="178"/>
        <v>0.65587791493548375</v>
      </c>
      <c r="AW95" s="213">
        <f t="shared" si="178"/>
        <v>0.65669525137972662</v>
      </c>
      <c r="AX95" s="213">
        <f t="shared" si="178"/>
        <v>0.65747248414750237</v>
      </c>
      <c r="AY95" s="246">
        <f t="shared" si="178"/>
        <v>0.65815512737884596</v>
      </c>
      <c r="AZ95" s="213">
        <f t="shared" si="178"/>
        <v>0.65878820773483815</v>
      </c>
      <c r="BA95" s="213">
        <f t="shared" si="178"/>
        <v>0.65935848118858198</v>
      </c>
      <c r="BB95" s="213">
        <f t="shared" si="178"/>
        <v>0.65992833625958591</v>
      </c>
      <c r="BC95" s="213">
        <f t="shared" si="178"/>
        <v>0.66049787143579886</v>
      </c>
      <c r="BD95" s="213">
        <f t="shared" si="178"/>
        <v>0.66106657896659704</v>
      </c>
      <c r="BE95" s="20">
        <f t="shared" si="178"/>
        <v>0.66163329933299664</v>
      </c>
      <c r="BF95" s="246">
        <f t="shared" si="178"/>
        <v>0.66219616678183435</v>
      </c>
      <c r="BG95" s="213">
        <f t="shared" si="178"/>
        <v>0.66271587154163791</v>
      </c>
      <c r="BH95" s="213">
        <f t="shared" si="178"/>
        <v>0.66322705398451376</v>
      </c>
      <c r="BI95" s="213">
        <f t="shared" si="178"/>
        <v>0.6637125745496355</v>
      </c>
      <c r="BJ95" s="213">
        <f t="shared" si="178"/>
        <v>0.66417373622416043</v>
      </c>
      <c r="BK95" s="213">
        <f t="shared" si="178"/>
        <v>0.66461214002322844</v>
      </c>
      <c r="BL95" s="20">
        <f>BL70/BL67</f>
        <v>0.66502969065753093</v>
      </c>
      <c r="BM95" s="246">
        <f>BM70/BM67</f>
        <v>0.66542860895031475</v>
      </c>
      <c r="BN95" s="213">
        <f t="shared" ref="BN95:DS95" si="179">BN70/BN67</f>
        <v>0.6658114510396157</v>
      </c>
      <c r="BO95" s="213">
        <f t="shared" si="179"/>
        <v>0.66617714044968934</v>
      </c>
      <c r="BP95" s="213">
        <f t="shared" si="179"/>
        <v>0.66652925277266706</v>
      </c>
      <c r="BQ95" s="213">
        <f t="shared" si="179"/>
        <v>0.66686714210959841</v>
      </c>
      <c r="BR95" s="213">
        <f t="shared" si="179"/>
        <v>0.6671904113214876</v>
      </c>
      <c r="BS95" s="213">
        <f t="shared" si="179"/>
        <v>0.66749897482929865</v>
      </c>
      <c r="BT95" s="246">
        <f t="shared" si="179"/>
        <v>0.6677931294081878</v>
      </c>
      <c r="BU95" s="213">
        <f t="shared" si="179"/>
        <v>0.66807363510147699</v>
      </c>
      <c r="BV95" s="213">
        <f t="shared" si="179"/>
        <v>0.66834602071593485</v>
      </c>
      <c r="BW95" s="213">
        <f t="shared" si="179"/>
        <v>0.66861176958933888</v>
      </c>
      <c r="BX95" s="213">
        <f t="shared" si="179"/>
        <v>0.66887096227430709</v>
      </c>
      <c r="BY95" s="213">
        <f t="shared" si="179"/>
        <v>0.66912359283057377</v>
      </c>
      <c r="BZ95" s="213">
        <f t="shared" si="179"/>
        <v>0.66936958226300869</v>
      </c>
      <c r="CA95" s="246">
        <f t="shared" si="179"/>
        <v>0.66960879647047078</v>
      </c>
      <c r="CB95" s="213">
        <f t="shared" si="179"/>
        <v>0.6698410692015232</v>
      </c>
      <c r="CC95" s="213">
        <f t="shared" si="179"/>
        <v>0.67006567582753296</v>
      </c>
      <c r="CD95" s="213">
        <f t="shared" si="179"/>
        <v>0.67028271765263148</v>
      </c>
      <c r="CE95" s="213">
        <f t="shared" si="179"/>
        <v>0.67049262755768724</v>
      </c>
      <c r="CF95" s="213">
        <f t="shared" si="179"/>
        <v>0.6706958496885117</v>
      </c>
      <c r="CG95" s="213">
        <f t="shared" si="179"/>
        <v>0.67089281987556548</v>
      </c>
      <c r="CH95" s="246">
        <f t="shared" si="179"/>
        <v>0.67108394441630836</v>
      </c>
      <c r="CI95" s="213">
        <f t="shared" si="179"/>
        <v>0.67126957710547963</v>
      </c>
      <c r="CJ95" s="213">
        <f t="shared" si="179"/>
        <v>0.67144999436897845</v>
      </c>
      <c r="CK95" s="213">
        <f t="shared" si="179"/>
        <v>0.67162543924324214</v>
      </c>
      <c r="CL95" s="213">
        <f t="shared" si="179"/>
        <v>0.67179603907537933</v>
      </c>
      <c r="CM95" s="213">
        <f t="shared" si="179"/>
        <v>0.67196195663407632</v>
      </c>
      <c r="CN95" s="213">
        <f t="shared" si="179"/>
        <v>0.67212338921792369</v>
      </c>
      <c r="CO95" s="246">
        <f t="shared" si="179"/>
        <v>0.67228056467220532</v>
      </c>
      <c r="CP95" s="213">
        <f t="shared" si="179"/>
        <v>0.67243373385754113</v>
      </c>
      <c r="CQ95" s="213">
        <f t="shared" si="179"/>
        <v>0.67258315904861565</v>
      </c>
      <c r="CR95" s="213">
        <f t="shared" si="179"/>
        <v>0.6727289742010788</v>
      </c>
      <c r="CS95" s="213">
        <f t="shared" si="179"/>
        <v>0.67287129264516432</v>
      </c>
      <c r="CT95" s="213">
        <f t="shared" si="179"/>
        <v>0.6730102180624592</v>
      </c>
      <c r="CU95" s="213">
        <f t="shared" si="179"/>
        <v>0.67314584800252864</v>
      </c>
      <c r="CV95" s="246">
        <f t="shared" si="179"/>
        <v>0.67327827782149985</v>
      </c>
      <c r="CW95" s="213">
        <f t="shared" si="179"/>
        <v>0.67340760481994077</v>
      </c>
      <c r="CX95" s="213">
        <f t="shared" si="179"/>
        <v>0.67353393232109038</v>
      </c>
      <c r="CY95" s="213">
        <f t="shared" si="179"/>
        <v>0.67365738612024673</v>
      </c>
      <c r="CZ95" s="213">
        <f t="shared" si="179"/>
        <v>0.67377809076786943</v>
      </c>
      <c r="DA95" s="213">
        <f t="shared" si="179"/>
        <v>0.67389616513759598</v>
      </c>
      <c r="DB95" s="213">
        <f t="shared" si="179"/>
        <v>0.67401172017902544</v>
      </c>
      <c r="DC95" s="213">
        <f t="shared" si="179"/>
        <v>0.67412485732195282</v>
      </c>
      <c r="DD95" s="246">
        <f t="shared" si="179"/>
        <v>0.67423566771295018</v>
      </c>
      <c r="DE95" s="213">
        <f t="shared" si="179"/>
        <v>0.6743442324709108</v>
      </c>
      <c r="DF95" s="213">
        <f t="shared" si="179"/>
        <v>0.67445062415467361</v>
      </c>
      <c r="DG95" s="213">
        <f t="shared" si="179"/>
        <v>0.67455491294625813</v>
      </c>
      <c r="DH95" s="213">
        <f t="shared" si="179"/>
        <v>0.67465716969270551</v>
      </c>
      <c r="DI95" s="213">
        <f t="shared" si="179"/>
        <v>0.67475746515483004</v>
      </c>
      <c r="DJ95" s="213">
        <f t="shared" si="179"/>
        <v>0.67485586899989347</v>
      </c>
      <c r="DK95" s="246">
        <f t="shared" si="179"/>
        <v>0.67495244862893544</v>
      </c>
      <c r="DL95" s="213">
        <f t="shared" si="179"/>
        <v>0.67504726795954506</v>
      </c>
      <c r="DM95" s="213">
        <f t="shared" si="179"/>
        <v>0.67514038631805406</v>
      </c>
      <c r="DN95" s="213">
        <f t="shared" si="179"/>
        <v>0.67523185994680524</v>
      </c>
      <c r="DO95" s="213">
        <f t="shared" si="179"/>
        <v>0.67532174237046494</v>
      </c>
      <c r="DP95" s="213">
        <f t="shared" si="179"/>
        <v>0.67541008484930076</v>
      </c>
      <c r="DQ95" s="213">
        <f t="shared" si="179"/>
        <v>0.67549693679761003</v>
      </c>
      <c r="DR95" s="213">
        <f t="shared" si="179"/>
        <v>0.67558234611703827</v>
      </c>
      <c r="DS95" s="213">
        <f t="shared" si="179"/>
        <v>0.67566635939797492</v>
      </c>
    </row>
    <row r="96" spans="1:123" ht="15.75" thickBot="1" x14ac:dyDescent="0.3">
      <c r="I96" s="115"/>
    </row>
    <row r="97" spans="1:115" ht="15.75" thickBot="1" x14ac:dyDescent="0.3">
      <c r="A97" s="181" t="s">
        <v>152</v>
      </c>
      <c r="B97" s="182"/>
      <c r="C97" s="182"/>
      <c r="D97" s="183"/>
    </row>
    <row r="100" spans="1:115" s="59" customFormat="1" ht="12" x14ac:dyDescent="0.2">
      <c r="A100" s="5"/>
      <c r="B100" s="6">
        <v>43898</v>
      </c>
      <c r="C100" s="6">
        <f>P79</f>
        <v>43905</v>
      </c>
      <c r="D100" s="6">
        <f>W79</f>
        <v>43912</v>
      </c>
      <c r="E100" s="6">
        <f>D100+7</f>
        <v>43919</v>
      </c>
      <c r="F100" s="6">
        <f>E100+7</f>
        <v>43926</v>
      </c>
      <c r="G100" s="6">
        <f>F100+7</f>
        <v>43933</v>
      </c>
      <c r="H100" s="6">
        <f>G100+7</f>
        <v>43940</v>
      </c>
      <c r="I100" s="6">
        <f>H100+7</f>
        <v>43947</v>
      </c>
      <c r="J100" s="6">
        <f>I100+7</f>
        <v>43954</v>
      </c>
      <c r="P100" s="184"/>
      <c r="W100" s="184"/>
      <c r="AD100" s="184"/>
      <c r="AJ100" s="206"/>
      <c r="AK100" s="184"/>
      <c r="AQ100" s="206"/>
      <c r="AR100" s="184"/>
      <c r="AX100" s="206"/>
      <c r="AY100" s="184"/>
      <c r="BE100" s="206"/>
      <c r="BF100" s="184"/>
      <c r="BL100" s="206"/>
      <c r="BM100" s="184"/>
      <c r="BT100" s="184"/>
      <c r="CA100" s="184"/>
      <c r="CH100" s="184"/>
      <c r="CO100" s="184"/>
      <c r="CV100" s="184"/>
      <c r="DD100" s="184"/>
      <c r="DK100" s="184"/>
    </row>
    <row r="101" spans="1:115" x14ac:dyDescent="0.25">
      <c r="A101" s="4" t="s">
        <v>167</v>
      </c>
      <c r="B101" s="4">
        <v>1.1000000000000001</v>
      </c>
      <c r="C101" s="4">
        <v>5.4</v>
      </c>
      <c r="D101" s="4">
        <v>16</v>
      </c>
      <c r="E101" s="4">
        <v>44.5</v>
      </c>
      <c r="F101" s="4">
        <v>70.400000000000006</v>
      </c>
      <c r="G101" s="4">
        <v>96</v>
      </c>
      <c r="H101" s="4">
        <v>120</v>
      </c>
      <c r="I101" s="4">
        <v>140</v>
      </c>
      <c r="J101" s="4"/>
      <c r="Q101" s="298" t="s">
        <v>202</v>
      </c>
      <c r="R101" s="298"/>
      <c r="S101" s="298"/>
      <c r="T101" s="298"/>
      <c r="U101" s="298"/>
      <c r="V101" s="298"/>
      <c r="W101" s="298"/>
      <c r="X101" s="298"/>
      <c r="Y101" s="298"/>
      <c r="Z101" s="298"/>
      <c r="AA101" s="298"/>
      <c r="AB101" s="298"/>
    </row>
    <row r="102" spans="1:115" x14ac:dyDescent="0.25">
      <c r="A102" s="4" t="s">
        <v>153</v>
      </c>
      <c r="B102" s="4"/>
      <c r="C102" s="4">
        <v>0.4</v>
      </c>
      <c r="D102" s="4">
        <v>7.2</v>
      </c>
      <c r="E102" s="4">
        <v>17.600000000000001</v>
      </c>
      <c r="F102" s="4">
        <v>28.1</v>
      </c>
      <c r="G102" s="4">
        <v>31.6</v>
      </c>
      <c r="H102" s="4">
        <v>32</v>
      </c>
      <c r="I102" s="4"/>
      <c r="J102" s="4"/>
      <c r="Q102" s="298"/>
      <c r="R102" s="298"/>
      <c r="S102" s="298"/>
      <c r="T102" s="298"/>
      <c r="U102" s="298"/>
      <c r="V102" s="298"/>
      <c r="W102" s="298"/>
      <c r="X102" s="298"/>
      <c r="Y102" s="298"/>
      <c r="Z102" s="298"/>
      <c r="AA102" s="298"/>
      <c r="AB102" s="298"/>
    </row>
    <row r="103" spans="1:115" x14ac:dyDescent="0.25">
      <c r="A103" s="4" t="s">
        <v>154</v>
      </c>
      <c r="B103" s="4"/>
      <c r="C103" s="4">
        <v>0.1</v>
      </c>
      <c r="D103" s="4">
        <v>0.6</v>
      </c>
      <c r="E103" s="4">
        <v>3</v>
      </c>
      <c r="F103" s="4">
        <v>8</v>
      </c>
      <c r="G103" s="4">
        <v>14</v>
      </c>
      <c r="H103" s="4">
        <v>18.2</v>
      </c>
      <c r="I103" s="4"/>
      <c r="J103" s="4"/>
      <c r="Q103" s="298"/>
      <c r="R103" s="298"/>
      <c r="S103" s="298"/>
      <c r="T103" s="298"/>
      <c r="U103" s="298"/>
      <c r="V103" s="298"/>
      <c r="W103" s="298"/>
      <c r="X103" s="298"/>
      <c r="Y103" s="298"/>
      <c r="Z103" s="298"/>
      <c r="AA103" s="298"/>
      <c r="AB103" s="298"/>
    </row>
    <row r="104" spans="1:115" x14ac:dyDescent="0.25">
      <c r="A104" s="4" t="s">
        <v>155</v>
      </c>
      <c r="B104" s="4"/>
      <c r="C104" s="127">
        <f>P80</f>
        <v>20.203326255814609</v>
      </c>
      <c r="D104" s="127">
        <f>W80</f>
        <v>60.986968874673522</v>
      </c>
      <c r="E104" s="127">
        <f>AD80</f>
        <v>96.975942808563175</v>
      </c>
      <c r="F104" s="127">
        <f>AK80</f>
        <v>128.15217523492882</v>
      </c>
      <c r="G104" s="127">
        <f>AR80</f>
        <v>155.87618239805531</v>
      </c>
      <c r="H104" s="262">
        <f>AY80</f>
        <v>179.87970846512829</v>
      </c>
      <c r="I104" s="127">
        <f>BF80</f>
        <v>200.5639007401426</v>
      </c>
      <c r="J104" s="127">
        <f>BM80</f>
        <v>219.1280931737993</v>
      </c>
      <c r="Q104" s="298"/>
      <c r="R104" s="298"/>
      <c r="S104" s="298"/>
      <c r="T104" s="298"/>
      <c r="U104" s="298"/>
      <c r="V104" s="298"/>
      <c r="W104" s="298"/>
      <c r="X104" s="298"/>
      <c r="Y104" s="298"/>
      <c r="Z104" s="298"/>
      <c r="AA104" s="298"/>
      <c r="AB104" s="298"/>
    </row>
    <row r="105" spans="1:115" x14ac:dyDescent="0.25">
      <c r="A105" s="4" t="s">
        <v>156</v>
      </c>
      <c r="B105" s="4"/>
      <c r="C105" s="127">
        <f>P86</f>
        <v>6.224782621610716</v>
      </c>
      <c r="D105" s="127">
        <f>W86</f>
        <v>24.779475639235553</v>
      </c>
      <c r="E105" s="127">
        <f>AD86</f>
        <v>37.82466165896922</v>
      </c>
      <c r="F105" s="127">
        <f>AK86</f>
        <v>49.42707547689615</v>
      </c>
      <c r="G105" s="127">
        <f>AR86</f>
        <v>59.439723185860977</v>
      </c>
      <c r="H105" s="127">
        <f>AY86</f>
        <v>68.062212037298195</v>
      </c>
      <c r="I105" s="127">
        <f>BF86</f>
        <v>75.477305960624278</v>
      </c>
      <c r="J105" s="127">
        <f>BM86</f>
        <v>82.037310934916974</v>
      </c>
      <c r="Q105" s="298"/>
      <c r="R105" s="298"/>
      <c r="S105" s="298"/>
      <c r="T105" s="298"/>
      <c r="U105" s="298"/>
      <c r="V105" s="298"/>
      <c r="W105" s="298"/>
      <c r="X105" s="298"/>
      <c r="Y105" s="298"/>
      <c r="Z105" s="298"/>
      <c r="AA105" s="298"/>
      <c r="AB105" s="298"/>
    </row>
    <row r="106" spans="1:115" x14ac:dyDescent="0.25">
      <c r="A106" s="4" t="s">
        <v>157</v>
      </c>
      <c r="B106" s="4"/>
      <c r="C106" s="262">
        <f>P83</f>
        <v>2.2074057279946908</v>
      </c>
      <c r="D106" s="262">
        <f>W83</f>
        <v>4.1481976235423943</v>
      </c>
      <c r="E106" s="262">
        <f>AD83</f>
        <v>10.330539553244114</v>
      </c>
      <c r="F106" s="262">
        <f>AK83</f>
        <v>15.061560276036886</v>
      </c>
      <c r="G106" s="262">
        <f>AR83</f>
        <v>20.119724088576277</v>
      </c>
      <c r="H106" s="262">
        <f>AY83</f>
        <v>23.703100256929829</v>
      </c>
      <c r="I106" s="262">
        <f>BF83</f>
        <v>25.949327732608225</v>
      </c>
      <c r="J106" s="262">
        <f>BL83</f>
        <v>27.655955582141473</v>
      </c>
      <c r="Q106" s="297"/>
    </row>
    <row r="108" spans="1:115" x14ac:dyDescent="0.25">
      <c r="C108">
        <f>C101/C102</f>
        <v>13.5</v>
      </c>
      <c r="D108">
        <f>D101/D102</f>
        <v>2.2222222222222223</v>
      </c>
      <c r="E108">
        <f>E101/E102</f>
        <v>2.5284090909090908</v>
      </c>
      <c r="F108">
        <f>F101/F102</f>
        <v>2.5053380782918149</v>
      </c>
      <c r="G108">
        <f>G101/G102</f>
        <v>3.0379746835443036</v>
      </c>
    </row>
    <row r="110" spans="1:115" x14ac:dyDescent="0.25">
      <c r="A110" s="180" t="s">
        <v>196</v>
      </c>
      <c r="B110" s="180"/>
      <c r="C110" s="180"/>
      <c r="D110" s="180"/>
      <c r="E110" s="180"/>
    </row>
    <row r="113" spans="1:13" x14ac:dyDescent="0.25">
      <c r="A113" s="4"/>
      <c r="B113" s="6">
        <v>43905</v>
      </c>
      <c r="C113" s="6">
        <f>B113+7</f>
        <v>43912</v>
      </c>
      <c r="D113" s="6">
        <f>C113+7</f>
        <v>43919</v>
      </c>
      <c r="E113" s="6">
        <f>D113+7</f>
        <v>43926</v>
      </c>
      <c r="F113" s="6">
        <f>E113+7</f>
        <v>43933</v>
      </c>
      <c r="G113" s="6">
        <f>F113+7</f>
        <v>43940</v>
      </c>
      <c r="H113" s="6">
        <f>G113+7</f>
        <v>43947</v>
      </c>
      <c r="I113" s="6">
        <f>H113+7</f>
        <v>43954</v>
      </c>
      <c r="J113" s="51">
        <f>I113+7</f>
        <v>43961</v>
      </c>
      <c r="K113" s="51">
        <f>J113+7</f>
        <v>43968</v>
      </c>
      <c r="L113" s="51">
        <f>K113+7</f>
        <v>43975</v>
      </c>
      <c r="M113" s="51">
        <f>L113+7</f>
        <v>43982</v>
      </c>
    </row>
    <row r="114" spans="1:13" x14ac:dyDescent="0.25">
      <c r="A114" s="4" t="s">
        <v>151</v>
      </c>
      <c r="B114" s="127">
        <f>I17</f>
        <v>449.99999999999994</v>
      </c>
      <c r="C114" s="127">
        <f>P17</f>
        <v>438.50197553866968</v>
      </c>
      <c r="D114" s="127">
        <f>W17</f>
        <v>401.34111230050837</v>
      </c>
      <c r="E114" s="127">
        <f>AD17</f>
        <v>377.45463431996092</v>
      </c>
      <c r="F114" s="127">
        <f>AR17</f>
        <v>313.32467189389132</v>
      </c>
      <c r="G114" s="127">
        <f>AY17</f>
        <v>294.46656586799224</v>
      </c>
      <c r="H114" s="127">
        <f>BF17</f>
        <v>275.8749615082163</v>
      </c>
      <c r="I114" s="127">
        <f>BF17</f>
        <v>275.8749615082163</v>
      </c>
    </row>
    <row r="115" spans="1:13" x14ac:dyDescent="0.25">
      <c r="A115" s="4" t="s">
        <v>189</v>
      </c>
      <c r="B115" s="127">
        <f>I80</f>
        <v>7.3196911820630381</v>
      </c>
      <c r="C115" s="127">
        <f>C104</f>
        <v>20.203326255814609</v>
      </c>
      <c r="D115" s="127">
        <f>D104</f>
        <v>60.986968874673522</v>
      </c>
      <c r="E115" s="127">
        <f>E104</f>
        <v>96.975942808563175</v>
      </c>
      <c r="F115" s="127">
        <f>F104</f>
        <v>128.15217523492882</v>
      </c>
      <c r="G115" s="127">
        <f>G104</f>
        <v>155.87618239805531</v>
      </c>
      <c r="H115" s="127">
        <f>H104</f>
        <v>179.87970846512829</v>
      </c>
      <c r="I115" s="127">
        <f>I104</f>
        <v>200.5639007401426</v>
      </c>
    </row>
    <row r="116" spans="1:13" x14ac:dyDescent="0.25">
      <c r="A116" s="4" t="s">
        <v>191</v>
      </c>
      <c r="B116" s="262">
        <f>I86</f>
        <v>0.4</v>
      </c>
      <c r="C116" s="127">
        <f>D105</f>
        <v>24.779475639235553</v>
      </c>
      <c r="D116" s="127">
        <f>E105</f>
        <v>37.82466165896922</v>
      </c>
      <c r="E116" s="127">
        <f>F105</f>
        <v>49.42707547689615</v>
      </c>
      <c r="F116" s="127">
        <f>G105</f>
        <v>59.439723185860977</v>
      </c>
      <c r="G116" s="127">
        <f>H105</f>
        <v>68.062212037298195</v>
      </c>
      <c r="H116" s="127">
        <f>I105</f>
        <v>75.477305960624278</v>
      </c>
      <c r="I116" s="127">
        <f>J105</f>
        <v>82.037310934916974</v>
      </c>
    </row>
    <row r="117" spans="1:13" x14ac:dyDescent="0.25">
      <c r="A117" s="4" t="s">
        <v>144</v>
      </c>
      <c r="B117" s="262">
        <f>C106</f>
        <v>2.2074057279946908</v>
      </c>
      <c r="C117" s="262">
        <f>D106</f>
        <v>4.1481976235423943</v>
      </c>
      <c r="D117" s="262">
        <f>E106</f>
        <v>10.330539553244114</v>
      </c>
      <c r="E117" s="262">
        <f>F106</f>
        <v>15.061560276036886</v>
      </c>
      <c r="F117" s="262">
        <f>G106</f>
        <v>20.119724088576277</v>
      </c>
      <c r="G117" s="262">
        <f>H106</f>
        <v>23.703100256929829</v>
      </c>
      <c r="H117" s="262">
        <f>I106</f>
        <v>25.949327732608225</v>
      </c>
      <c r="I117" s="262">
        <f>J106</f>
        <v>27.655955582141473</v>
      </c>
    </row>
    <row r="118" spans="1:13" x14ac:dyDescent="0.25">
      <c r="A118" s="4" t="s">
        <v>78</v>
      </c>
      <c r="B118" s="42">
        <f>I72</f>
        <v>0</v>
      </c>
      <c r="C118" s="46">
        <f>W72</f>
        <v>201.09109143240815</v>
      </c>
      <c r="D118" s="46">
        <f>AD72</f>
        <v>498.54774249815597</v>
      </c>
      <c r="E118" s="46">
        <f>AK72</f>
        <v>772.80674940821848</v>
      </c>
      <c r="F118" s="46">
        <f>AR72</f>
        <v>1016.221874065341</v>
      </c>
      <c r="G118" s="46">
        <f>AY72</f>
        <v>1232.4898700301469</v>
      </c>
      <c r="H118" s="261">
        <f>BF72</f>
        <v>1417.9921952664258</v>
      </c>
      <c r="I118" s="46">
        <f>BM72</f>
        <v>1578.8731661652664</v>
      </c>
    </row>
  </sheetData>
  <mergeCells count="29">
    <mergeCell ref="A110:E110"/>
    <mergeCell ref="Q101:AB105"/>
    <mergeCell ref="T10:U10"/>
    <mergeCell ref="C13:AF13"/>
    <mergeCell ref="AG13:BJ13"/>
    <mergeCell ref="BK13:CO13"/>
    <mergeCell ref="CP13:DS13"/>
    <mergeCell ref="A97:D97"/>
    <mergeCell ref="J7:K7"/>
    <mergeCell ref="T7:U7"/>
    <mergeCell ref="J8:K8"/>
    <mergeCell ref="T8:U8"/>
    <mergeCell ref="F9:G9"/>
    <mergeCell ref="J9:K9"/>
    <mergeCell ref="T9:U9"/>
    <mergeCell ref="J5:K5"/>
    <mergeCell ref="T5:U5"/>
    <mergeCell ref="Y5:Z5"/>
    <mergeCell ref="J6:K6"/>
    <mergeCell ref="T6:U6"/>
    <mergeCell ref="Y6:Z6"/>
    <mergeCell ref="G2:M2"/>
    <mergeCell ref="T2:V2"/>
    <mergeCell ref="Y2:AB2"/>
    <mergeCell ref="AF2:AM2"/>
    <mergeCell ref="F3:I3"/>
    <mergeCell ref="J4:K4"/>
    <mergeCell ref="T4:U4"/>
    <mergeCell ref="Y4:Z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D3FDC-EE93-4926-973F-17321A6A6AE8}">
  <dimension ref="A2:DS119"/>
  <sheetViews>
    <sheetView zoomScaleNormal="100" workbookViewId="0">
      <selection activeCell="O9" sqref="O9"/>
    </sheetView>
  </sheetViews>
  <sheetFormatPr baseColWidth="10" defaultRowHeight="15" x14ac:dyDescent="0.25"/>
  <cols>
    <col min="1" max="1" width="18.85546875" customWidth="1"/>
    <col min="3" max="3" width="10.140625" customWidth="1"/>
    <col min="4" max="6" width="9.5703125" customWidth="1"/>
    <col min="7" max="7" width="10" customWidth="1"/>
    <col min="8" max="8" width="9.42578125" customWidth="1"/>
    <col min="9" max="9" width="9.28515625" style="66" customWidth="1"/>
    <col min="10" max="10" width="9.42578125" customWidth="1"/>
    <col min="11" max="11" width="9.28515625" customWidth="1"/>
    <col min="12" max="12" width="9.42578125" customWidth="1"/>
    <col min="13" max="13" width="9.140625" customWidth="1"/>
    <col min="14" max="14" width="9.28515625" customWidth="1"/>
    <col min="15" max="15" width="9.140625" customWidth="1"/>
    <col min="16" max="16" width="9.28515625" style="66" customWidth="1"/>
    <col min="17" max="17" width="9.140625" customWidth="1"/>
    <col min="18" max="18" width="9.5703125" customWidth="1"/>
    <col min="19" max="22" width="9.28515625" customWidth="1"/>
    <col min="23" max="23" width="9.7109375" style="66" customWidth="1"/>
    <col min="24" max="24" width="9.28515625" customWidth="1"/>
    <col min="25" max="26" width="9.42578125" customWidth="1"/>
    <col min="27" max="27" width="9.28515625" customWidth="1"/>
    <col min="28" max="28" width="9.140625" customWidth="1"/>
    <col min="29" max="29" width="9.42578125" customWidth="1"/>
    <col min="30" max="30" width="9.28515625" style="66" customWidth="1"/>
    <col min="31" max="31" width="9" customWidth="1"/>
    <col min="32" max="33" width="9.140625" customWidth="1"/>
    <col min="34" max="34" width="9.7109375" customWidth="1"/>
    <col min="35" max="35" width="9.140625" customWidth="1"/>
    <col min="36" max="36" width="9.28515625" style="18" customWidth="1"/>
    <col min="37" max="37" width="9.42578125" style="66" customWidth="1"/>
    <col min="38" max="38" width="9.28515625" customWidth="1"/>
    <col min="39" max="39" width="9.42578125" customWidth="1"/>
    <col min="40" max="40" width="9.85546875" customWidth="1"/>
    <col min="41" max="41" width="9.140625" customWidth="1"/>
    <col min="42" max="42" width="9" customWidth="1"/>
    <col min="43" max="43" width="9.140625" style="18" customWidth="1"/>
    <col min="44" max="44" width="9.140625" style="66" customWidth="1"/>
    <col min="45" max="45" width="10.28515625" customWidth="1"/>
    <col min="46" max="47" width="9.42578125" customWidth="1"/>
    <col min="48" max="48" width="9.5703125" customWidth="1"/>
    <col min="49" max="49" width="9.42578125" customWidth="1"/>
    <col min="50" max="50" width="10.140625" style="18" customWidth="1"/>
    <col min="51" max="51" width="9.42578125" style="66" customWidth="1"/>
    <col min="52" max="52" width="9.140625" customWidth="1"/>
    <col min="53" max="53" width="9.28515625" customWidth="1"/>
    <col min="54" max="55" width="9.140625" customWidth="1"/>
    <col min="56" max="56" width="9.85546875" customWidth="1"/>
    <col min="57" max="57" width="9.7109375" style="18" customWidth="1"/>
    <col min="58" max="58" width="9.7109375" style="66" customWidth="1"/>
    <col min="59" max="59" width="9.42578125" customWidth="1"/>
    <col min="60" max="60" width="9.85546875" customWidth="1"/>
    <col min="61" max="63" width="9.7109375" customWidth="1"/>
    <col min="64" max="64" width="9.7109375" style="18" customWidth="1"/>
    <col min="65" max="65" width="9.7109375" style="66" customWidth="1"/>
    <col min="66" max="71" width="9.7109375" customWidth="1"/>
    <col min="72" max="72" width="9.7109375" style="66" customWidth="1"/>
    <col min="73" max="78" width="9.7109375" customWidth="1"/>
    <col min="79" max="79" width="9.7109375" style="66" customWidth="1"/>
    <col min="80" max="85" width="9.7109375" customWidth="1"/>
    <col min="86" max="86" width="9.7109375" style="66" customWidth="1"/>
    <col min="87" max="92" width="9.7109375" customWidth="1"/>
    <col min="93" max="93" width="9.7109375" style="66" customWidth="1"/>
    <col min="94" max="99" width="9.7109375" customWidth="1"/>
    <col min="100" max="100" width="9.7109375" style="66" customWidth="1"/>
    <col min="101" max="107" width="9.7109375" customWidth="1"/>
    <col min="108" max="108" width="9.7109375" style="66" customWidth="1"/>
    <col min="109" max="114" width="9.7109375" customWidth="1"/>
    <col min="115" max="115" width="9.7109375" style="66" customWidth="1"/>
    <col min="116" max="123" width="9.7109375" customWidth="1"/>
  </cols>
  <sheetData>
    <row r="2" spans="1:123" ht="23.25" x14ac:dyDescent="0.35">
      <c r="F2" s="49"/>
      <c r="G2" s="153" t="s">
        <v>135</v>
      </c>
      <c r="H2" s="153"/>
      <c r="I2" s="153"/>
      <c r="J2" s="153"/>
      <c r="K2" s="153"/>
      <c r="L2" s="153"/>
      <c r="M2" s="153"/>
      <c r="T2" s="287" t="s">
        <v>124</v>
      </c>
      <c r="U2" s="288"/>
      <c r="V2" s="289"/>
      <c r="Y2" s="135" t="s">
        <v>127</v>
      </c>
      <c r="Z2" s="136"/>
      <c r="AA2" s="136"/>
      <c r="AB2" s="137"/>
      <c r="AF2" s="287" t="s">
        <v>183</v>
      </c>
      <c r="AG2" s="288"/>
      <c r="AH2" s="288"/>
      <c r="AI2" s="288"/>
      <c r="AJ2" s="288"/>
      <c r="AK2" s="288"/>
      <c r="AL2" s="288"/>
      <c r="AM2" s="289"/>
    </row>
    <row r="3" spans="1:123" x14ac:dyDescent="0.25">
      <c r="F3" s="214" t="s">
        <v>164</v>
      </c>
      <c r="G3" s="214"/>
      <c r="H3" s="214"/>
      <c r="I3" s="215"/>
    </row>
    <row r="4" spans="1:123" x14ac:dyDescent="0.25">
      <c r="A4" s="216" t="s">
        <v>56</v>
      </c>
      <c r="B4" s="216" t="s">
        <v>198</v>
      </c>
      <c r="D4" s="4"/>
      <c r="E4" s="4"/>
      <c r="F4" s="4" t="s">
        <v>187</v>
      </c>
      <c r="G4" s="4" t="s">
        <v>182</v>
      </c>
      <c r="H4" s="4" t="s">
        <v>104</v>
      </c>
      <c r="I4" s="220" t="s">
        <v>188</v>
      </c>
      <c r="J4" s="259" t="s">
        <v>65</v>
      </c>
      <c r="K4" s="259"/>
      <c r="L4" s="4" t="s">
        <v>69</v>
      </c>
      <c r="O4" s="219" t="s">
        <v>93</v>
      </c>
      <c r="P4" s="219"/>
      <c r="Q4" s="4"/>
      <c r="R4" s="4" t="s">
        <v>165</v>
      </c>
      <c r="T4" s="263" t="s">
        <v>125</v>
      </c>
      <c r="U4" s="263"/>
      <c r="V4" s="264">
        <v>100</v>
      </c>
      <c r="W4" s="66">
        <v>15</v>
      </c>
      <c r="Y4" s="286" t="s">
        <v>128</v>
      </c>
      <c r="Z4" s="286"/>
      <c r="AA4" s="217">
        <v>1</v>
      </c>
      <c r="AF4" s="4"/>
      <c r="AG4" s="4" t="s">
        <v>184</v>
      </c>
      <c r="AH4" s="156" t="s">
        <v>176</v>
      </c>
      <c r="AI4" s="4" t="s">
        <v>185</v>
      </c>
      <c r="AJ4" s="156" t="s">
        <v>176</v>
      </c>
      <c r="AK4" s="4" t="s">
        <v>186</v>
      </c>
      <c r="AL4" s="156" t="s">
        <v>176</v>
      </c>
      <c r="AM4" s="26" t="s">
        <v>177</v>
      </c>
      <c r="AN4" s="156" t="s">
        <v>176</v>
      </c>
      <c r="AO4" s="251"/>
    </row>
    <row r="5" spans="1:123" x14ac:dyDescent="0.25">
      <c r="A5" s="216" t="s">
        <v>57</v>
      </c>
      <c r="B5" s="216">
        <v>82000</v>
      </c>
      <c r="D5" s="4" t="s">
        <v>59</v>
      </c>
      <c r="E5" s="218">
        <v>5.0000000000000001E-3</v>
      </c>
      <c r="F5" s="42">
        <f>F6/4</f>
        <v>0.05</v>
      </c>
      <c r="G5" s="42">
        <f>F5*(1-H5)</f>
        <v>4.883333333333334E-2</v>
      </c>
      <c r="H5" s="42">
        <f>L9*(E5/E7)</f>
        <v>2.3333333333333331E-2</v>
      </c>
      <c r="I5" s="42">
        <f>F5-G5</f>
        <v>1.1666666666666631E-3</v>
      </c>
      <c r="J5" s="259" t="s">
        <v>66</v>
      </c>
      <c r="K5" s="259"/>
      <c r="L5" s="7">
        <v>0.5</v>
      </c>
      <c r="O5" s="4" t="s">
        <v>94</v>
      </c>
      <c r="P5" s="221">
        <v>1</v>
      </c>
      <c r="Q5" s="222">
        <f>F5*B8</f>
        <v>3.1499999999999993E-2</v>
      </c>
      <c r="R5" s="42">
        <f>Q5/(Q5+Q6+Q7)</f>
        <v>0.23595505617977522</v>
      </c>
      <c r="T5" s="263" t="s">
        <v>126</v>
      </c>
      <c r="U5" s="263"/>
      <c r="V5" s="265">
        <v>0.2</v>
      </c>
      <c r="W5" s="67">
        <v>0.2</v>
      </c>
      <c r="X5">
        <f>(1/(1+V5))^7</f>
        <v>0.27908164723365353</v>
      </c>
      <c r="Y5" s="286" t="s">
        <v>129</v>
      </c>
      <c r="Z5" s="286"/>
      <c r="AA5" s="217">
        <v>0</v>
      </c>
      <c r="AF5" s="4" t="s">
        <v>94</v>
      </c>
      <c r="AG5" s="42">
        <f>B8*P5</f>
        <v>0.62999999999999989</v>
      </c>
      <c r="AH5" s="268">
        <f>AG5/(AG5+AG6+AG7)</f>
        <v>0.79345088161209065</v>
      </c>
      <c r="AI5" s="42">
        <f>AG5*(1-F5)</f>
        <v>0.59849999999999992</v>
      </c>
      <c r="AJ5" s="268">
        <f>AI5/(AI5+AI6+AI7)</f>
        <v>0.8265432951249827</v>
      </c>
      <c r="AK5" s="42">
        <f>AG5*G5</f>
        <v>3.0764999999999997E-2</v>
      </c>
      <c r="AL5" s="268">
        <f>AK5/(AK5+AK6+AK7)</f>
        <v>0.54659323087856448</v>
      </c>
      <c r="AM5" s="42">
        <f>AG5*I5</f>
        <v>7.3499999999999759E-4</v>
      </c>
      <c r="AN5" s="268">
        <f>AM5/(AM5+AM6+AM7)</f>
        <v>5.398457583547539E-2</v>
      </c>
    </row>
    <row r="6" spans="1:123" x14ac:dyDescent="0.25">
      <c r="A6" s="216" t="s">
        <v>58</v>
      </c>
      <c r="B6" s="217">
        <v>7.0000000000000007E-2</v>
      </c>
      <c r="D6" s="4" t="s">
        <v>61</v>
      </c>
      <c r="E6" s="217">
        <v>0.05</v>
      </c>
      <c r="F6" s="7">
        <f>MIN(1,L8)</f>
        <v>0.2</v>
      </c>
      <c r="G6" s="42">
        <f>F6*(1-H6)</f>
        <v>0.15333333333333332</v>
      </c>
      <c r="H6" s="7">
        <f>L9*(E6/E7)</f>
        <v>0.23333333333333334</v>
      </c>
      <c r="I6" s="42">
        <f>F6-G6</f>
        <v>4.666666666666669E-2</v>
      </c>
      <c r="J6" s="259" t="s">
        <v>67</v>
      </c>
      <c r="K6" s="259"/>
      <c r="L6" s="4" t="s">
        <v>68</v>
      </c>
      <c r="O6" s="4" t="s">
        <v>61</v>
      </c>
      <c r="P6" s="221">
        <v>0.5</v>
      </c>
      <c r="Q6" s="222">
        <f>F6*B7</f>
        <v>0.06</v>
      </c>
      <c r="R6" s="7">
        <f>Q6/(Q5+Q6+Q7)</f>
        <v>0.44943820224719094</v>
      </c>
      <c r="T6" s="263" t="s">
        <v>64</v>
      </c>
      <c r="U6" s="263"/>
      <c r="V6" s="266">
        <f>V4*L5*(1/(1+V5))^7</f>
        <v>13.954082361682676</v>
      </c>
      <c r="Y6" s="286" t="s">
        <v>130</v>
      </c>
      <c r="Z6" s="286"/>
      <c r="AA6" s="217">
        <v>1</v>
      </c>
      <c r="AF6" s="4" t="s">
        <v>61</v>
      </c>
      <c r="AG6" s="7">
        <f>B7*P6</f>
        <v>0.15</v>
      </c>
      <c r="AH6" s="269">
        <f>AG6/(AG5+AG6+AG7)</f>
        <v>0.18891687657430731</v>
      </c>
      <c r="AI6" s="7">
        <f>AG6*(1-F6)</f>
        <v>0.12</v>
      </c>
      <c r="AJ6" s="269">
        <f>AI6/(AI5+AI6+AI7)</f>
        <v>0.1657229664410993</v>
      </c>
      <c r="AK6" s="42">
        <f>AG6*G6</f>
        <v>2.2999999999999996E-2</v>
      </c>
      <c r="AL6" s="269">
        <f>AK6/(AK5+AK6+AK7)</f>
        <v>0.40863462734298656</v>
      </c>
      <c r="AM6" s="42">
        <f>AG6*I6</f>
        <v>7.0000000000000036E-3</v>
      </c>
      <c r="AN6" s="269">
        <f>AM6/(AM5+AM6+AM7)</f>
        <v>0.51413881748071999</v>
      </c>
    </row>
    <row r="7" spans="1:123" x14ac:dyDescent="0.25">
      <c r="A7" s="216" t="s">
        <v>61</v>
      </c>
      <c r="B7" s="217">
        <v>0.3</v>
      </c>
      <c r="D7" s="4" t="s">
        <v>103</v>
      </c>
      <c r="E7" s="217">
        <v>0.15</v>
      </c>
      <c r="F7" s="7">
        <f>MIN(1,3*F6)</f>
        <v>0.60000000000000009</v>
      </c>
      <c r="G7" s="42">
        <f>F7*(1-H7)</f>
        <v>0.18000000000000005</v>
      </c>
      <c r="H7" s="7">
        <f>L9</f>
        <v>0.7</v>
      </c>
      <c r="I7" s="42">
        <f>F7-G7</f>
        <v>0.42000000000000004</v>
      </c>
      <c r="J7" s="259" t="s">
        <v>70</v>
      </c>
      <c r="K7" s="259"/>
      <c r="L7" s="4" t="s">
        <v>69</v>
      </c>
      <c r="O7" s="4" t="s">
        <v>58</v>
      </c>
      <c r="P7" s="221">
        <v>0.2</v>
      </c>
      <c r="Q7" s="222">
        <f>F7*B6</f>
        <v>4.200000000000001E-2</v>
      </c>
      <c r="R7" s="7">
        <f>Q7/(Q5+Q6+Q7)</f>
        <v>0.31460674157303375</v>
      </c>
      <c r="T7" s="263" t="s">
        <v>63</v>
      </c>
      <c r="U7" s="263"/>
      <c r="V7" s="266">
        <f>V4*(1-L5)*(1/(1+V5))^7</f>
        <v>13.954082361682676</v>
      </c>
      <c r="Y7" s="286" t="s">
        <v>199</v>
      </c>
      <c r="Z7" s="286"/>
      <c r="AA7" s="217">
        <v>0.8</v>
      </c>
      <c r="AF7" s="4" t="s">
        <v>58</v>
      </c>
      <c r="AG7" s="15">
        <f>B6*P7</f>
        <v>1.4000000000000002E-2</v>
      </c>
      <c r="AH7" s="269">
        <f>AG7/(AG5+AG6+AG7)</f>
        <v>1.7632241813602019E-2</v>
      </c>
      <c r="AI7" s="15">
        <f>AG7*(1-F7)</f>
        <v>5.5999999999999999E-3</v>
      </c>
      <c r="AJ7" s="269">
        <f>AI7/(AI5+AI6+AI7)</f>
        <v>7.7337384339179671E-3</v>
      </c>
      <c r="AK7" s="42">
        <f>AG7*G7</f>
        <v>2.520000000000001E-3</v>
      </c>
      <c r="AL7" s="269">
        <f>AK7/(AK5+AK6+AK7)</f>
        <v>4.4772141778448987E-2</v>
      </c>
      <c r="AM7" s="42">
        <f>AG7*I7</f>
        <v>5.8800000000000015E-3</v>
      </c>
      <c r="AN7" s="269">
        <f>AM7/(AM5+AM6+AM7)</f>
        <v>0.43187660668380468</v>
      </c>
    </row>
    <row r="8" spans="1:123" x14ac:dyDescent="0.25">
      <c r="A8" s="216" t="s">
        <v>80</v>
      </c>
      <c r="B8" s="218">
        <f>100%-B6-B7</f>
        <v>0.62999999999999989</v>
      </c>
      <c r="D8" s="4" t="s">
        <v>181</v>
      </c>
      <c r="E8" s="4"/>
      <c r="F8" s="4"/>
      <c r="G8" s="42">
        <f>(1-F5)+G5+I5</f>
        <v>0.99999999999999989</v>
      </c>
      <c r="H8" s="42">
        <f>(1-F6)+G6+I6</f>
        <v>1</v>
      </c>
      <c r="I8" s="42">
        <f>(1-F7)+G7+I7</f>
        <v>1</v>
      </c>
      <c r="J8" s="260" t="s">
        <v>101</v>
      </c>
      <c r="K8" s="260"/>
      <c r="L8" s="217">
        <v>0.2</v>
      </c>
      <c r="M8" s="77">
        <v>0.25</v>
      </c>
      <c r="T8" s="263" t="s">
        <v>71</v>
      </c>
      <c r="U8" s="263"/>
      <c r="V8" s="267">
        <f>V7*(1-L8)*(1/(1+V5))^7</f>
        <v>3.1154626329059778</v>
      </c>
      <c r="AH8" s="48">
        <f>AH5+AH6+AH7</f>
        <v>1</v>
      </c>
      <c r="AJ8" s="48">
        <f>AJ5+AJ6+AJ7</f>
        <v>1</v>
      </c>
      <c r="AL8" s="48">
        <f>AL5+AL6+AL7</f>
        <v>1</v>
      </c>
      <c r="AN8" s="48">
        <f>AN5+AN6+AN7</f>
        <v>1</v>
      </c>
    </row>
    <row r="9" spans="1:123" ht="26.25" customHeight="1" x14ac:dyDescent="0.25">
      <c r="D9" s="17" t="s">
        <v>193</v>
      </c>
      <c r="E9" s="271">
        <v>0.5</v>
      </c>
      <c r="F9" s="273" t="s">
        <v>195</v>
      </c>
      <c r="G9" s="273"/>
      <c r="J9" s="259" t="s">
        <v>105</v>
      </c>
      <c r="K9" s="259"/>
      <c r="L9" s="217">
        <v>0.7</v>
      </c>
      <c r="M9" s="47"/>
      <c r="O9" s="299" t="s">
        <v>203</v>
      </c>
      <c r="P9" s="73">
        <v>1.1E-5</v>
      </c>
      <c r="Q9" s="84">
        <v>1.2E-5</v>
      </c>
      <c r="T9" s="263" t="s">
        <v>131</v>
      </c>
      <c r="U9" s="263"/>
      <c r="V9" s="267">
        <f>V7*L8*(1-L9)*(1/(1+V5))^7</f>
        <v>0.23365969746794837</v>
      </c>
    </row>
    <row r="10" spans="1:123" x14ac:dyDescent="0.25">
      <c r="A10" t="s">
        <v>62</v>
      </c>
      <c r="B10" s="50">
        <v>43907</v>
      </c>
      <c r="T10" s="263" t="s">
        <v>132</v>
      </c>
      <c r="U10" s="263"/>
      <c r="V10" s="267">
        <f>V7*L8*L9*(1/(1+V5))^7</f>
        <v>0.54520596075854599</v>
      </c>
    </row>
    <row r="11" spans="1:123" s="52" customFormat="1" x14ac:dyDescent="0.25">
      <c r="A11" s="52" t="s">
        <v>92</v>
      </c>
      <c r="C11" s="121">
        <v>1</v>
      </c>
      <c r="D11" s="121">
        <v>1</v>
      </c>
      <c r="E11" s="121">
        <v>1</v>
      </c>
      <c r="F11" s="121">
        <v>1</v>
      </c>
      <c r="G11" s="121">
        <v>1</v>
      </c>
      <c r="H11" s="121">
        <v>1</v>
      </c>
      <c r="I11" s="122">
        <v>1</v>
      </c>
      <c r="J11" s="124">
        <v>0.23</v>
      </c>
      <c r="K11" s="121">
        <f>J11</f>
        <v>0.23</v>
      </c>
      <c r="L11" s="121">
        <f>K11</f>
        <v>0.23</v>
      </c>
      <c r="M11" s="121">
        <f>L11</f>
        <v>0.23</v>
      </c>
      <c r="N11" s="121">
        <f>M11</f>
        <v>0.23</v>
      </c>
      <c r="O11" s="121">
        <f>N11</f>
        <v>0.23</v>
      </c>
      <c r="P11" s="121">
        <f>O11</f>
        <v>0.23</v>
      </c>
      <c r="Q11" s="121">
        <f>P11</f>
        <v>0.23</v>
      </c>
      <c r="R11" s="274">
        <v>0.16</v>
      </c>
      <c r="S11" s="121">
        <f>R11</f>
        <v>0.16</v>
      </c>
      <c r="T11" s="121">
        <f t="shared" ref="T11:AI11" si="0">S11</f>
        <v>0.16</v>
      </c>
      <c r="U11" s="121">
        <f t="shared" si="0"/>
        <v>0.16</v>
      </c>
      <c r="V11" s="121">
        <f t="shared" si="0"/>
        <v>0.16</v>
      </c>
      <c r="W11" s="122">
        <f t="shared" si="0"/>
        <v>0.16</v>
      </c>
      <c r="X11" s="125">
        <v>0.15</v>
      </c>
      <c r="Y11" s="121">
        <f t="shared" si="0"/>
        <v>0.15</v>
      </c>
      <c r="Z11" s="121">
        <f t="shared" si="0"/>
        <v>0.15</v>
      </c>
      <c r="AA11" s="121">
        <f t="shared" si="0"/>
        <v>0.15</v>
      </c>
      <c r="AB11" s="121">
        <f t="shared" si="0"/>
        <v>0.15</v>
      </c>
      <c r="AC11" s="121">
        <f t="shared" si="0"/>
        <v>0.15</v>
      </c>
      <c r="AD11" s="122">
        <f t="shared" si="0"/>
        <v>0.15</v>
      </c>
      <c r="AE11" s="125">
        <v>0.15</v>
      </c>
      <c r="AF11" s="121">
        <f t="shared" si="0"/>
        <v>0.15</v>
      </c>
      <c r="AG11" s="121">
        <f t="shared" si="0"/>
        <v>0.15</v>
      </c>
      <c r="AH11" s="121">
        <f t="shared" si="0"/>
        <v>0.15</v>
      </c>
      <c r="AI11" s="121">
        <f t="shared" si="0"/>
        <v>0.15</v>
      </c>
      <c r="AJ11" s="186">
        <f t="shared" ref="AJ11:AY11" si="1">AI11</f>
        <v>0.15</v>
      </c>
      <c r="AK11" s="122">
        <f>AJ11</f>
        <v>0.15</v>
      </c>
      <c r="AL11" s="244">
        <v>0.14000000000000001</v>
      </c>
      <c r="AM11" s="122">
        <f t="shared" ref="AM11:AX11" si="2">AL11</f>
        <v>0.14000000000000001</v>
      </c>
      <c r="AN11" s="122">
        <f t="shared" si="2"/>
        <v>0.14000000000000001</v>
      </c>
      <c r="AO11" s="122">
        <f t="shared" si="2"/>
        <v>0.14000000000000001</v>
      </c>
      <c r="AP11" s="122">
        <f t="shared" si="2"/>
        <v>0.14000000000000001</v>
      </c>
      <c r="AQ11" s="122">
        <f t="shared" si="2"/>
        <v>0.14000000000000001</v>
      </c>
      <c r="AR11" s="122">
        <f t="shared" si="2"/>
        <v>0.14000000000000001</v>
      </c>
      <c r="AS11" s="122">
        <f t="shared" si="2"/>
        <v>0.14000000000000001</v>
      </c>
      <c r="AT11" s="122">
        <f t="shared" si="2"/>
        <v>0.14000000000000001</v>
      </c>
      <c r="AU11" s="122">
        <f t="shared" si="2"/>
        <v>0.14000000000000001</v>
      </c>
      <c r="AV11" s="122">
        <f t="shared" si="2"/>
        <v>0.14000000000000001</v>
      </c>
      <c r="AW11" s="122">
        <f t="shared" si="2"/>
        <v>0.14000000000000001</v>
      </c>
      <c r="AX11" s="186">
        <f t="shared" si="2"/>
        <v>0.14000000000000001</v>
      </c>
      <c r="AY11" s="122">
        <f t="shared" si="1"/>
        <v>0.14000000000000001</v>
      </c>
      <c r="AZ11" s="121">
        <f t="shared" ref="AZ11:BO12" si="3">AY11</f>
        <v>0.14000000000000001</v>
      </c>
      <c r="BA11" s="121">
        <f t="shared" si="3"/>
        <v>0.14000000000000001</v>
      </c>
      <c r="BB11" s="121">
        <f t="shared" si="3"/>
        <v>0.14000000000000001</v>
      </c>
      <c r="BC11" s="121">
        <f t="shared" si="3"/>
        <v>0.14000000000000001</v>
      </c>
      <c r="BD11" s="121">
        <f t="shared" si="3"/>
        <v>0.14000000000000001</v>
      </c>
      <c r="BE11" s="186">
        <f t="shared" si="3"/>
        <v>0.14000000000000001</v>
      </c>
      <c r="BF11" s="122">
        <f t="shared" si="3"/>
        <v>0.14000000000000001</v>
      </c>
      <c r="BG11" s="121">
        <f t="shared" si="3"/>
        <v>0.14000000000000001</v>
      </c>
      <c r="BH11" s="121">
        <f t="shared" si="3"/>
        <v>0.14000000000000001</v>
      </c>
      <c r="BI11" s="121">
        <f t="shared" si="3"/>
        <v>0.14000000000000001</v>
      </c>
      <c r="BJ11" s="121">
        <f t="shared" si="3"/>
        <v>0.14000000000000001</v>
      </c>
      <c r="BK11" s="121">
        <f t="shared" si="3"/>
        <v>0.14000000000000001</v>
      </c>
      <c r="BL11" s="186">
        <f t="shared" si="3"/>
        <v>0.14000000000000001</v>
      </c>
      <c r="BM11" s="122">
        <f t="shared" si="3"/>
        <v>0.14000000000000001</v>
      </c>
      <c r="BN11" s="121">
        <f t="shared" si="3"/>
        <v>0.14000000000000001</v>
      </c>
      <c r="BO11" s="121">
        <f t="shared" si="3"/>
        <v>0.14000000000000001</v>
      </c>
      <c r="BP11" s="121">
        <f t="shared" ref="BP11:CE12" si="4">BO11</f>
        <v>0.14000000000000001</v>
      </c>
      <c r="BQ11" s="121">
        <f t="shared" si="4"/>
        <v>0.14000000000000001</v>
      </c>
      <c r="BR11" s="121">
        <f t="shared" si="4"/>
        <v>0.14000000000000001</v>
      </c>
      <c r="BS11" s="121">
        <f t="shared" si="4"/>
        <v>0.14000000000000001</v>
      </c>
      <c r="BT11" s="122">
        <f t="shared" si="4"/>
        <v>0.14000000000000001</v>
      </c>
      <c r="BU11" s="121">
        <f t="shared" si="4"/>
        <v>0.14000000000000001</v>
      </c>
      <c r="BV11" s="121">
        <f t="shared" si="4"/>
        <v>0.14000000000000001</v>
      </c>
      <c r="BW11" s="121">
        <f t="shared" si="4"/>
        <v>0.14000000000000001</v>
      </c>
      <c r="BX11" s="121">
        <f t="shared" si="4"/>
        <v>0.14000000000000001</v>
      </c>
      <c r="BY11" s="121">
        <f t="shared" si="4"/>
        <v>0.14000000000000001</v>
      </c>
      <c r="BZ11" s="121">
        <f t="shared" si="4"/>
        <v>0.14000000000000001</v>
      </c>
      <c r="CA11" s="122">
        <f t="shared" si="4"/>
        <v>0.14000000000000001</v>
      </c>
      <c r="CB11" s="121">
        <f t="shared" si="4"/>
        <v>0.14000000000000001</v>
      </c>
      <c r="CC11" s="121">
        <f t="shared" si="4"/>
        <v>0.14000000000000001</v>
      </c>
      <c r="CD11" s="121">
        <f t="shared" si="4"/>
        <v>0.14000000000000001</v>
      </c>
      <c r="CE11" s="121">
        <f t="shared" si="4"/>
        <v>0.14000000000000001</v>
      </c>
      <c r="CF11" s="121">
        <f t="shared" ref="CF11:CU12" si="5">CE11</f>
        <v>0.14000000000000001</v>
      </c>
      <c r="CG11" s="121">
        <f t="shared" si="5"/>
        <v>0.14000000000000001</v>
      </c>
      <c r="CH11" s="122">
        <f t="shared" si="5"/>
        <v>0.14000000000000001</v>
      </c>
      <c r="CI11" s="121">
        <f t="shared" si="5"/>
        <v>0.14000000000000001</v>
      </c>
      <c r="CJ11" s="121">
        <f t="shared" si="5"/>
        <v>0.14000000000000001</v>
      </c>
      <c r="CK11" s="121">
        <f t="shared" si="5"/>
        <v>0.14000000000000001</v>
      </c>
      <c r="CL11" s="121">
        <f t="shared" si="5"/>
        <v>0.14000000000000001</v>
      </c>
      <c r="CM11" s="121">
        <f t="shared" si="5"/>
        <v>0.14000000000000001</v>
      </c>
      <c r="CN11" s="121">
        <f t="shared" si="5"/>
        <v>0.14000000000000001</v>
      </c>
      <c r="CO11" s="122">
        <f t="shared" si="5"/>
        <v>0.14000000000000001</v>
      </c>
      <c r="CP11" s="121">
        <f t="shared" si="5"/>
        <v>0.14000000000000001</v>
      </c>
      <c r="CQ11" s="121">
        <f t="shared" si="5"/>
        <v>0.14000000000000001</v>
      </c>
      <c r="CR11" s="121">
        <f t="shared" si="5"/>
        <v>0.14000000000000001</v>
      </c>
      <c r="CS11" s="121">
        <f t="shared" si="5"/>
        <v>0.14000000000000001</v>
      </c>
      <c r="CT11" s="121">
        <f t="shared" si="5"/>
        <v>0.14000000000000001</v>
      </c>
      <c r="CU11" s="121">
        <f t="shared" si="5"/>
        <v>0.14000000000000001</v>
      </c>
      <c r="CV11" s="122">
        <f t="shared" ref="CV11:DK12" si="6">CU11</f>
        <v>0.14000000000000001</v>
      </c>
      <c r="CW11" s="121">
        <f t="shared" si="6"/>
        <v>0.14000000000000001</v>
      </c>
      <c r="CX11" s="121">
        <f t="shared" si="6"/>
        <v>0.14000000000000001</v>
      </c>
      <c r="CY11" s="121">
        <f t="shared" si="6"/>
        <v>0.14000000000000001</v>
      </c>
      <c r="CZ11" s="121">
        <f t="shared" si="6"/>
        <v>0.14000000000000001</v>
      </c>
      <c r="DA11" s="121">
        <f t="shared" si="6"/>
        <v>0.14000000000000001</v>
      </c>
      <c r="DB11" s="121">
        <f t="shared" si="6"/>
        <v>0.14000000000000001</v>
      </c>
      <c r="DC11" s="121">
        <f t="shared" si="6"/>
        <v>0.14000000000000001</v>
      </c>
      <c r="DD11" s="122">
        <f t="shared" si="6"/>
        <v>0.14000000000000001</v>
      </c>
      <c r="DE11" s="121">
        <f t="shared" si="6"/>
        <v>0.14000000000000001</v>
      </c>
      <c r="DF11" s="121">
        <f t="shared" si="6"/>
        <v>0.14000000000000001</v>
      </c>
      <c r="DG11" s="121">
        <f t="shared" si="6"/>
        <v>0.14000000000000001</v>
      </c>
      <c r="DH11" s="121">
        <f t="shared" si="6"/>
        <v>0.14000000000000001</v>
      </c>
      <c r="DI11" s="121">
        <f t="shared" si="6"/>
        <v>0.14000000000000001</v>
      </c>
      <c r="DJ11" s="121">
        <f t="shared" si="6"/>
        <v>0.14000000000000001</v>
      </c>
      <c r="DK11" s="122">
        <f t="shared" si="6"/>
        <v>0.14000000000000001</v>
      </c>
      <c r="DL11" s="121">
        <f t="shared" ref="DL11:DS12" si="7">DK11</f>
        <v>0.14000000000000001</v>
      </c>
      <c r="DM11" s="121">
        <f t="shared" si="7"/>
        <v>0.14000000000000001</v>
      </c>
      <c r="DN11" s="121">
        <f t="shared" si="7"/>
        <v>0.14000000000000001</v>
      </c>
      <c r="DO11" s="121">
        <f t="shared" si="7"/>
        <v>0.14000000000000001</v>
      </c>
      <c r="DP11" s="121">
        <f t="shared" si="7"/>
        <v>0.14000000000000001</v>
      </c>
      <c r="DQ11" s="121">
        <f t="shared" si="7"/>
        <v>0.14000000000000001</v>
      </c>
      <c r="DR11" s="121">
        <f t="shared" si="7"/>
        <v>0.14000000000000001</v>
      </c>
      <c r="DS11" s="121">
        <f t="shared" si="7"/>
        <v>0.14000000000000001</v>
      </c>
    </row>
    <row r="12" spans="1:123" s="52" customFormat="1" x14ac:dyDescent="0.25">
      <c r="A12" s="52" t="s">
        <v>133</v>
      </c>
      <c r="C12" s="125">
        <v>1</v>
      </c>
      <c r="D12" s="121">
        <f>C12</f>
        <v>1</v>
      </c>
      <c r="E12" s="121">
        <f t="shared" ref="E12:BM12" si="8">D12</f>
        <v>1</v>
      </c>
      <c r="F12" s="121">
        <f t="shared" si="8"/>
        <v>1</v>
      </c>
      <c r="G12" s="121">
        <f t="shared" si="8"/>
        <v>1</v>
      </c>
      <c r="H12" s="121">
        <f t="shared" si="8"/>
        <v>1</v>
      </c>
      <c r="I12" s="121">
        <f t="shared" si="8"/>
        <v>1</v>
      </c>
      <c r="J12" s="121">
        <f t="shared" si="8"/>
        <v>1</v>
      </c>
      <c r="K12" s="121">
        <v>1</v>
      </c>
      <c r="L12" s="121">
        <f t="shared" si="8"/>
        <v>1</v>
      </c>
      <c r="M12" s="121">
        <f t="shared" si="8"/>
        <v>1</v>
      </c>
      <c r="N12" s="121">
        <f t="shared" si="8"/>
        <v>1</v>
      </c>
      <c r="O12" s="121">
        <f t="shared" si="8"/>
        <v>1</v>
      </c>
      <c r="P12" s="179">
        <v>1</v>
      </c>
      <c r="Q12" s="121">
        <f>P12</f>
        <v>1</v>
      </c>
      <c r="R12" s="121">
        <f>P12</f>
        <v>1</v>
      </c>
      <c r="S12" s="121">
        <f t="shared" si="8"/>
        <v>1</v>
      </c>
      <c r="T12" s="121">
        <f t="shared" si="8"/>
        <v>1</v>
      </c>
      <c r="U12" s="121">
        <f t="shared" si="8"/>
        <v>1</v>
      </c>
      <c r="V12" s="121">
        <f t="shared" si="8"/>
        <v>1</v>
      </c>
      <c r="W12" s="121">
        <f t="shared" si="8"/>
        <v>1</v>
      </c>
      <c r="X12" s="125">
        <v>1.5</v>
      </c>
      <c r="Y12" s="121">
        <f t="shared" si="8"/>
        <v>1.5</v>
      </c>
      <c r="Z12" s="121">
        <f t="shared" si="8"/>
        <v>1.5</v>
      </c>
      <c r="AA12" s="121">
        <f t="shared" si="8"/>
        <v>1.5</v>
      </c>
      <c r="AB12" s="121">
        <f t="shared" si="8"/>
        <v>1.5</v>
      </c>
      <c r="AC12" s="121">
        <f t="shared" si="8"/>
        <v>1.5</v>
      </c>
      <c r="AD12" s="121">
        <f t="shared" si="8"/>
        <v>1.5</v>
      </c>
      <c r="AE12" s="125">
        <v>1.5</v>
      </c>
      <c r="AF12" s="121">
        <f t="shared" si="8"/>
        <v>1.5</v>
      </c>
      <c r="AG12" s="121">
        <f t="shared" si="8"/>
        <v>1.5</v>
      </c>
      <c r="AH12" s="121">
        <f t="shared" si="8"/>
        <v>1.5</v>
      </c>
      <c r="AI12" s="121">
        <f t="shared" si="8"/>
        <v>1.5</v>
      </c>
      <c r="AJ12" s="186">
        <f t="shared" si="8"/>
        <v>1.5</v>
      </c>
      <c r="AK12" s="179">
        <v>1.2</v>
      </c>
      <c r="AL12" s="121">
        <v>1</v>
      </c>
      <c r="AM12" s="121">
        <f t="shared" si="8"/>
        <v>1</v>
      </c>
      <c r="AN12" s="121">
        <f t="shared" si="8"/>
        <v>1</v>
      </c>
      <c r="AO12" s="121">
        <f t="shared" si="8"/>
        <v>1</v>
      </c>
      <c r="AP12" s="121">
        <f t="shared" si="8"/>
        <v>1</v>
      </c>
      <c r="AQ12" s="186">
        <f t="shared" si="8"/>
        <v>1</v>
      </c>
      <c r="AR12" s="244">
        <v>1.4</v>
      </c>
      <c r="AS12" s="121">
        <f t="shared" si="8"/>
        <v>1.4</v>
      </c>
      <c r="AT12" s="121">
        <f t="shared" si="8"/>
        <v>1.4</v>
      </c>
      <c r="AU12" s="121">
        <f t="shared" si="8"/>
        <v>1.4</v>
      </c>
      <c r="AV12" s="121">
        <f t="shared" si="8"/>
        <v>1.4</v>
      </c>
      <c r="AW12" s="121">
        <f t="shared" si="8"/>
        <v>1.4</v>
      </c>
      <c r="AX12" s="186">
        <f t="shared" si="8"/>
        <v>1.4</v>
      </c>
      <c r="AY12" s="122">
        <f t="shared" si="8"/>
        <v>1.4</v>
      </c>
      <c r="AZ12" s="121">
        <f t="shared" si="8"/>
        <v>1.4</v>
      </c>
      <c r="BA12" s="121">
        <f t="shared" si="8"/>
        <v>1.4</v>
      </c>
      <c r="BB12" s="121">
        <f t="shared" si="8"/>
        <v>1.4</v>
      </c>
      <c r="BC12" s="121">
        <f t="shared" si="8"/>
        <v>1.4</v>
      </c>
      <c r="BD12" s="121">
        <f t="shared" si="8"/>
        <v>1.4</v>
      </c>
      <c r="BE12" s="186">
        <f t="shared" si="8"/>
        <v>1.4</v>
      </c>
      <c r="BF12" s="122">
        <f t="shared" si="8"/>
        <v>1.4</v>
      </c>
      <c r="BG12" s="121">
        <f t="shared" si="8"/>
        <v>1.4</v>
      </c>
      <c r="BH12" s="121">
        <f t="shared" si="8"/>
        <v>1.4</v>
      </c>
      <c r="BI12" s="121">
        <f t="shared" si="8"/>
        <v>1.4</v>
      </c>
      <c r="BJ12" s="121">
        <f t="shared" si="8"/>
        <v>1.4</v>
      </c>
      <c r="BK12" s="121">
        <f t="shared" si="8"/>
        <v>1.4</v>
      </c>
      <c r="BL12" s="186">
        <f t="shared" si="8"/>
        <v>1.4</v>
      </c>
      <c r="BM12" s="122">
        <f t="shared" si="8"/>
        <v>1.4</v>
      </c>
      <c r="BN12" s="121">
        <f t="shared" si="3"/>
        <v>1.4</v>
      </c>
      <c r="BO12" s="121">
        <f t="shared" si="3"/>
        <v>1.4</v>
      </c>
      <c r="BP12" s="121">
        <f t="shared" si="4"/>
        <v>1.4</v>
      </c>
      <c r="BQ12" s="121">
        <f t="shared" si="4"/>
        <v>1.4</v>
      </c>
      <c r="BR12" s="121">
        <f t="shared" si="4"/>
        <v>1.4</v>
      </c>
      <c r="BS12" s="121">
        <f t="shared" si="4"/>
        <v>1.4</v>
      </c>
      <c r="BT12" s="122">
        <f t="shared" si="4"/>
        <v>1.4</v>
      </c>
      <c r="BU12" s="121">
        <f t="shared" si="4"/>
        <v>1.4</v>
      </c>
      <c r="BV12" s="121">
        <f t="shared" si="4"/>
        <v>1.4</v>
      </c>
      <c r="BW12" s="121">
        <f t="shared" si="4"/>
        <v>1.4</v>
      </c>
      <c r="BX12" s="121">
        <f t="shared" si="4"/>
        <v>1.4</v>
      </c>
      <c r="BY12" s="121">
        <f t="shared" si="4"/>
        <v>1.4</v>
      </c>
      <c r="BZ12" s="121">
        <f t="shared" si="4"/>
        <v>1.4</v>
      </c>
      <c r="CA12" s="122">
        <f t="shared" si="4"/>
        <v>1.4</v>
      </c>
      <c r="CB12" s="121">
        <f t="shared" si="4"/>
        <v>1.4</v>
      </c>
      <c r="CC12" s="121">
        <f t="shared" si="4"/>
        <v>1.4</v>
      </c>
      <c r="CD12" s="121">
        <f t="shared" si="4"/>
        <v>1.4</v>
      </c>
      <c r="CE12" s="121">
        <f t="shared" si="4"/>
        <v>1.4</v>
      </c>
      <c r="CF12" s="121">
        <f t="shared" si="5"/>
        <v>1.4</v>
      </c>
      <c r="CG12" s="121">
        <f t="shared" si="5"/>
        <v>1.4</v>
      </c>
      <c r="CH12" s="122">
        <f t="shared" si="5"/>
        <v>1.4</v>
      </c>
      <c r="CI12" s="121">
        <f t="shared" si="5"/>
        <v>1.4</v>
      </c>
      <c r="CJ12" s="121">
        <f t="shared" si="5"/>
        <v>1.4</v>
      </c>
      <c r="CK12" s="121">
        <f t="shared" si="5"/>
        <v>1.4</v>
      </c>
      <c r="CL12" s="121">
        <f t="shared" si="5"/>
        <v>1.4</v>
      </c>
      <c r="CM12" s="121">
        <f t="shared" si="5"/>
        <v>1.4</v>
      </c>
      <c r="CN12" s="121">
        <f t="shared" si="5"/>
        <v>1.4</v>
      </c>
      <c r="CO12" s="122">
        <f t="shared" si="5"/>
        <v>1.4</v>
      </c>
      <c r="CP12" s="121">
        <f t="shared" si="5"/>
        <v>1.4</v>
      </c>
      <c r="CQ12" s="121">
        <f t="shared" si="5"/>
        <v>1.4</v>
      </c>
      <c r="CR12" s="121">
        <f t="shared" si="5"/>
        <v>1.4</v>
      </c>
      <c r="CS12" s="121">
        <f t="shared" si="5"/>
        <v>1.4</v>
      </c>
      <c r="CT12" s="121">
        <f t="shared" si="5"/>
        <v>1.4</v>
      </c>
      <c r="CU12" s="121">
        <f t="shared" si="5"/>
        <v>1.4</v>
      </c>
      <c r="CV12" s="122">
        <f t="shared" si="6"/>
        <v>1.4</v>
      </c>
      <c r="CW12" s="121">
        <f t="shared" si="6"/>
        <v>1.4</v>
      </c>
      <c r="CX12" s="121">
        <f t="shared" si="6"/>
        <v>1.4</v>
      </c>
      <c r="CY12" s="121">
        <f t="shared" si="6"/>
        <v>1.4</v>
      </c>
      <c r="CZ12" s="121">
        <f t="shared" si="6"/>
        <v>1.4</v>
      </c>
      <c r="DA12" s="121">
        <f t="shared" si="6"/>
        <v>1.4</v>
      </c>
      <c r="DB12" s="121">
        <f t="shared" si="6"/>
        <v>1.4</v>
      </c>
      <c r="DC12" s="121">
        <f t="shared" si="6"/>
        <v>1.4</v>
      </c>
      <c r="DD12" s="122">
        <f t="shared" si="6"/>
        <v>1.4</v>
      </c>
      <c r="DE12" s="121">
        <f t="shared" si="6"/>
        <v>1.4</v>
      </c>
      <c r="DF12" s="121">
        <f t="shared" si="6"/>
        <v>1.4</v>
      </c>
      <c r="DG12" s="121">
        <f t="shared" si="6"/>
        <v>1.4</v>
      </c>
      <c r="DH12" s="121">
        <f t="shared" si="6"/>
        <v>1.4</v>
      </c>
      <c r="DI12" s="121">
        <f t="shared" si="6"/>
        <v>1.4</v>
      </c>
      <c r="DJ12" s="121">
        <f t="shared" si="6"/>
        <v>1.4</v>
      </c>
      <c r="DK12" s="122">
        <f t="shared" si="6"/>
        <v>1.4</v>
      </c>
      <c r="DL12" s="121">
        <f t="shared" si="7"/>
        <v>1.4</v>
      </c>
      <c r="DM12" s="121">
        <f t="shared" si="7"/>
        <v>1.4</v>
      </c>
      <c r="DN12" s="121">
        <f t="shared" si="7"/>
        <v>1.4</v>
      </c>
      <c r="DO12" s="121">
        <f t="shared" si="7"/>
        <v>1.4</v>
      </c>
      <c r="DP12" s="121">
        <f t="shared" si="7"/>
        <v>1.4</v>
      </c>
      <c r="DQ12" s="121">
        <f t="shared" si="7"/>
        <v>1.4</v>
      </c>
      <c r="DR12" s="121">
        <f t="shared" si="7"/>
        <v>1.4</v>
      </c>
      <c r="DS12" s="121">
        <f t="shared" si="7"/>
        <v>1.4</v>
      </c>
    </row>
    <row r="13" spans="1:123" ht="15.75" x14ac:dyDescent="0.25">
      <c r="C13" s="275" t="s">
        <v>147</v>
      </c>
      <c r="D13" s="275"/>
      <c r="E13" s="275"/>
      <c r="F13" s="275"/>
      <c r="G13" s="275"/>
      <c r="H13" s="275"/>
      <c r="I13" s="275"/>
      <c r="J13" s="275"/>
      <c r="K13" s="275"/>
      <c r="L13" s="275"/>
      <c r="M13" s="275"/>
      <c r="N13" s="275"/>
      <c r="O13" s="275"/>
      <c r="P13" s="275"/>
      <c r="Q13" s="275"/>
      <c r="R13" s="275"/>
      <c r="S13" s="275"/>
      <c r="T13" s="275"/>
      <c r="U13" s="275"/>
      <c r="V13" s="275"/>
      <c r="W13" s="275"/>
      <c r="X13" s="275"/>
      <c r="Y13" s="275"/>
      <c r="Z13" s="277" t="s">
        <v>148</v>
      </c>
      <c r="AA13" s="277"/>
      <c r="AB13" s="277"/>
      <c r="AC13" s="277"/>
      <c r="AD13" s="277"/>
      <c r="AE13" s="277"/>
      <c r="AF13" s="277"/>
      <c r="AG13" s="277"/>
      <c r="AH13" s="277"/>
      <c r="AI13" s="277"/>
      <c r="AJ13" s="277"/>
      <c r="AK13" s="277"/>
      <c r="AL13" s="277"/>
      <c r="AM13" s="277"/>
      <c r="AN13" s="277"/>
      <c r="AO13" s="277"/>
      <c r="AP13" s="277"/>
      <c r="AQ13" s="277"/>
      <c r="AR13" s="277"/>
      <c r="AS13" s="277"/>
      <c r="AT13" s="277"/>
      <c r="AU13" s="277"/>
      <c r="AV13" s="277"/>
      <c r="AW13" s="277"/>
      <c r="AX13" s="277"/>
      <c r="AY13" s="277"/>
      <c r="AZ13" s="277"/>
      <c r="BA13" s="277"/>
      <c r="BB13" s="277"/>
      <c r="BC13" s="277"/>
      <c r="BD13" s="276"/>
      <c r="BE13" s="276"/>
      <c r="BF13" s="276"/>
      <c r="BG13" s="276"/>
      <c r="BH13" s="276"/>
      <c r="BI13" s="276"/>
      <c r="BJ13" s="276"/>
      <c r="BK13" s="242" t="s">
        <v>173</v>
      </c>
      <c r="BL13" s="242"/>
      <c r="BM13" s="242"/>
      <c r="BN13" s="242"/>
      <c r="BO13" s="242"/>
      <c r="BP13" s="242"/>
      <c r="BQ13" s="242"/>
      <c r="BR13" s="242"/>
      <c r="BS13" s="242"/>
      <c r="BT13" s="242"/>
      <c r="BU13" s="242"/>
      <c r="BV13" s="242"/>
      <c r="BW13" s="242"/>
      <c r="BX13" s="242"/>
      <c r="BY13" s="242"/>
      <c r="BZ13" s="242"/>
      <c r="CA13" s="242"/>
      <c r="CB13" s="242"/>
      <c r="CC13" s="242"/>
      <c r="CD13" s="242"/>
      <c r="CE13" s="242"/>
      <c r="CF13" s="242"/>
      <c r="CG13" s="242"/>
      <c r="CH13" s="242"/>
      <c r="CI13" s="242"/>
      <c r="CJ13" s="242"/>
      <c r="CK13" s="242"/>
      <c r="CL13" s="242"/>
      <c r="CM13" s="242"/>
      <c r="CN13" s="242"/>
      <c r="CO13" s="242"/>
      <c r="CP13" s="241" t="s">
        <v>172</v>
      </c>
      <c r="CQ13" s="241"/>
      <c r="CR13" s="241"/>
      <c r="CS13" s="241"/>
      <c r="CT13" s="241"/>
      <c r="CU13" s="241"/>
      <c r="CV13" s="241"/>
      <c r="CW13" s="241"/>
      <c r="CX13" s="241"/>
      <c r="CY13" s="241"/>
      <c r="CZ13" s="241"/>
      <c r="DA13" s="241"/>
      <c r="DB13" s="241"/>
      <c r="DC13" s="241"/>
      <c r="DD13" s="241"/>
      <c r="DE13" s="241"/>
      <c r="DF13" s="241"/>
      <c r="DG13" s="241"/>
      <c r="DH13" s="241"/>
      <c r="DI13" s="241"/>
      <c r="DJ13" s="241"/>
      <c r="DK13" s="241"/>
      <c r="DL13" s="241"/>
      <c r="DM13" s="241"/>
      <c r="DN13" s="241"/>
      <c r="DO13" s="241"/>
      <c r="DP13" s="241"/>
      <c r="DQ13" s="241"/>
      <c r="DR13" s="241"/>
      <c r="DS13" s="241"/>
    </row>
    <row r="14" spans="1:123" s="258" customFormat="1" x14ac:dyDescent="0.25">
      <c r="A14" s="258" t="s">
        <v>134</v>
      </c>
      <c r="B14" s="258" t="s">
        <v>180</v>
      </c>
      <c r="C14" s="270">
        <f>C59+C52+C44*AA4</f>
        <v>1.3042026652294427</v>
      </c>
      <c r="D14" s="225">
        <f>C14+D67+D51*$AA$4</f>
        <v>1.5731122880974937</v>
      </c>
      <c r="E14" s="225">
        <f>D14+E67+E51*$AA$4</f>
        <v>1.8958038355391549</v>
      </c>
      <c r="F14" s="225">
        <f>E14+F67+F51*$AA$4</f>
        <v>2.2830336924691488</v>
      </c>
      <c r="G14" s="225">
        <f>F14+G67+G51*$AA$4</f>
        <v>2.7477095207851407</v>
      </c>
      <c r="H14" s="225">
        <f>G14+H67+H51*$AA$4</f>
        <v>3.3053205147643312</v>
      </c>
      <c r="I14" s="225">
        <f>H14+I67+I51*$AA$4</f>
        <v>3.97445370753936</v>
      </c>
      <c r="J14" s="225">
        <f>I14+J67+J51*$AA$4</f>
        <v>4.7760686905657002</v>
      </c>
      <c r="K14" s="225">
        <f>J14+K67+K51*$AA$4</f>
        <v>5.7373362463233715</v>
      </c>
      <c r="L14" s="225">
        <f>K14+L67+L51*$AA$4</f>
        <v>6.8901868893586382</v>
      </c>
      <c r="M14" s="225">
        <f>L14+M67+M51*$AA$4</f>
        <v>8.2729372371270209</v>
      </c>
      <c r="N14" s="225">
        <f>M14+N67+N51*$AA$4</f>
        <v>9.9315672305751406</v>
      </c>
      <c r="O14" s="225">
        <f>N14+O67+O51*$AA$4</f>
        <v>11.921252798838948</v>
      </c>
      <c r="P14" s="225">
        <f>O14+P67+P51*$AA$4</f>
        <v>14.308205056881578</v>
      </c>
      <c r="Q14" s="225">
        <f t="shared" ref="Q14:CB14" si="9">P14+Q67+Q51*$AA$4</f>
        <v>17.171202918229039</v>
      </c>
      <c r="R14" s="225">
        <f t="shared" si="9"/>
        <v>20.605455503542299</v>
      </c>
      <c r="S14" s="225">
        <f t="shared" si="9"/>
        <v>24.725213757614519</v>
      </c>
      <c r="T14" s="225">
        <f t="shared" si="9"/>
        <v>29.667578814197487</v>
      </c>
      <c r="U14" s="225">
        <f t="shared" si="9"/>
        <v>35.597072033793353</v>
      </c>
      <c r="V14" s="225">
        <f t="shared" si="9"/>
        <v>42.711119049004701</v>
      </c>
      <c r="W14" s="225">
        <f t="shared" si="9"/>
        <v>51.246630618954626</v>
      </c>
      <c r="X14" s="225">
        <f t="shared" si="9"/>
        <v>60.601522034945631</v>
      </c>
      <c r="Y14" s="225">
        <f t="shared" si="9"/>
        <v>63.320954680918788</v>
      </c>
      <c r="Z14" s="225">
        <f t="shared" si="9"/>
        <v>66.423300332668163</v>
      </c>
      <c r="AA14" s="225">
        <f t="shared" si="9"/>
        <v>69.983300714478389</v>
      </c>
      <c r="AB14" s="225">
        <f t="shared" si="9"/>
        <v>74.090626502110808</v>
      </c>
      <c r="AC14" s="225">
        <f t="shared" si="9"/>
        <v>78.852854979136595</v>
      </c>
      <c r="AD14" s="225">
        <f t="shared" si="9"/>
        <v>84.399039729033902</v>
      </c>
      <c r="AE14" s="225">
        <f t="shared" si="9"/>
        <v>90.922374757519506</v>
      </c>
      <c r="AF14" s="225">
        <f t="shared" si="9"/>
        <v>96.304942802318436</v>
      </c>
      <c r="AG14" s="225">
        <f t="shared" si="9"/>
        <v>101.64835758089485</v>
      </c>
      <c r="AH14" s="225">
        <f t="shared" si="9"/>
        <v>106.91789568527059</v>
      </c>
      <c r="AI14" s="225">
        <f t="shared" si="9"/>
        <v>112.07168776349694</v>
      </c>
      <c r="AJ14" s="225">
        <f t="shared" si="9"/>
        <v>117.05928757200992</v>
      </c>
      <c r="AK14" s="225">
        <f t="shared" si="9"/>
        <v>121.81995373267131</v>
      </c>
      <c r="AL14" s="225">
        <f t="shared" si="9"/>
        <v>126.02904304822157</v>
      </c>
      <c r="AM14" s="225">
        <f t="shared" si="9"/>
        <v>129.97836954431776</v>
      </c>
      <c r="AN14" s="225">
        <f t="shared" si="9"/>
        <v>134.14770006768367</v>
      </c>
      <c r="AO14" s="225">
        <f t="shared" si="9"/>
        <v>138.49598240190491</v>
      </c>
      <c r="AP14" s="225">
        <f t="shared" si="9"/>
        <v>142.97141941642306</v>
      </c>
      <c r="AQ14" s="225">
        <f t="shared" si="9"/>
        <v>147.50930849415451</v>
      </c>
      <c r="AR14" s="225">
        <f t="shared" si="9"/>
        <v>152.0294489931326</v>
      </c>
      <c r="AS14" s="225">
        <f t="shared" si="9"/>
        <v>156.43685321275109</v>
      </c>
      <c r="AT14" s="225">
        <f t="shared" si="9"/>
        <v>160.59091218013927</v>
      </c>
      <c r="AU14" s="225">
        <f t="shared" si="9"/>
        <v>164.62211348954852</v>
      </c>
      <c r="AV14" s="225">
        <f t="shared" si="9"/>
        <v>168.55771919850392</v>
      </c>
      <c r="AW14" s="225">
        <f t="shared" si="9"/>
        <v>172.42227351932883</v>
      </c>
      <c r="AX14" s="225">
        <f t="shared" si="9"/>
        <v>176.2369476785239</v>
      </c>
      <c r="AY14" s="225">
        <f t="shared" si="9"/>
        <v>180.01875450790797</v>
      </c>
      <c r="AZ14" s="225">
        <f t="shared" si="9"/>
        <v>183.55298172792257</v>
      </c>
      <c r="BA14" s="225">
        <f t="shared" si="9"/>
        <v>187.08800640169272</v>
      </c>
      <c r="BB14" s="225">
        <f t="shared" si="9"/>
        <v>190.63474590816256</v>
      </c>
      <c r="BC14" s="225">
        <f t="shared" si="9"/>
        <v>194.16208215862551</v>
      </c>
      <c r="BD14" s="225">
        <f t="shared" si="9"/>
        <v>197.64552136417171</v>
      </c>
      <c r="BE14" s="225">
        <f t="shared" si="9"/>
        <v>201.06785884224772</v>
      </c>
      <c r="BF14" s="225">
        <f t="shared" si="9"/>
        <v>204.41996605658346</v>
      </c>
      <c r="BG14" s="225">
        <f t="shared" si="9"/>
        <v>207.70172459112368</v>
      </c>
      <c r="BH14" s="225">
        <f t="shared" si="9"/>
        <v>210.90450053745207</v>
      </c>
      <c r="BI14" s="225">
        <f t="shared" si="9"/>
        <v>214.05267176194391</v>
      </c>
      <c r="BJ14" s="225">
        <f t="shared" si="9"/>
        <v>217.15605299890115</v>
      </c>
      <c r="BK14" s="225">
        <f t="shared" si="9"/>
        <v>220.219639073916</v>
      </c>
      <c r="BL14" s="225">
        <f t="shared" si="9"/>
        <v>223.24447545457076</v>
      </c>
      <c r="BM14" s="225">
        <f t="shared" si="9"/>
        <v>226.22870733890332</v>
      </c>
      <c r="BN14" s="225">
        <f t="shared" si="9"/>
        <v>229.16878516523553</v>
      </c>
      <c r="BO14" s="225">
        <f t="shared" si="9"/>
        <v>232.07966118763591</v>
      </c>
      <c r="BP14" s="225">
        <f t="shared" si="9"/>
        <v>234.95531829898755</v>
      </c>
      <c r="BQ14" s="225">
        <f t="shared" si="9"/>
        <v>237.79064588003189</v>
      </c>
      <c r="BR14" s="225">
        <f t="shared" si="9"/>
        <v>240.58384694654862</v>
      </c>
      <c r="BS14" s="225">
        <f t="shared" si="9"/>
        <v>243.33549601261572</v>
      </c>
      <c r="BT14" s="225">
        <f t="shared" si="9"/>
        <v>246.0475785612303</v>
      </c>
      <c r="BU14" s="225">
        <f t="shared" si="9"/>
        <v>248.72256635994302</v>
      </c>
      <c r="BV14" s="225">
        <f t="shared" si="9"/>
        <v>251.36413254884695</v>
      </c>
      <c r="BW14" s="225">
        <f t="shared" si="9"/>
        <v>253.97626905089203</v>
      </c>
      <c r="BX14" s="225">
        <f t="shared" si="9"/>
        <v>256.56030122310278</v>
      </c>
      <c r="BY14" s="225">
        <f t="shared" si="9"/>
        <v>259.11646833600719</v>
      </c>
      <c r="BZ14" s="225">
        <f t="shared" si="9"/>
        <v>261.6445922215633</v>
      </c>
      <c r="CA14" s="225">
        <f t="shared" si="9"/>
        <v>264.14458001647608</v>
      </c>
      <c r="CB14" s="225">
        <f t="shared" si="9"/>
        <v>266.61674348404182</v>
      </c>
      <c r="CC14" s="225">
        <f t="shared" ref="CC14:DS14" si="10">CB14+CC67+CC51*$AA$4</f>
        <v>269.06192397218871</v>
      </c>
      <c r="CD14" s="225">
        <f t="shared" si="10"/>
        <v>271.48008874007314</v>
      </c>
      <c r="CE14" s="225">
        <f t="shared" si="10"/>
        <v>273.87191137444881</v>
      </c>
      <c r="CF14" s="225">
        <f t="shared" si="10"/>
        <v>276.23855307319673</v>
      </c>
      <c r="CG14" s="225">
        <f t="shared" si="10"/>
        <v>278.58131476723975</v>
      </c>
      <c r="CH14" s="225">
        <f t="shared" si="10"/>
        <v>280.90142490525619</v>
      </c>
      <c r="CI14" s="225">
        <f t="shared" si="10"/>
        <v>283.19994776658598</v>
      </c>
      <c r="CJ14" s="225">
        <f t="shared" si="10"/>
        <v>285.47779120469477</v>
      </c>
      <c r="CK14" s="225">
        <f t="shared" si="10"/>
        <v>287.73552318864211</v>
      </c>
      <c r="CL14" s="225">
        <f t="shared" si="10"/>
        <v>289.97341132195328</v>
      </c>
      <c r="CM14" s="225">
        <f t="shared" si="10"/>
        <v>292.19170838452044</v>
      </c>
      <c r="CN14" s="225">
        <f t="shared" si="10"/>
        <v>294.39076617676346</v>
      </c>
      <c r="CO14" s="225">
        <f t="shared" si="10"/>
        <v>296.57106714142378</v>
      </c>
      <c r="CP14" s="225">
        <f t="shared" si="10"/>
        <v>298.73320051636466</v>
      </c>
      <c r="CQ14" s="225">
        <f t="shared" si="10"/>
        <v>300.87780945295611</v>
      </c>
      <c r="CR14" s="225">
        <f t="shared" si="10"/>
        <v>303.00552250131761</v>
      </c>
      <c r="CS14" s="225">
        <f t="shared" si="10"/>
        <v>305.11699504041752</v>
      </c>
      <c r="CT14" s="225">
        <f t="shared" si="10"/>
        <v>307.21284048625364</v>
      </c>
      <c r="CU14" s="225">
        <f t="shared" si="10"/>
        <v>309.29359512510774</v>
      </c>
      <c r="CV14" s="225">
        <f t="shared" si="10"/>
        <v>311.35971826449105</v>
      </c>
      <c r="CW14" s="225">
        <f t="shared" si="10"/>
        <v>313.41160978080273</v>
      </c>
      <c r="CX14" s="225">
        <f t="shared" si="10"/>
        <v>315.44963101882485</v>
      </c>
      <c r="CY14" s="225">
        <f t="shared" si="10"/>
        <v>317.47411930445048</v>
      </c>
      <c r="CZ14" s="225">
        <f t="shared" si="10"/>
        <v>319.48542159468604</v>
      </c>
      <c r="DA14" s="225">
        <f t="shared" si="10"/>
        <v>321.48391752035189</v>
      </c>
      <c r="DB14" s="225">
        <f t="shared" si="10"/>
        <v>323.4700133634193</v>
      </c>
      <c r="DC14" s="225">
        <f t="shared" si="10"/>
        <v>325.444125580015</v>
      </c>
      <c r="DD14" s="245">
        <f t="shared" si="10"/>
        <v>327.40666314411817</v>
      </c>
      <c r="DE14" s="225">
        <f t="shared" si="10"/>
        <v>329.35801417235274</v>
      </c>
      <c r="DF14" s="225">
        <f t="shared" si="10"/>
        <v>331.2985389026515</v>
      </c>
      <c r="DG14" s="225">
        <f t="shared" si="10"/>
        <v>333.22857116388883</v>
      </c>
      <c r="DH14" s="225">
        <f t="shared" si="10"/>
        <v>335.14841909268341</v>
      </c>
      <c r="DI14" s="225">
        <f t="shared" si="10"/>
        <v>337.05837179495182</v>
      </c>
      <c r="DJ14" s="225">
        <f t="shared" si="10"/>
        <v>338.95870764128762</v>
      </c>
      <c r="DK14" s="245">
        <f t="shared" si="10"/>
        <v>340.84970081532191</v>
      </c>
      <c r="DL14" s="225">
        <f t="shared" si="10"/>
        <v>342.73162491988137</v>
      </c>
      <c r="DM14" s="225">
        <f t="shared" si="10"/>
        <v>344.60475395338483</v>
      </c>
      <c r="DN14" s="225">
        <f t="shared" si="10"/>
        <v>346.4693618962466</v>
      </c>
      <c r="DO14" s="225">
        <f t="shared" si="10"/>
        <v>348.32571928687867</v>
      </c>
      <c r="DP14" s="225">
        <f t="shared" si="10"/>
        <v>350.17408838777965</v>
      </c>
      <c r="DQ14" s="225">
        <f t="shared" si="10"/>
        <v>352.0147197209298</v>
      </c>
      <c r="DR14" s="225">
        <f t="shared" si="10"/>
        <v>353.84785076180157</v>
      </c>
      <c r="DS14" s="225">
        <f t="shared" si="10"/>
        <v>355.67370660952702</v>
      </c>
    </row>
    <row r="15" spans="1:123" s="258" customFormat="1" x14ac:dyDescent="0.25">
      <c r="A15" s="258" t="s">
        <v>190</v>
      </c>
      <c r="D15" s="225"/>
      <c r="E15" s="225"/>
      <c r="F15" s="225"/>
      <c r="G15" s="225"/>
      <c r="H15" s="225"/>
      <c r="I15" s="225">
        <v>0.4</v>
      </c>
      <c r="J15" s="225">
        <f>I15+J67</f>
        <v>0.46856764421918384</v>
      </c>
      <c r="K15" s="225">
        <f t="shared" ref="K15:BV15" si="11">J15+K67</f>
        <v>0.55084881728220436</v>
      </c>
      <c r="L15" s="225">
        <f t="shared" si="11"/>
        <v>0.64958622495782903</v>
      </c>
      <c r="M15" s="225">
        <f t="shared" si="11"/>
        <v>0.76807111416857865</v>
      </c>
      <c r="N15" s="225">
        <f t="shared" si="11"/>
        <v>0.91025298122147813</v>
      </c>
      <c r="O15" s="225">
        <f t="shared" si="11"/>
        <v>1.0808712216849574</v>
      </c>
      <c r="P15" s="225">
        <f t="shared" si="11"/>
        <v>1.2856131102411328</v>
      </c>
      <c r="Q15" s="225">
        <f t="shared" si="11"/>
        <v>1.5313033765085431</v>
      </c>
      <c r="R15" s="225">
        <f t="shared" si="11"/>
        <v>1.8261316960294354</v>
      </c>
      <c r="S15" s="225">
        <f t="shared" si="11"/>
        <v>2.1799256794545059</v>
      </c>
      <c r="T15" s="225">
        <f t="shared" si="11"/>
        <v>2.6044784595645907</v>
      </c>
      <c r="U15" s="225">
        <f t="shared" si="11"/>
        <v>3.1139417956966922</v>
      </c>
      <c r="V15" s="225">
        <f t="shared" si="11"/>
        <v>3.7252977990552143</v>
      </c>
      <c r="W15" s="225">
        <f t="shared" si="11"/>
        <v>4.458925003085441</v>
      </c>
      <c r="X15" s="225">
        <f t="shared" si="11"/>
        <v>5.100258206342339</v>
      </c>
      <c r="Y15" s="225">
        <f t="shared" si="11"/>
        <v>5.3115316978082836</v>
      </c>
      <c r="Z15" s="225">
        <f t="shared" si="11"/>
        <v>5.5548026103345496</v>
      </c>
      <c r="AA15" s="225">
        <f t="shared" si="11"/>
        <v>5.836467551741082</v>
      </c>
      <c r="AB15" s="225">
        <f t="shared" si="11"/>
        <v>6.1642012488397686</v>
      </c>
      <c r="AC15" s="225">
        <f t="shared" si="11"/>
        <v>6.5472116668029514</v>
      </c>
      <c r="AD15" s="225">
        <f t="shared" si="11"/>
        <v>6.9965459355268864</v>
      </c>
      <c r="AE15" s="225">
        <f t="shared" si="11"/>
        <v>7.5254571500690002</v>
      </c>
      <c r="AF15" s="225">
        <f t="shared" si="11"/>
        <v>7.9542962204652676</v>
      </c>
      <c r="AG15" s="225">
        <f t="shared" si="11"/>
        <v>8.3766017473228569</v>
      </c>
      <c r="AH15" s="225">
        <f t="shared" si="11"/>
        <v>8.7899678651658206</v>
      </c>
      <c r="AI15" s="225">
        <f t="shared" si="11"/>
        <v>9.1915077062669361</v>
      </c>
      <c r="AJ15" s="225">
        <f t="shared" si="11"/>
        <v>9.5777570215586252</v>
      </c>
      <c r="AK15" s="225">
        <f t="shared" si="11"/>
        <v>9.9445584286614128</v>
      </c>
      <c r="AL15" s="225">
        <f t="shared" si="11"/>
        <v>10.265524620135272</v>
      </c>
      <c r="AM15" s="225">
        <f t="shared" si="11"/>
        <v>10.562809402090259</v>
      </c>
      <c r="AN15" s="225">
        <f t="shared" si="11"/>
        <v>10.881702186607821</v>
      </c>
      <c r="AO15" s="225">
        <f t="shared" si="11"/>
        <v>11.218192272737216</v>
      </c>
      <c r="AP15" s="225">
        <f t="shared" si="11"/>
        <v>11.567361163469577</v>
      </c>
      <c r="AQ15" s="225">
        <f t="shared" si="11"/>
        <v>11.92320160324603</v>
      </c>
      <c r="AR15" s="225">
        <f t="shared" si="11"/>
        <v>12.278400443741369</v>
      </c>
      <c r="AS15" s="225">
        <f t="shared" si="11"/>
        <v>12.624078083289659</v>
      </c>
      <c r="AT15" s="225">
        <f t="shared" si="11"/>
        <v>12.947555276846463</v>
      </c>
      <c r="AU15" s="225">
        <f t="shared" si="11"/>
        <v>13.259362438738732</v>
      </c>
      <c r="AV15" s="225">
        <f t="shared" si="11"/>
        <v>13.562062726109589</v>
      </c>
      <c r="AW15" s="225">
        <f t="shared" si="11"/>
        <v>13.858005977016171</v>
      </c>
      <c r="AX15" s="225">
        <f t="shared" si="11"/>
        <v>14.149275961293592</v>
      </c>
      <c r="AY15" s="225">
        <f t="shared" si="11"/>
        <v>14.437627153637758</v>
      </c>
      <c r="AZ15" s="225">
        <f t="shared" si="11"/>
        <v>14.705290165947551</v>
      </c>
      <c r="BA15" s="225">
        <f t="shared" si="11"/>
        <v>14.974243155416598</v>
      </c>
      <c r="BB15" s="225">
        <f t="shared" si="11"/>
        <v>15.244624121382101</v>
      </c>
      <c r="BC15" s="225">
        <f t="shared" si="11"/>
        <v>15.513572541002699</v>
      </c>
      <c r="BD15" s="225">
        <f t="shared" si="11"/>
        <v>15.778824726926484</v>
      </c>
      <c r="BE15" s="225">
        <f t="shared" si="11"/>
        <v>16.038774653832668</v>
      </c>
      <c r="BF15" s="225">
        <f t="shared" si="11"/>
        <v>16.292545982093575</v>
      </c>
      <c r="BG15" s="225">
        <f t="shared" si="11"/>
        <v>16.540077536883818</v>
      </c>
      <c r="BH15" s="225">
        <f t="shared" si="11"/>
        <v>16.780481980441948</v>
      </c>
      <c r="BI15" s="225">
        <f t="shared" si="11"/>
        <v>17.015946773865238</v>
      </c>
      <c r="BJ15" s="225">
        <f t="shared" si="11"/>
        <v>17.247442514694178</v>
      </c>
      <c r="BK15" s="225">
        <f t="shared" si="11"/>
        <v>17.475488466976678</v>
      </c>
      <c r="BL15" s="225">
        <f t="shared" si="11"/>
        <v>17.70023029689364</v>
      </c>
      <c r="BM15" s="225">
        <f t="shared" si="11"/>
        <v>17.92153149030791</v>
      </c>
      <c r="BN15" s="225">
        <f t="shared" si="11"/>
        <v>18.139078332662127</v>
      </c>
      <c r="BO15" s="225">
        <f t="shared" si="11"/>
        <v>18.35425229773039</v>
      </c>
      <c r="BP15" s="225">
        <f t="shared" si="11"/>
        <v>18.566447186998378</v>
      </c>
      <c r="BQ15" s="225">
        <f t="shared" si="11"/>
        <v>18.775170514993953</v>
      </c>
      <c r="BR15" s="225">
        <f t="shared" si="11"/>
        <v>18.980242650857729</v>
      </c>
      <c r="BS15" s="225">
        <f t="shared" si="11"/>
        <v>19.181708312353955</v>
      </c>
      <c r="BT15" s="225">
        <f t="shared" si="11"/>
        <v>19.379747966623857</v>
      </c>
      <c r="BU15" s="225">
        <f t="shared" si="11"/>
        <v>19.574592015269651</v>
      </c>
      <c r="BV15" s="225">
        <f t="shared" si="11"/>
        <v>19.766518043399039</v>
      </c>
      <c r="BW15" s="225">
        <f t="shared" ref="BW15:DS15" si="12">BV15+BW67</f>
        <v>19.95590391503492</v>
      </c>
      <c r="BX15" s="225">
        <f t="shared" si="12"/>
        <v>20.142884486136978</v>
      </c>
      <c r="BY15" s="225">
        <f t="shared" si="12"/>
        <v>20.327487232404149</v>
      </c>
      <c r="BZ15" s="225">
        <f t="shared" si="12"/>
        <v>20.509694888935549</v>
      </c>
      <c r="CA15" s="225">
        <f t="shared" si="12"/>
        <v>20.689493245260298</v>
      </c>
      <c r="CB15" s="225">
        <f t="shared" si="12"/>
        <v>20.866902478194099</v>
      </c>
      <c r="CC15" s="225">
        <f t="shared" si="12"/>
        <v>21.041991039440603</v>
      </c>
      <c r="CD15" s="225">
        <f t="shared" si="12"/>
        <v>21.214743430167495</v>
      </c>
      <c r="CE15" s="225">
        <f t="shared" si="12"/>
        <v>21.385215026750107</v>
      </c>
      <c r="CF15" s="225">
        <f t="shared" si="12"/>
        <v>21.553508489120382</v>
      </c>
      <c r="CG15" s="225">
        <f t="shared" si="12"/>
        <v>21.71974063028377</v>
      </c>
      <c r="CH15" s="225">
        <f t="shared" si="12"/>
        <v>21.884021855498542</v>
      </c>
      <c r="CI15" s="225">
        <f t="shared" si="12"/>
        <v>22.046446890044368</v>
      </c>
      <c r="CJ15" s="225">
        <f t="shared" si="12"/>
        <v>22.207094941590189</v>
      </c>
      <c r="CK15" s="225">
        <f t="shared" si="12"/>
        <v>22.366017623641067</v>
      </c>
      <c r="CL15" s="225">
        <f t="shared" si="12"/>
        <v>22.523237217834978</v>
      </c>
      <c r="CM15" s="225">
        <f t="shared" si="12"/>
        <v>22.678773080232215</v>
      </c>
      <c r="CN15" s="225">
        <f t="shared" si="12"/>
        <v>22.83265292257849</v>
      </c>
      <c r="CO15" s="225">
        <f t="shared" si="12"/>
        <v>22.984916336750089</v>
      </c>
      <c r="CP15" s="225">
        <f t="shared" si="12"/>
        <v>23.135612990085082</v>
      </c>
      <c r="CQ15" s="225">
        <f t="shared" si="12"/>
        <v>23.284797911132298</v>
      </c>
      <c r="CR15" s="225">
        <f t="shared" si="12"/>
        <v>23.432525596349123</v>
      </c>
      <c r="CS15" s="225">
        <f t="shared" si="12"/>
        <v>23.578853945269937</v>
      </c>
      <c r="CT15" s="225">
        <f t="shared" si="12"/>
        <v>23.723837256239101</v>
      </c>
      <c r="CU15" s="225">
        <f t="shared" si="12"/>
        <v>23.867522691505339</v>
      </c>
      <c r="CV15" s="225">
        <f t="shared" si="12"/>
        <v>24.00995015605135</v>
      </c>
      <c r="CW15" s="225">
        <f t="shared" si="12"/>
        <v>24.151153911083508</v>
      </c>
      <c r="CX15" s="225">
        <f t="shared" si="12"/>
        <v>24.291164589083095</v>
      </c>
      <c r="CY15" s="225">
        <f t="shared" si="12"/>
        <v>24.430010664874953</v>
      </c>
      <c r="CZ15" s="225">
        <f t="shared" si="12"/>
        <v>24.567721335207452</v>
      </c>
      <c r="DA15" s="225">
        <f t="shared" si="12"/>
        <v>24.704328827555475</v>
      </c>
      <c r="DB15" s="225">
        <f t="shared" si="12"/>
        <v>24.839867985563604</v>
      </c>
      <c r="DC15" s="225">
        <f t="shared" si="12"/>
        <v>24.974374804204398</v>
      </c>
      <c r="DD15" s="225">
        <f t="shared" si="12"/>
        <v>25.107884799020603</v>
      </c>
      <c r="DE15" s="225">
        <f t="shared" si="12"/>
        <v>25.240431742015694</v>
      </c>
      <c r="DF15" s="225">
        <f t="shared" si="12"/>
        <v>25.372046981706781</v>
      </c>
      <c r="DG15" s="225">
        <f t="shared" si="12"/>
        <v>25.50275948892687</v>
      </c>
      <c r="DH15" s="225">
        <f t="shared" si="12"/>
        <v>25.632595840180084</v>
      </c>
      <c r="DI15" s="225">
        <f t="shared" si="12"/>
        <v>25.761580821845769</v>
      </c>
      <c r="DJ15" s="225">
        <f t="shared" si="12"/>
        <v>25.889738217310409</v>
      </c>
      <c r="DK15" s="225">
        <f t="shared" si="12"/>
        <v>26.017091445191173</v>
      </c>
      <c r="DL15" s="225">
        <f t="shared" si="12"/>
        <v>26.143663923595078</v>
      </c>
      <c r="DM15" s="225">
        <f t="shared" si="12"/>
        <v>26.269479180427464</v>
      </c>
      <c r="DN15" s="225">
        <f t="shared" si="12"/>
        <v>26.394560818042031</v>
      </c>
      <c r="DO15" s="225">
        <f t="shared" si="12"/>
        <v>26.518932210323836</v>
      </c>
      <c r="DP15" s="225">
        <f t="shared" si="12"/>
        <v>26.642616051176514</v>
      </c>
      <c r="DQ15" s="225">
        <f t="shared" si="12"/>
        <v>26.765634018461153</v>
      </c>
      <c r="DR15" s="225">
        <f t="shared" si="12"/>
        <v>26.88800663536701</v>
      </c>
      <c r="DS15" s="225">
        <f t="shared" si="12"/>
        <v>27.009753317443991</v>
      </c>
    </row>
    <row r="16" spans="1:123" s="258" customFormat="1" x14ac:dyDescent="0.25">
      <c r="C16" s="290" t="s">
        <v>200</v>
      </c>
      <c r="D16" s="290"/>
      <c r="E16" s="290"/>
      <c r="F16" s="290"/>
      <c r="G16" s="290"/>
      <c r="H16" s="290"/>
      <c r="I16" s="290"/>
      <c r="J16" s="225"/>
      <c r="K16" s="225"/>
      <c r="L16" s="225"/>
      <c r="M16" s="225"/>
      <c r="N16" s="225"/>
      <c r="O16" s="225"/>
      <c r="P16" s="225"/>
      <c r="Q16" s="225"/>
      <c r="R16" s="225"/>
      <c r="S16" s="225"/>
      <c r="T16" s="225"/>
      <c r="U16" s="225"/>
      <c r="V16" s="225"/>
      <c r="W16" s="225"/>
      <c r="X16" s="225"/>
      <c r="Y16" s="225"/>
      <c r="Z16" s="225"/>
      <c r="AA16" s="225"/>
      <c r="AB16" s="225"/>
      <c r="AC16" s="225"/>
      <c r="AD16" s="225"/>
      <c r="AE16" s="225"/>
      <c r="AF16" s="225"/>
      <c r="AG16" s="225"/>
      <c r="AH16" s="225"/>
      <c r="AI16" s="225"/>
      <c r="AJ16" s="225"/>
      <c r="AK16" s="225"/>
      <c r="AL16" s="225"/>
      <c r="AM16" s="225"/>
      <c r="AN16" s="225"/>
      <c r="AO16" s="225"/>
      <c r="AP16" s="225"/>
      <c r="AQ16" s="225"/>
      <c r="AR16" s="225"/>
      <c r="AS16" s="225"/>
      <c r="AT16" s="225"/>
      <c r="AU16" s="225"/>
      <c r="AV16" s="225"/>
      <c r="AW16" s="225"/>
      <c r="AX16" s="225"/>
      <c r="AY16" s="225"/>
      <c r="AZ16" s="225"/>
      <c r="BA16" s="225"/>
      <c r="BB16" s="225"/>
      <c r="BC16" s="225"/>
      <c r="BD16" s="225"/>
      <c r="BE16" s="225"/>
      <c r="BF16" s="225"/>
      <c r="BG16" s="225"/>
      <c r="BH16" s="225"/>
      <c r="BI16" s="225"/>
      <c r="BJ16" s="225"/>
      <c r="BK16" s="225"/>
      <c r="BL16" s="225"/>
      <c r="BM16" s="225"/>
      <c r="BN16" s="225"/>
      <c r="BO16" s="225"/>
      <c r="BP16" s="225"/>
      <c r="BQ16" s="225"/>
      <c r="BR16" s="225"/>
      <c r="BS16" s="225"/>
      <c r="BT16" s="225"/>
      <c r="BU16" s="225"/>
      <c r="BV16" s="225"/>
      <c r="BW16" s="225"/>
      <c r="BX16" s="225"/>
      <c r="BY16" s="225"/>
      <c r="BZ16" s="225"/>
      <c r="CA16" s="225"/>
      <c r="CB16" s="225"/>
      <c r="CC16" s="225"/>
      <c r="CD16" s="225"/>
      <c r="CE16" s="225"/>
      <c r="CF16" s="225"/>
      <c r="CG16" s="225"/>
      <c r="CH16" s="225"/>
      <c r="CI16" s="225"/>
      <c r="CJ16" s="225"/>
      <c r="CK16" s="225"/>
      <c r="CL16" s="225"/>
      <c r="CM16" s="225"/>
      <c r="CN16" s="225"/>
      <c r="CO16" s="225"/>
      <c r="CP16" s="225"/>
      <c r="CQ16" s="225"/>
      <c r="CR16" s="225"/>
      <c r="CS16" s="225"/>
      <c r="CT16" s="225"/>
      <c r="CU16" s="225"/>
      <c r="CV16" s="225"/>
      <c r="CW16" s="225"/>
      <c r="CX16" s="225"/>
      <c r="CY16" s="225"/>
      <c r="CZ16" s="225"/>
      <c r="DA16" s="225"/>
      <c r="DB16" s="225"/>
      <c r="DC16" s="225"/>
      <c r="DD16" s="225"/>
      <c r="DE16" s="225"/>
      <c r="DF16" s="225"/>
      <c r="DG16" s="225"/>
      <c r="DH16" s="225"/>
      <c r="DI16" s="225"/>
      <c r="DJ16" s="225"/>
      <c r="DK16" s="225"/>
      <c r="DL16" s="225"/>
      <c r="DM16" s="225"/>
      <c r="DN16" s="225"/>
      <c r="DO16" s="225"/>
      <c r="DP16" s="225"/>
      <c r="DQ16" s="225"/>
      <c r="DR16" s="225"/>
      <c r="DS16" s="225"/>
    </row>
    <row r="17" spans="1:123" x14ac:dyDescent="0.25">
      <c r="B17" t="s">
        <v>60</v>
      </c>
      <c r="C17" s="243">
        <v>43899</v>
      </c>
      <c r="D17" s="51">
        <f>C17+1</f>
        <v>43900</v>
      </c>
      <c r="E17" s="51">
        <f>D17+1</f>
        <v>43901</v>
      </c>
      <c r="F17" s="51">
        <f t="shared" ref="F17:BQ17" si="13">E17+1</f>
        <v>43902</v>
      </c>
      <c r="G17" s="51">
        <f t="shared" si="13"/>
        <v>43903</v>
      </c>
      <c r="H17" s="51">
        <f t="shared" si="13"/>
        <v>43904</v>
      </c>
      <c r="I17" s="68">
        <f t="shared" si="13"/>
        <v>43905</v>
      </c>
      <c r="J17" s="51">
        <f t="shared" si="13"/>
        <v>43906</v>
      </c>
      <c r="K17" s="51">
        <f t="shared" si="13"/>
        <v>43907</v>
      </c>
      <c r="L17" s="51">
        <f t="shared" si="13"/>
        <v>43908</v>
      </c>
      <c r="M17" s="51">
        <f t="shared" si="13"/>
        <v>43909</v>
      </c>
      <c r="N17" s="51">
        <f t="shared" si="13"/>
        <v>43910</v>
      </c>
      <c r="O17" s="51">
        <f t="shared" si="13"/>
        <v>43911</v>
      </c>
      <c r="P17" s="68">
        <f t="shared" si="13"/>
        <v>43912</v>
      </c>
      <c r="Q17" s="51">
        <f t="shared" si="13"/>
        <v>43913</v>
      </c>
      <c r="R17" s="51">
        <f t="shared" si="13"/>
        <v>43914</v>
      </c>
      <c r="S17" s="51">
        <f t="shared" si="13"/>
        <v>43915</v>
      </c>
      <c r="T17" s="51">
        <f t="shared" si="13"/>
        <v>43916</v>
      </c>
      <c r="U17" s="51">
        <f t="shared" si="13"/>
        <v>43917</v>
      </c>
      <c r="V17" s="51">
        <f t="shared" si="13"/>
        <v>43918</v>
      </c>
      <c r="W17" s="68">
        <f t="shared" si="13"/>
        <v>43919</v>
      </c>
      <c r="X17" s="51">
        <f t="shared" si="13"/>
        <v>43920</v>
      </c>
      <c r="Y17" s="51">
        <f t="shared" si="13"/>
        <v>43921</v>
      </c>
      <c r="Z17" s="51">
        <f t="shared" si="13"/>
        <v>43922</v>
      </c>
      <c r="AA17" s="51">
        <f t="shared" si="13"/>
        <v>43923</v>
      </c>
      <c r="AB17" s="51">
        <f t="shared" si="13"/>
        <v>43924</v>
      </c>
      <c r="AC17" s="51">
        <f t="shared" si="13"/>
        <v>43925</v>
      </c>
      <c r="AD17" s="68">
        <f t="shared" si="13"/>
        <v>43926</v>
      </c>
      <c r="AE17" s="51">
        <f t="shared" si="13"/>
        <v>43927</v>
      </c>
      <c r="AF17" s="51">
        <f t="shared" si="13"/>
        <v>43928</v>
      </c>
      <c r="AG17" s="51">
        <f t="shared" si="13"/>
        <v>43929</v>
      </c>
      <c r="AH17" s="51">
        <f t="shared" si="13"/>
        <v>43930</v>
      </c>
      <c r="AI17" s="51">
        <f t="shared" si="13"/>
        <v>43931</v>
      </c>
      <c r="AJ17" s="188">
        <f t="shared" si="13"/>
        <v>43932</v>
      </c>
      <c r="AK17" s="68">
        <f t="shared" si="13"/>
        <v>43933</v>
      </c>
      <c r="AL17" s="51">
        <f t="shared" si="13"/>
        <v>43934</v>
      </c>
      <c r="AM17" s="51">
        <f t="shared" si="13"/>
        <v>43935</v>
      </c>
      <c r="AN17" s="51">
        <f t="shared" si="13"/>
        <v>43936</v>
      </c>
      <c r="AO17" s="51">
        <f t="shared" si="13"/>
        <v>43937</v>
      </c>
      <c r="AP17" s="51">
        <f t="shared" si="13"/>
        <v>43938</v>
      </c>
      <c r="AQ17" s="188">
        <f t="shared" si="13"/>
        <v>43939</v>
      </c>
      <c r="AR17" s="68">
        <f t="shared" si="13"/>
        <v>43940</v>
      </c>
      <c r="AS17" s="51">
        <f t="shared" si="13"/>
        <v>43941</v>
      </c>
      <c r="AT17" s="51">
        <f t="shared" si="13"/>
        <v>43942</v>
      </c>
      <c r="AU17" s="51">
        <f t="shared" si="13"/>
        <v>43943</v>
      </c>
      <c r="AV17" s="51">
        <f t="shared" si="13"/>
        <v>43944</v>
      </c>
      <c r="AW17" s="51">
        <f t="shared" si="13"/>
        <v>43945</v>
      </c>
      <c r="AX17" s="188">
        <f t="shared" si="13"/>
        <v>43946</v>
      </c>
      <c r="AY17" s="68">
        <f t="shared" si="13"/>
        <v>43947</v>
      </c>
      <c r="AZ17" s="51">
        <f t="shared" si="13"/>
        <v>43948</v>
      </c>
      <c r="BA17" s="51">
        <f t="shared" si="13"/>
        <v>43949</v>
      </c>
      <c r="BB17" s="51">
        <f t="shared" si="13"/>
        <v>43950</v>
      </c>
      <c r="BC17" s="51">
        <f t="shared" si="13"/>
        <v>43951</v>
      </c>
      <c r="BD17" s="51">
        <f t="shared" si="13"/>
        <v>43952</v>
      </c>
      <c r="BE17" s="188">
        <f t="shared" si="13"/>
        <v>43953</v>
      </c>
      <c r="BF17" s="68">
        <f t="shared" si="13"/>
        <v>43954</v>
      </c>
      <c r="BG17" s="51">
        <f t="shared" si="13"/>
        <v>43955</v>
      </c>
      <c r="BH17" s="51">
        <f t="shared" si="13"/>
        <v>43956</v>
      </c>
      <c r="BI17" s="51">
        <f t="shared" si="13"/>
        <v>43957</v>
      </c>
      <c r="BJ17" s="51">
        <f t="shared" si="13"/>
        <v>43958</v>
      </c>
      <c r="BK17" s="51">
        <f t="shared" si="13"/>
        <v>43959</v>
      </c>
      <c r="BL17" s="188">
        <f t="shared" si="13"/>
        <v>43960</v>
      </c>
      <c r="BM17" s="68">
        <f t="shared" si="13"/>
        <v>43961</v>
      </c>
      <c r="BN17" s="51">
        <f t="shared" si="13"/>
        <v>43962</v>
      </c>
      <c r="BO17" s="51">
        <f t="shared" si="13"/>
        <v>43963</v>
      </c>
      <c r="BP17" s="51">
        <f t="shared" si="13"/>
        <v>43964</v>
      </c>
      <c r="BQ17" s="51">
        <f t="shared" si="13"/>
        <v>43965</v>
      </c>
      <c r="BR17" s="51">
        <f t="shared" ref="BR17:DS17" si="14">BQ17+1</f>
        <v>43966</v>
      </c>
      <c r="BS17" s="51">
        <f t="shared" si="14"/>
        <v>43967</v>
      </c>
      <c r="BT17" s="68">
        <f t="shared" si="14"/>
        <v>43968</v>
      </c>
      <c r="BU17" s="51">
        <f t="shared" si="14"/>
        <v>43969</v>
      </c>
      <c r="BV17" s="51">
        <f t="shared" si="14"/>
        <v>43970</v>
      </c>
      <c r="BW17" s="51">
        <f t="shared" si="14"/>
        <v>43971</v>
      </c>
      <c r="BX17" s="51">
        <f t="shared" si="14"/>
        <v>43972</v>
      </c>
      <c r="BY17" s="51">
        <f t="shared" si="14"/>
        <v>43973</v>
      </c>
      <c r="BZ17" s="51">
        <f t="shared" si="14"/>
        <v>43974</v>
      </c>
      <c r="CA17" s="68">
        <f t="shared" si="14"/>
        <v>43975</v>
      </c>
      <c r="CB17" s="51">
        <f t="shared" si="14"/>
        <v>43976</v>
      </c>
      <c r="CC17" s="51">
        <f t="shared" si="14"/>
        <v>43977</v>
      </c>
      <c r="CD17" s="51">
        <f t="shared" si="14"/>
        <v>43978</v>
      </c>
      <c r="CE17" s="51">
        <f t="shared" si="14"/>
        <v>43979</v>
      </c>
      <c r="CF17" s="51">
        <f t="shared" si="14"/>
        <v>43980</v>
      </c>
      <c r="CG17" s="51">
        <f t="shared" si="14"/>
        <v>43981</v>
      </c>
      <c r="CH17" s="68">
        <f t="shared" si="14"/>
        <v>43982</v>
      </c>
      <c r="CI17" s="51">
        <f t="shared" si="14"/>
        <v>43983</v>
      </c>
      <c r="CJ17" s="51">
        <f t="shared" si="14"/>
        <v>43984</v>
      </c>
      <c r="CK17" s="51">
        <f t="shared" si="14"/>
        <v>43985</v>
      </c>
      <c r="CL17" s="51">
        <f t="shared" si="14"/>
        <v>43986</v>
      </c>
      <c r="CM17" s="51">
        <f t="shared" si="14"/>
        <v>43987</v>
      </c>
      <c r="CN17" s="51">
        <f t="shared" si="14"/>
        <v>43988</v>
      </c>
      <c r="CO17" s="68">
        <f t="shared" si="14"/>
        <v>43989</v>
      </c>
      <c r="CP17" s="51">
        <f t="shared" si="14"/>
        <v>43990</v>
      </c>
      <c r="CQ17" s="51">
        <f t="shared" si="14"/>
        <v>43991</v>
      </c>
      <c r="CR17" s="51">
        <f t="shared" si="14"/>
        <v>43992</v>
      </c>
      <c r="CS17" s="51">
        <f t="shared" si="14"/>
        <v>43993</v>
      </c>
      <c r="CT17" s="51">
        <f t="shared" si="14"/>
        <v>43994</v>
      </c>
      <c r="CU17" s="51">
        <f t="shared" si="14"/>
        <v>43995</v>
      </c>
      <c r="CV17" s="68">
        <f t="shared" si="14"/>
        <v>43996</v>
      </c>
      <c r="CW17" s="51">
        <f t="shared" si="14"/>
        <v>43997</v>
      </c>
      <c r="CX17" s="51">
        <f t="shared" si="14"/>
        <v>43998</v>
      </c>
      <c r="CY17" s="51">
        <f t="shared" si="14"/>
        <v>43999</v>
      </c>
      <c r="CZ17" s="51">
        <f t="shared" si="14"/>
        <v>44000</v>
      </c>
      <c r="DA17" s="51">
        <f t="shared" si="14"/>
        <v>44001</v>
      </c>
      <c r="DB17" s="51">
        <f t="shared" si="14"/>
        <v>44002</v>
      </c>
      <c r="DC17" s="51">
        <f t="shared" si="14"/>
        <v>44003</v>
      </c>
      <c r="DD17" s="68">
        <f t="shared" si="14"/>
        <v>44004</v>
      </c>
      <c r="DE17" s="51">
        <f t="shared" si="14"/>
        <v>44005</v>
      </c>
      <c r="DF17" s="51">
        <f t="shared" si="14"/>
        <v>44006</v>
      </c>
      <c r="DG17" s="51">
        <f t="shared" si="14"/>
        <v>44007</v>
      </c>
      <c r="DH17" s="51">
        <f t="shared" si="14"/>
        <v>44008</v>
      </c>
      <c r="DI17" s="51">
        <f t="shared" si="14"/>
        <v>44009</v>
      </c>
      <c r="DJ17" s="51">
        <f t="shared" si="14"/>
        <v>44010</v>
      </c>
      <c r="DK17" s="68">
        <f t="shared" si="14"/>
        <v>44011</v>
      </c>
      <c r="DL17" s="51">
        <f t="shared" si="14"/>
        <v>44012</v>
      </c>
      <c r="DM17" s="51">
        <f t="shared" si="14"/>
        <v>44013</v>
      </c>
      <c r="DN17" s="51">
        <f t="shared" si="14"/>
        <v>44014</v>
      </c>
      <c r="DO17" s="51">
        <f t="shared" si="14"/>
        <v>44015</v>
      </c>
      <c r="DP17" s="51">
        <f t="shared" si="14"/>
        <v>44016</v>
      </c>
      <c r="DQ17" s="51">
        <f t="shared" si="14"/>
        <v>44017</v>
      </c>
      <c r="DR17" s="51">
        <f t="shared" si="14"/>
        <v>44018</v>
      </c>
      <c r="DS17" s="51">
        <f t="shared" si="14"/>
        <v>44019</v>
      </c>
    </row>
    <row r="18" spans="1:123" s="76" customFormat="1" x14ac:dyDescent="0.25">
      <c r="A18" s="101" t="s">
        <v>81</v>
      </c>
      <c r="C18" s="93">
        <f t="shared" ref="C18:BN18" si="15">C19+C21+C23</f>
        <v>33.489797668038413</v>
      </c>
      <c r="D18" s="93">
        <f t="shared" si="15"/>
        <v>40.187757201646086</v>
      </c>
      <c r="E18" s="93">
        <f t="shared" si="15"/>
        <v>48.225308641975303</v>
      </c>
      <c r="F18" s="93">
        <f t="shared" si="15"/>
        <v>57.870370370370367</v>
      </c>
      <c r="G18" s="93">
        <f t="shared" si="15"/>
        <v>69.444444444444429</v>
      </c>
      <c r="H18" s="93">
        <f t="shared" si="15"/>
        <v>83.333333333333329</v>
      </c>
      <c r="I18" s="93">
        <f t="shared" si="15"/>
        <v>99.999999999999986</v>
      </c>
      <c r="J18" s="76">
        <f t="shared" si="15"/>
        <v>112.64561181603651</v>
      </c>
      <c r="K18" s="76">
        <f t="shared" si="15"/>
        <v>110.88693259937186</v>
      </c>
      <c r="L18" s="76">
        <f t="shared" si="15"/>
        <v>108.53762133127169</v>
      </c>
      <c r="M18" s="76">
        <f t="shared" si="15"/>
        <v>105.47946046498517</v>
      </c>
      <c r="N18" s="76">
        <f t="shared" si="15"/>
        <v>101.57055085335568</v>
      </c>
      <c r="O18" s="76">
        <f t="shared" si="15"/>
        <v>96.640559454181968</v>
      </c>
      <c r="P18" s="103">
        <f t="shared" si="15"/>
        <v>90.48500970968972</v>
      </c>
      <c r="Q18" s="76">
        <f t="shared" si="15"/>
        <v>84.63117538850193</v>
      </c>
      <c r="R18" s="76">
        <f t="shared" si="15"/>
        <v>89.673371528738727</v>
      </c>
      <c r="S18" s="76">
        <f t="shared" si="15"/>
        <v>93.821292813276457</v>
      </c>
      <c r="T18" s="76">
        <f t="shared" si="15"/>
        <v>96.871275862638413</v>
      </c>
      <c r="U18" s="76">
        <f t="shared" si="15"/>
        <v>98.578971970976127</v>
      </c>
      <c r="V18" s="76">
        <f t="shared" si="15"/>
        <v>98.651222119502009</v>
      </c>
      <c r="W18" s="103">
        <f t="shared" si="15"/>
        <v>96.736311542461948</v>
      </c>
      <c r="X18" s="76">
        <f t="shared" si="15"/>
        <v>91.90919532564925</v>
      </c>
      <c r="Y18" s="76">
        <f t="shared" si="15"/>
        <v>88.991502154276475</v>
      </c>
      <c r="Z18" s="76">
        <f t="shared" si="15"/>
        <v>86.704433051438926</v>
      </c>
      <c r="AA18" s="76">
        <f t="shared" si="15"/>
        <v>85.008653657711051</v>
      </c>
      <c r="AB18" s="76">
        <f t="shared" si="15"/>
        <v>83.854566128974625</v>
      </c>
      <c r="AC18" s="76">
        <f t="shared" si="15"/>
        <v>83.180276681051012</v>
      </c>
      <c r="AD18" s="103">
        <f t="shared" si="15"/>
        <v>82.909158964872447</v>
      </c>
      <c r="AE18" s="76">
        <f t="shared" si="15"/>
        <v>83.450018967441949</v>
      </c>
      <c r="AF18" s="76">
        <f t="shared" si="15"/>
        <v>83.946888319760887</v>
      </c>
      <c r="AG18" s="76">
        <f t="shared" si="15"/>
        <v>83.70808931935639</v>
      </c>
      <c r="AH18" s="76">
        <f t="shared" si="15"/>
        <v>82.882454581492482</v>
      </c>
      <c r="AI18" s="76">
        <f t="shared" si="15"/>
        <v>81.634361121429365</v>
      </c>
      <c r="AJ18" s="189">
        <f t="shared" si="15"/>
        <v>80.146595946965306</v>
      </c>
      <c r="AK18" s="103">
        <f t="shared" si="15"/>
        <v>78.623796313486167</v>
      </c>
      <c r="AL18" s="76">
        <f t="shared" si="15"/>
        <v>76.845918384135004</v>
      </c>
      <c r="AM18" s="76">
        <f t="shared" si="15"/>
        <v>75.608935916175341</v>
      </c>
      <c r="AN18" s="76">
        <f t="shared" si="15"/>
        <v>74.646431613722399</v>
      </c>
      <c r="AO18" s="76">
        <f t="shared" si="15"/>
        <v>73.839534583016487</v>
      </c>
      <c r="AP18" s="76">
        <f t="shared" si="15"/>
        <v>73.088349506864617</v>
      </c>
      <c r="AQ18" s="189">
        <f t="shared" si="15"/>
        <v>72.314636936736918</v>
      </c>
      <c r="AR18" s="103">
        <f t="shared" si="15"/>
        <v>71.465006274064919</v>
      </c>
      <c r="AS18" s="76">
        <f t="shared" si="15"/>
        <v>70.965386569410853</v>
      </c>
      <c r="AT18" s="76">
        <f t="shared" si="15"/>
        <v>70.290717607843561</v>
      </c>
      <c r="AU18" s="76">
        <f t="shared" si="15"/>
        <v>69.480851267370994</v>
      </c>
      <c r="AV18" s="76">
        <f t="shared" si="15"/>
        <v>68.619152542682215</v>
      </c>
      <c r="AW18" s="76">
        <f t="shared" si="15"/>
        <v>67.765696439789082</v>
      </c>
      <c r="AX18" s="189">
        <f t="shared" si="15"/>
        <v>66.957685315121779</v>
      </c>
      <c r="AY18" s="207">
        <f t="shared" si="15"/>
        <v>66.209978544576941</v>
      </c>
      <c r="AZ18" s="76">
        <f t="shared" si="15"/>
        <v>65.515640898997304</v>
      </c>
      <c r="BA18" s="76">
        <f t="shared" si="15"/>
        <v>64.922771931981785</v>
      </c>
      <c r="BB18" s="76">
        <f t="shared" si="15"/>
        <v>64.3695060910742</v>
      </c>
      <c r="BC18" s="76">
        <f t="shared" si="15"/>
        <v>63.825394201972713</v>
      </c>
      <c r="BD18" s="76">
        <f t="shared" si="15"/>
        <v>63.276554733629951</v>
      </c>
      <c r="BE18" s="189">
        <f t="shared" si="15"/>
        <v>62.721984372462003</v>
      </c>
      <c r="BF18" s="103">
        <f t="shared" si="15"/>
        <v>62.169471467157635</v>
      </c>
      <c r="BG18" s="76">
        <f t="shared" si="15"/>
        <v>61.631264298911063</v>
      </c>
      <c r="BH18" s="76">
        <f t="shared" si="15"/>
        <v>61.084341942331477</v>
      </c>
      <c r="BI18" s="76">
        <f t="shared" si="15"/>
        <v>60.549126153789224</v>
      </c>
      <c r="BJ18" s="76">
        <f t="shared" si="15"/>
        <v>60.038743854244309</v>
      </c>
      <c r="BK18" s="76">
        <f t="shared" si="15"/>
        <v>59.557354690177355</v>
      </c>
      <c r="BL18" s="189">
        <f t="shared" si="15"/>
        <v>59.103432045399913</v>
      </c>
      <c r="BM18" s="103">
        <f t="shared" si="15"/>
        <v>58.672742766016199</v>
      </c>
      <c r="BN18" s="76">
        <f t="shared" si="15"/>
        <v>58.260881321947942</v>
      </c>
      <c r="BO18" s="76">
        <f t="shared" ref="BO18:DS18" si="16">BO19+BO21+BO23</f>
        <v>57.86212819862272</v>
      </c>
      <c r="BP18" s="76">
        <f t="shared" si="16"/>
        <v>57.46827401201238</v>
      </c>
      <c r="BQ18" s="76">
        <f t="shared" si="16"/>
        <v>57.07797716131094</v>
      </c>
      <c r="BR18" s="76">
        <f t="shared" si="16"/>
        <v>56.693106737939729</v>
      </c>
      <c r="BS18" s="76">
        <f t="shared" si="16"/>
        <v>56.316671792951546</v>
      </c>
      <c r="BT18" s="103">
        <f t="shared" si="16"/>
        <v>55.951364118232064</v>
      </c>
      <c r="BU18" s="76">
        <f t="shared" si="16"/>
        <v>55.598719516594485</v>
      </c>
      <c r="BV18" s="76">
        <f t="shared" si="16"/>
        <v>55.258876940573671</v>
      </c>
      <c r="BW18" s="76">
        <f t="shared" si="16"/>
        <v>54.933068153421615</v>
      </c>
      <c r="BX18" s="76">
        <f t="shared" si="16"/>
        <v>54.620470009018106</v>
      </c>
      <c r="BY18" s="76">
        <f t="shared" si="16"/>
        <v>54.319233668962816</v>
      </c>
      <c r="BZ18" s="76">
        <f t="shared" si="16"/>
        <v>54.027425866718758</v>
      </c>
      <c r="CA18" s="103">
        <f t="shared" si="16"/>
        <v>53.743526486058833</v>
      </c>
      <c r="CB18" s="76">
        <f t="shared" si="16"/>
        <v>53.466567585351605</v>
      </c>
      <c r="CC18" s="76">
        <f t="shared" si="16"/>
        <v>53.196010535937205</v>
      </c>
      <c r="CD18" s="76">
        <f t="shared" si="16"/>
        <v>52.931976604405378</v>
      </c>
      <c r="CE18" s="76">
        <f t="shared" si="16"/>
        <v>52.675255040881936</v>
      </c>
      <c r="CF18" s="76">
        <f t="shared" si="16"/>
        <v>52.426581257913888</v>
      </c>
      <c r="CG18" s="76">
        <f t="shared" si="16"/>
        <v>52.186332683288562</v>
      </c>
      <c r="CH18" s="103">
        <f t="shared" si="16"/>
        <v>51.954464127338284</v>
      </c>
      <c r="CI18" s="76">
        <f t="shared" si="16"/>
        <v>51.730591738612731</v>
      </c>
      <c r="CJ18" s="76">
        <f t="shared" si="16"/>
        <v>51.514143134455168</v>
      </c>
      <c r="CK18" s="76">
        <f t="shared" si="16"/>
        <v>51.304526149591673</v>
      </c>
      <c r="CL18" s="76">
        <f t="shared" si="16"/>
        <v>51.101112770843478</v>
      </c>
      <c r="CM18" s="76">
        <f t="shared" si="16"/>
        <v>50.903426725346655</v>
      </c>
      <c r="CN18" s="76">
        <f t="shared" si="16"/>
        <v>50.711203136800243</v>
      </c>
      <c r="CO18" s="103">
        <f t="shared" si="16"/>
        <v>50.524354822725414</v>
      </c>
      <c r="CP18" s="76">
        <f t="shared" si="16"/>
        <v>50.3429006347205</v>
      </c>
      <c r="CQ18" s="76">
        <f t="shared" si="16"/>
        <v>50.166895597712774</v>
      </c>
      <c r="CR18" s="76">
        <f t="shared" si="16"/>
        <v>49.996386948303609</v>
      </c>
      <c r="CS18" s="76">
        <f t="shared" si="16"/>
        <v>49.831348730792492</v>
      </c>
      <c r="CT18" s="76">
        <f t="shared" si="16"/>
        <v>49.671636148006705</v>
      </c>
      <c r="CU18" s="76">
        <f t="shared" si="16"/>
        <v>49.517011265005181</v>
      </c>
      <c r="CV18" s="103">
        <f t="shared" si="16"/>
        <v>49.367193409978718</v>
      </c>
      <c r="CW18" s="76">
        <f t="shared" si="16"/>
        <v>49.221908472730341</v>
      </c>
      <c r="CX18" s="76">
        <f t="shared" si="16"/>
        <v>49.080923519089104</v>
      </c>
      <c r="CY18" s="76">
        <f t="shared" si="16"/>
        <v>48.944063110912502</v>
      </c>
      <c r="CZ18" s="76">
        <f t="shared" si="16"/>
        <v>48.811205546001958</v>
      </c>
      <c r="DA18" s="76">
        <f t="shared" si="16"/>
        <v>48.682274502457254</v>
      </c>
      <c r="DB18" s="76">
        <f t="shared" si="16"/>
        <v>48.557215641744136</v>
      </c>
      <c r="DC18" s="76">
        <f t="shared" si="16"/>
        <v>48.435972640316933</v>
      </c>
      <c r="DD18" s="103">
        <f t="shared" si="16"/>
        <v>48.318471160899179</v>
      </c>
      <c r="DE18" s="76">
        <f t="shared" si="16"/>
        <v>48.204612840177894</v>
      </c>
      <c r="DF18" s="76">
        <f t="shared" si="16"/>
        <v>48.094277327774662</v>
      </c>
      <c r="DG18" s="76">
        <f t="shared" si="16"/>
        <v>47.98732835948752</v>
      </c>
      <c r="DH18" s="76">
        <f t="shared" si="16"/>
        <v>47.883625138753892</v>
      </c>
      <c r="DI18" s="76">
        <f t="shared" si="16"/>
        <v>47.783035515410113</v>
      </c>
      <c r="DJ18" s="76">
        <f t="shared" si="16"/>
        <v>47.68544441897248</v>
      </c>
      <c r="DK18" s="103">
        <f t="shared" si="16"/>
        <v>47.590756053119037</v>
      </c>
      <c r="DL18" s="76">
        <f t="shared" si="16"/>
        <v>47.49889093991915</v>
      </c>
      <c r="DM18" s="76">
        <f t="shared" si="16"/>
        <v>47.409779966115927</v>
      </c>
      <c r="DN18" s="76">
        <f t="shared" si="16"/>
        <v>47.323357540429676</v>
      </c>
      <c r="DO18" s="76">
        <f t="shared" si="16"/>
        <v>47.239556092719283</v>
      </c>
      <c r="DP18" s="76">
        <f t="shared" si="16"/>
        <v>47.158302644945699</v>
      </c>
      <c r="DQ18" s="76">
        <f t="shared" si="16"/>
        <v>47.079518393900585</v>
      </c>
      <c r="DR18" s="76">
        <f t="shared" si="16"/>
        <v>47.003120745807649</v>
      </c>
      <c r="DS18" s="76">
        <f t="shared" si="16"/>
        <v>46.929026564864486</v>
      </c>
    </row>
    <row r="19" spans="1:123" s="53" customFormat="1" x14ac:dyDescent="0.25">
      <c r="A19" s="53" t="s">
        <v>82</v>
      </c>
      <c r="C19" s="109">
        <f t="shared" ref="C19:G24" si="17">D19/(1+$V$5)</f>
        <v>26.572509484715614</v>
      </c>
      <c r="D19" s="109">
        <f t="shared" si="17"/>
        <v>31.887011381658734</v>
      </c>
      <c r="E19" s="109">
        <f t="shared" si="17"/>
        <v>38.264413657990481</v>
      </c>
      <c r="F19" s="109">
        <f t="shared" si="17"/>
        <v>45.917296389588579</v>
      </c>
      <c r="G19" s="109">
        <f t="shared" si="17"/>
        <v>55.100755667506292</v>
      </c>
      <c r="H19" s="109">
        <f>I19/(1+$V$5)</f>
        <v>66.12090680100755</v>
      </c>
      <c r="I19" s="82">
        <f>V4*AH5</f>
        <v>79.345088161209063</v>
      </c>
      <c r="J19" s="83">
        <f>I19-C20+J20</f>
        <v>91.096799688561021</v>
      </c>
      <c r="K19" s="83">
        <f t="shared" ref="K19:BV19" si="18">J19-D20+K20</f>
        <v>90.041386171332732</v>
      </c>
      <c r="L19" s="83">
        <f t="shared" si="18"/>
        <v>88.569187921109773</v>
      </c>
      <c r="M19" s="83">
        <f t="shared" si="18"/>
        <v>86.596760189871858</v>
      </c>
      <c r="N19" s="83">
        <f t="shared" si="18"/>
        <v>84.02393257043515</v>
      </c>
      <c r="O19" s="83">
        <f t="shared" si="18"/>
        <v>80.730448463986036</v>
      </c>
      <c r="P19" s="105">
        <f t="shared" si="18"/>
        <v>76.571925819843329</v>
      </c>
      <c r="Q19" s="83">
        <f t="shared" si="18"/>
        <v>71.063555046966982</v>
      </c>
      <c r="R19" s="83">
        <f t="shared" si="18"/>
        <v>75.406466754815483</v>
      </c>
      <c r="S19" s="83">
        <f t="shared" si="18"/>
        <v>78.982352028563199</v>
      </c>
      <c r="T19" s="83">
        <f t="shared" si="18"/>
        <v>81.616597598057737</v>
      </c>
      <c r="U19" s="83">
        <f t="shared" si="18"/>
        <v>83.099714053642529</v>
      </c>
      <c r="V19" s="83">
        <f t="shared" si="18"/>
        <v>83.180372725858135</v>
      </c>
      <c r="W19" s="105">
        <f t="shared" si="18"/>
        <v>81.557054533088902</v>
      </c>
      <c r="X19" s="83">
        <f t="shared" si="18"/>
        <v>77.431593011687653</v>
      </c>
      <c r="Y19" s="83">
        <f t="shared" si="18"/>
        <v>74.979114504184153</v>
      </c>
      <c r="Z19" s="83">
        <f t="shared" si="18"/>
        <v>73.061257861114527</v>
      </c>
      <c r="AA19" s="83">
        <f t="shared" si="18"/>
        <v>71.642899642832745</v>
      </c>
      <c r="AB19" s="83">
        <f t="shared" si="18"/>
        <v>70.679843281598949</v>
      </c>
      <c r="AC19" s="83">
        <f t="shared" si="18"/>
        <v>70.117022822582157</v>
      </c>
      <c r="AD19" s="105">
        <f t="shared" si="18"/>
        <v>69.886349300916109</v>
      </c>
      <c r="AE19" s="83">
        <f t="shared" si="18"/>
        <v>70.340570436445987</v>
      </c>
      <c r="AF19" s="83">
        <f t="shared" si="18"/>
        <v>70.733845723279885</v>
      </c>
      <c r="AG19" s="83">
        <f t="shared" si="18"/>
        <v>70.504238185155785</v>
      </c>
      <c r="AH19" s="83">
        <f t="shared" si="18"/>
        <v>69.778965362747684</v>
      </c>
      <c r="AI19" s="83">
        <f t="shared" si="18"/>
        <v>68.698467217176542</v>
      </c>
      <c r="AJ19" s="190">
        <f t="shared" si="18"/>
        <v>67.418842098604728</v>
      </c>
      <c r="AK19" s="105">
        <f t="shared" si="18"/>
        <v>66.114771345569949</v>
      </c>
      <c r="AL19" s="83">
        <f t="shared" si="18"/>
        <v>64.591757467329046</v>
      </c>
      <c r="AM19" s="83">
        <f t="shared" si="18"/>
        <v>63.534102281533123</v>
      </c>
      <c r="AN19" s="83">
        <f t="shared" si="18"/>
        <v>62.703332435262674</v>
      </c>
      <c r="AO19" s="83">
        <f t="shared" si="18"/>
        <v>61.99919846132191</v>
      </c>
      <c r="AP19" s="83">
        <f t="shared" si="18"/>
        <v>61.337891510730863</v>
      </c>
      <c r="AQ19" s="190">
        <f t="shared" si="18"/>
        <v>60.654372051384293</v>
      </c>
      <c r="AR19" s="105">
        <f t="shared" si="18"/>
        <v>59.905144393566744</v>
      </c>
      <c r="AS19" s="83">
        <f t="shared" si="18"/>
        <v>59.462840357820738</v>
      </c>
      <c r="AT19" s="83">
        <f t="shared" si="18"/>
        <v>58.876118976651433</v>
      </c>
      <c r="AU19" s="83">
        <f t="shared" si="18"/>
        <v>58.176980979806984</v>
      </c>
      <c r="AV19" s="83">
        <f t="shared" si="18"/>
        <v>57.435493746262054</v>
      </c>
      <c r="AW19" s="83">
        <f t="shared" si="18"/>
        <v>56.701969778752385</v>
      </c>
      <c r="AX19" s="190">
        <f t="shared" si="18"/>
        <v>56.007336706886669</v>
      </c>
      <c r="AY19" s="105">
        <f t="shared" si="18"/>
        <v>55.363622073858629</v>
      </c>
      <c r="AZ19" s="83">
        <f t="shared" si="18"/>
        <v>54.764459851141417</v>
      </c>
      <c r="BA19" s="83">
        <f t="shared" si="18"/>
        <v>54.249913480588631</v>
      </c>
      <c r="BB19" s="83">
        <f t="shared" si="18"/>
        <v>53.767573650601094</v>
      </c>
      <c r="BC19" s="83">
        <f t="shared" si="18"/>
        <v>53.292359454406238</v>
      </c>
      <c r="BD19" s="83">
        <f t="shared" si="18"/>
        <v>52.813094706555312</v>
      </c>
      <c r="BE19" s="190">
        <f t="shared" si="18"/>
        <v>52.329378257323746</v>
      </c>
      <c r="BF19" s="105">
        <f t="shared" si="18"/>
        <v>51.848086679720517</v>
      </c>
      <c r="BG19" s="83">
        <f t="shared" si="18"/>
        <v>51.379666951453629</v>
      </c>
      <c r="BH19" s="83">
        <f t="shared" si="18"/>
        <v>50.905058371287858</v>
      </c>
      <c r="BI19" s="83">
        <f t="shared" si="18"/>
        <v>50.441060422132828</v>
      </c>
      <c r="BJ19" s="83">
        <f t="shared" si="18"/>
        <v>49.99851090213474</v>
      </c>
      <c r="BK19" s="83">
        <f t="shared" si="18"/>
        <v>49.580775499051448</v>
      </c>
      <c r="BL19" s="190">
        <f t="shared" si="18"/>
        <v>49.186503480508868</v>
      </c>
      <c r="BM19" s="105">
        <f t="shared" si="18"/>
        <v>48.81213660073179</v>
      </c>
      <c r="BN19" s="83">
        <f t="shared" si="18"/>
        <v>48.454033672972777</v>
      </c>
      <c r="BO19" s="83">
        <f t="shared" si="18"/>
        <v>48.106984254903779</v>
      </c>
      <c r="BP19" s="83">
        <f t="shared" si="18"/>
        <v>47.76422029628273</v>
      </c>
      <c r="BQ19" s="83">
        <f t="shared" si="18"/>
        <v>47.424758988731256</v>
      </c>
      <c r="BR19" s="83">
        <f t="shared" si="18"/>
        <v>47.090258242473368</v>
      </c>
      <c r="BS19" s="83">
        <f t="shared" si="18"/>
        <v>46.763281440983391</v>
      </c>
      <c r="BT19" s="105">
        <f t="shared" si="18"/>
        <v>46.4460838833119</v>
      </c>
      <c r="BU19" s="83">
        <f t="shared" si="18"/>
        <v>46.139924465196565</v>
      </c>
      <c r="BV19" s="83">
        <f t="shared" si="18"/>
        <v>45.84488465354702</v>
      </c>
      <c r="BW19" s="83">
        <f t="shared" ref="BW19:DS19" si="19">BV19-BP20+BW20</f>
        <v>45.561914257838623</v>
      </c>
      <c r="BX19" s="83">
        <f t="shared" si="19"/>
        <v>45.290282481986502</v>
      </c>
      <c r="BY19" s="83">
        <f t="shared" si="19"/>
        <v>45.028421576928032</v>
      </c>
      <c r="BZ19" s="83">
        <f t="shared" si="19"/>
        <v>44.774708500536391</v>
      </c>
      <c r="CA19" s="105">
        <f t="shared" si="19"/>
        <v>44.527873247247882</v>
      </c>
      <c r="CB19" s="83">
        <f t="shared" si="19"/>
        <v>44.287106942919515</v>
      </c>
      <c r="CC19" s="83">
        <f t="shared" si="19"/>
        <v>44.051952307816912</v>
      </c>
      <c r="CD19" s="83">
        <f t="shared" si="19"/>
        <v>43.822533287827433</v>
      </c>
      <c r="CE19" s="83">
        <f t="shared" si="19"/>
        <v>43.599518639431807</v>
      </c>
      <c r="CF19" s="83">
        <f t="shared" si="19"/>
        <v>43.383517284475722</v>
      </c>
      <c r="CG19" s="83">
        <f t="shared" si="19"/>
        <v>43.174829493726357</v>
      </c>
      <c r="CH19" s="105">
        <f t="shared" si="19"/>
        <v>42.973398044824961</v>
      </c>
      <c r="CI19" s="83">
        <f t="shared" si="19"/>
        <v>42.778882360781182</v>
      </c>
      <c r="CJ19" s="83">
        <f t="shared" si="19"/>
        <v>42.5907860824138</v>
      </c>
      <c r="CK19" s="83">
        <f t="shared" si="19"/>
        <v>42.408601832316734</v>
      </c>
      <c r="CL19" s="83">
        <f t="shared" si="19"/>
        <v>42.23180050170042</v>
      </c>
      <c r="CM19" s="83">
        <f t="shared" si="19"/>
        <v>42.059983321611334</v>
      </c>
      <c r="CN19" s="83">
        <f t="shared" si="19"/>
        <v>41.892928920503735</v>
      </c>
      <c r="CO19" s="105">
        <f t="shared" si="19"/>
        <v>41.730563323808788</v>
      </c>
      <c r="CP19" s="83">
        <f t="shared" si="19"/>
        <v>41.572899318762467</v>
      </c>
      <c r="CQ19" s="83">
        <f t="shared" si="19"/>
        <v>41.419978286593647</v>
      </c>
      <c r="CR19" s="83">
        <f t="shared" si="19"/>
        <v>41.271834310355374</v>
      </c>
      <c r="CS19" s="83">
        <f t="shared" si="19"/>
        <v>41.128437798407703</v>
      </c>
      <c r="CT19" s="83">
        <f t="shared" si="19"/>
        <v>40.989658975668704</v>
      </c>
      <c r="CU19" s="83">
        <f t="shared" si="19"/>
        <v>40.855290806875537</v>
      </c>
      <c r="CV19" s="105">
        <f t="shared" si="19"/>
        <v>40.72509187914558</v>
      </c>
      <c r="CW19" s="83">
        <f t="shared" si="19"/>
        <v>40.598827807882472</v>
      </c>
      <c r="CX19" s="83">
        <f t="shared" si="19"/>
        <v>40.476300022303668</v>
      </c>
      <c r="CY19" s="83">
        <f t="shared" si="19"/>
        <v>40.357359152277716</v>
      </c>
      <c r="CZ19" s="83">
        <f t="shared" si="19"/>
        <v>40.241901139408512</v>
      </c>
      <c r="DA19" s="83">
        <f t="shared" si="19"/>
        <v>40.129859419503376</v>
      </c>
      <c r="DB19" s="83">
        <f t="shared" si="19"/>
        <v>40.021185096204526</v>
      </c>
      <c r="DC19" s="83">
        <f t="shared" si="19"/>
        <v>39.915826969661296</v>
      </c>
      <c r="DD19" s="105">
        <f t="shared" si="19"/>
        <v>39.813718389485572</v>
      </c>
      <c r="DE19" s="83">
        <f t="shared" si="19"/>
        <v>39.714772532528357</v>
      </c>
      <c r="DF19" s="83">
        <f t="shared" si="19"/>
        <v>39.618884362574455</v>
      </c>
      <c r="DG19" s="83">
        <f t="shared" si="19"/>
        <v>39.525935838221571</v>
      </c>
      <c r="DH19" s="83">
        <f t="shared" si="19"/>
        <v>39.43580561591137</v>
      </c>
      <c r="DI19" s="83">
        <f t="shared" si="19"/>
        <v>39.348380072007373</v>
      </c>
      <c r="DJ19" s="83">
        <f t="shared" si="19"/>
        <v>39.26356023137356</v>
      </c>
      <c r="DK19" s="105">
        <f t="shared" si="19"/>
        <v>39.181263436126237</v>
      </c>
      <c r="DL19" s="83">
        <f t="shared" si="19"/>
        <v>39.101420721092154</v>
      </c>
      <c r="DM19" s="83">
        <f t="shared" si="19"/>
        <v>39.023971722349302</v>
      </c>
      <c r="DN19" s="83">
        <f t="shared" si="19"/>
        <v>38.94885888184114</v>
      </c>
      <c r="DO19" s="83">
        <f t="shared" si="19"/>
        <v>38.876022860868687</v>
      </c>
      <c r="DP19" s="83">
        <f t="shared" si="19"/>
        <v>38.80539976184113</v>
      </c>
      <c r="DQ19" s="83">
        <f t="shared" si="19"/>
        <v>38.736920880652526</v>
      </c>
      <c r="DR19" s="83">
        <f t="shared" si="19"/>
        <v>38.670514486627525</v>
      </c>
      <c r="DS19" s="83">
        <f t="shared" si="19"/>
        <v>38.606108579184998</v>
      </c>
    </row>
    <row r="20" spans="1:123" s="87" customFormat="1" x14ac:dyDescent="0.25">
      <c r="A20" s="87" t="s">
        <v>121</v>
      </c>
      <c r="C20" s="88">
        <f t="shared" si="17"/>
        <v>4.4287515807859341</v>
      </c>
      <c r="D20" s="89">
        <f t="shared" ref="D20:H20" si="20">D19-C19</f>
        <v>5.3145018969431206</v>
      </c>
      <c r="E20" s="89">
        <f t="shared" si="20"/>
        <v>6.3774022763317468</v>
      </c>
      <c r="F20" s="89">
        <f t="shared" si="20"/>
        <v>7.6528827315980976</v>
      </c>
      <c r="G20" s="89">
        <f t="shared" si="20"/>
        <v>9.1834592779177129</v>
      </c>
      <c r="H20" s="89">
        <f t="shared" si="20"/>
        <v>11.020151133501258</v>
      </c>
      <c r="I20" s="89">
        <f>I19-H19</f>
        <v>13.224181360201513</v>
      </c>
      <c r="J20" s="90">
        <f>I26*MIN(1,I25*$P$9*$P$5)</f>
        <v>16.180463108137889</v>
      </c>
      <c r="K20" s="90">
        <f t="shared" ref="K20:BV20" si="21">J26*MIN(1,J25*$P$9*$P$5*K11)</f>
        <v>4.2590883797148242</v>
      </c>
      <c r="L20" s="90">
        <f t="shared" si="21"/>
        <v>4.9052040261087884</v>
      </c>
      <c r="M20" s="90">
        <f t="shared" si="21"/>
        <v>5.6804550003601868</v>
      </c>
      <c r="N20" s="90">
        <f t="shared" si="21"/>
        <v>6.6106316584810134</v>
      </c>
      <c r="O20" s="90">
        <f t="shared" si="21"/>
        <v>7.7266670270521418</v>
      </c>
      <c r="P20" s="106">
        <f t="shared" si="21"/>
        <v>9.0656587160588114</v>
      </c>
      <c r="Q20" s="90">
        <f t="shared" si="21"/>
        <v>10.672092335261533</v>
      </c>
      <c r="R20" s="90">
        <f t="shared" si="21"/>
        <v>8.6020000875633329</v>
      </c>
      <c r="S20" s="90">
        <f t="shared" si="21"/>
        <v>8.4810892998565119</v>
      </c>
      <c r="T20" s="90">
        <f t="shared" si="21"/>
        <v>8.3147005698547236</v>
      </c>
      <c r="U20" s="90">
        <f t="shared" si="21"/>
        <v>8.093748114065809</v>
      </c>
      <c r="V20" s="90">
        <f t="shared" si="21"/>
        <v>7.8073256992677544</v>
      </c>
      <c r="W20" s="106">
        <f t="shared" si="21"/>
        <v>7.4423405232895714</v>
      </c>
      <c r="X20" s="90">
        <f t="shared" si="21"/>
        <v>6.5466308138602889</v>
      </c>
      <c r="Y20" s="90">
        <f t="shared" si="21"/>
        <v>6.1495215800598411</v>
      </c>
      <c r="Z20" s="90">
        <f t="shared" si="21"/>
        <v>6.5632326567868748</v>
      </c>
      <c r="AA20" s="90">
        <f t="shared" si="21"/>
        <v>6.8963423515729465</v>
      </c>
      <c r="AB20" s="90">
        <f t="shared" si="21"/>
        <v>7.1306917528320177</v>
      </c>
      <c r="AC20" s="90">
        <f t="shared" si="21"/>
        <v>7.2445052402509722</v>
      </c>
      <c r="AD20" s="106">
        <f t="shared" si="21"/>
        <v>7.2116670016235229</v>
      </c>
      <c r="AE20" s="90">
        <f t="shared" si="21"/>
        <v>7.00085194939017</v>
      </c>
      <c r="AF20" s="90">
        <f t="shared" si="21"/>
        <v>6.5427968668937329</v>
      </c>
      <c r="AG20" s="90">
        <f t="shared" si="21"/>
        <v>6.3336251186627868</v>
      </c>
      <c r="AH20" s="90">
        <f t="shared" si="21"/>
        <v>6.1710695291648499</v>
      </c>
      <c r="AI20" s="90">
        <f t="shared" si="21"/>
        <v>6.0501936072608817</v>
      </c>
      <c r="AJ20" s="191">
        <f t="shared" si="21"/>
        <v>5.9648801216791592</v>
      </c>
      <c r="AK20" s="106">
        <f t="shared" si="21"/>
        <v>5.9075962485887397</v>
      </c>
      <c r="AL20" s="90">
        <f t="shared" si="21"/>
        <v>5.4778380711492707</v>
      </c>
      <c r="AM20" s="90">
        <f t="shared" si="21"/>
        <v>5.4851416810978062</v>
      </c>
      <c r="AN20" s="90">
        <f t="shared" si="21"/>
        <v>5.5028552723923383</v>
      </c>
      <c r="AO20" s="90">
        <f t="shared" si="21"/>
        <v>5.4669355552240857</v>
      </c>
      <c r="AP20" s="90">
        <f t="shared" si="21"/>
        <v>5.3888866566698352</v>
      </c>
      <c r="AQ20" s="191">
        <f t="shared" si="21"/>
        <v>5.2813606623325855</v>
      </c>
      <c r="AR20" s="106">
        <f t="shared" si="21"/>
        <v>5.1583685907711869</v>
      </c>
      <c r="AS20" s="90">
        <f t="shared" si="21"/>
        <v>5.0355340354032627</v>
      </c>
      <c r="AT20" s="90">
        <f t="shared" si="21"/>
        <v>4.8984202999285005</v>
      </c>
      <c r="AU20" s="90">
        <f t="shared" si="21"/>
        <v>4.8037172755478856</v>
      </c>
      <c r="AV20" s="90">
        <f t="shared" si="21"/>
        <v>4.725448321679151</v>
      </c>
      <c r="AW20" s="90">
        <f t="shared" si="21"/>
        <v>4.6553626891601638</v>
      </c>
      <c r="AX20" s="191">
        <f t="shared" si="21"/>
        <v>4.5867275904668707</v>
      </c>
      <c r="AY20" s="106">
        <f t="shared" si="21"/>
        <v>4.5146539577431479</v>
      </c>
      <c r="AZ20" s="90">
        <f t="shared" si="21"/>
        <v>4.4363718126860539</v>
      </c>
      <c r="BA20" s="90">
        <f t="shared" si="21"/>
        <v>4.383873929375719</v>
      </c>
      <c r="BB20" s="90">
        <f t="shared" si="21"/>
        <v>4.3213774455603406</v>
      </c>
      <c r="BC20" s="90">
        <f t="shared" si="21"/>
        <v>4.2502341254842966</v>
      </c>
      <c r="BD20" s="90">
        <f t="shared" si="21"/>
        <v>4.1760979413092345</v>
      </c>
      <c r="BE20" s="191">
        <f t="shared" si="21"/>
        <v>4.1030111412353083</v>
      </c>
      <c r="BF20" s="106">
        <f t="shared" si="21"/>
        <v>4.0333623801399181</v>
      </c>
      <c r="BG20" s="90">
        <f t="shared" si="21"/>
        <v>3.967952084419164</v>
      </c>
      <c r="BH20" s="90">
        <f t="shared" si="21"/>
        <v>3.9092653492099481</v>
      </c>
      <c r="BI20" s="90">
        <f t="shared" si="21"/>
        <v>3.8573794964053096</v>
      </c>
      <c r="BJ20" s="90">
        <f t="shared" si="21"/>
        <v>3.8076846054862123</v>
      </c>
      <c r="BK20" s="90">
        <f t="shared" si="21"/>
        <v>3.7583625382259473</v>
      </c>
      <c r="BL20" s="191">
        <f t="shared" si="21"/>
        <v>3.7087391226927249</v>
      </c>
      <c r="BM20" s="106">
        <f t="shared" si="21"/>
        <v>3.65899550036284</v>
      </c>
      <c r="BN20" s="90">
        <f t="shared" si="21"/>
        <v>3.6098491566601565</v>
      </c>
      <c r="BO20" s="90">
        <f t="shared" si="21"/>
        <v>3.562215931140948</v>
      </c>
      <c r="BP20" s="90">
        <f t="shared" si="21"/>
        <v>3.5146155377842603</v>
      </c>
      <c r="BQ20" s="90">
        <f t="shared" si="21"/>
        <v>3.4682232979347436</v>
      </c>
      <c r="BR20" s="90">
        <f t="shared" si="21"/>
        <v>3.4238617919680561</v>
      </c>
      <c r="BS20" s="90">
        <f t="shared" si="21"/>
        <v>3.3817623212027477</v>
      </c>
      <c r="BT20" s="106">
        <f t="shared" si="21"/>
        <v>3.3417979426913509</v>
      </c>
      <c r="BU20" s="90">
        <f t="shared" si="21"/>
        <v>3.3036897385448216</v>
      </c>
      <c r="BV20" s="90">
        <f t="shared" si="21"/>
        <v>3.2671761194914053</v>
      </c>
      <c r="BW20" s="90">
        <f t="shared" ref="BW20:DS20" si="22">BV26*MIN(1,BV25*$P$9*$P$5*BW11)</f>
        <v>3.2316451420758643</v>
      </c>
      <c r="BX20" s="90">
        <f t="shared" si="22"/>
        <v>3.1965915220826187</v>
      </c>
      <c r="BY20" s="90">
        <f t="shared" si="22"/>
        <v>3.1620008869095853</v>
      </c>
      <c r="BZ20" s="90">
        <f t="shared" si="22"/>
        <v>3.1280492448111104</v>
      </c>
      <c r="CA20" s="106">
        <f t="shared" si="22"/>
        <v>3.094962689402839</v>
      </c>
      <c r="CB20" s="90">
        <f t="shared" si="22"/>
        <v>3.0629234342164526</v>
      </c>
      <c r="CC20" s="90">
        <f t="shared" si="22"/>
        <v>3.0320214843888023</v>
      </c>
      <c r="CD20" s="90">
        <f t="shared" si="22"/>
        <v>3.0022261220863844</v>
      </c>
      <c r="CE20" s="90">
        <f t="shared" si="22"/>
        <v>2.973576873686993</v>
      </c>
      <c r="CF20" s="90">
        <f t="shared" si="22"/>
        <v>2.9459995319535039</v>
      </c>
      <c r="CG20" s="90">
        <f t="shared" si="22"/>
        <v>2.9193614540617445</v>
      </c>
      <c r="CH20" s="106">
        <f t="shared" si="22"/>
        <v>2.8935312405014435</v>
      </c>
      <c r="CI20" s="90">
        <f t="shared" si="22"/>
        <v>2.8684077501726737</v>
      </c>
      <c r="CJ20" s="90">
        <f t="shared" si="22"/>
        <v>2.8439252060214186</v>
      </c>
      <c r="CK20" s="90">
        <f t="shared" si="22"/>
        <v>2.8200418719893197</v>
      </c>
      <c r="CL20" s="90">
        <f t="shared" si="22"/>
        <v>2.7967755430706833</v>
      </c>
      <c r="CM20" s="90">
        <f t="shared" si="22"/>
        <v>2.7741823518644151</v>
      </c>
      <c r="CN20" s="90">
        <f t="shared" si="22"/>
        <v>2.7523070529541478</v>
      </c>
      <c r="CO20" s="106">
        <f t="shared" si="22"/>
        <v>2.7311656438065004</v>
      </c>
      <c r="CP20" s="90">
        <f t="shared" si="22"/>
        <v>2.7107437451263494</v>
      </c>
      <c r="CQ20" s="90">
        <f t="shared" si="22"/>
        <v>2.6910041738526007</v>
      </c>
      <c r="CR20" s="90">
        <f t="shared" si="22"/>
        <v>2.6718978957510422</v>
      </c>
      <c r="CS20" s="90">
        <f t="shared" si="22"/>
        <v>2.6533790311230097</v>
      </c>
      <c r="CT20" s="90">
        <f t="shared" si="22"/>
        <v>2.6354035291254156</v>
      </c>
      <c r="CU20" s="90">
        <f t="shared" si="22"/>
        <v>2.6179388841609827</v>
      </c>
      <c r="CV20" s="106">
        <f t="shared" si="22"/>
        <v>2.6009667160765422</v>
      </c>
      <c r="CW20" s="90">
        <f t="shared" si="22"/>
        <v>2.5844796738632403</v>
      </c>
      <c r="CX20" s="90">
        <f t="shared" si="22"/>
        <v>2.5684763882737909</v>
      </c>
      <c r="CY20" s="90">
        <f t="shared" si="22"/>
        <v>2.5529570257250898</v>
      </c>
      <c r="CZ20" s="90">
        <f t="shared" si="22"/>
        <v>2.5379210182538081</v>
      </c>
      <c r="DA20" s="90">
        <f t="shared" si="22"/>
        <v>2.5233618092202796</v>
      </c>
      <c r="DB20" s="90">
        <f t="shared" si="22"/>
        <v>2.5092645608621353</v>
      </c>
      <c r="DC20" s="90">
        <f t="shared" si="22"/>
        <v>2.49560858953331</v>
      </c>
      <c r="DD20" s="106">
        <f t="shared" si="22"/>
        <v>2.4823710936875174</v>
      </c>
      <c r="DE20" s="90">
        <f t="shared" si="22"/>
        <v>2.4695305313165763</v>
      </c>
      <c r="DF20" s="90">
        <f t="shared" si="22"/>
        <v>2.4570688557711873</v>
      </c>
      <c r="DG20" s="90">
        <f t="shared" si="22"/>
        <v>2.4449724939009219</v>
      </c>
      <c r="DH20" s="90">
        <f t="shared" si="22"/>
        <v>2.4332315869100736</v>
      </c>
      <c r="DI20" s="90">
        <f t="shared" si="22"/>
        <v>2.4218390169581379</v>
      </c>
      <c r="DJ20" s="90">
        <f t="shared" si="22"/>
        <v>2.4107887488994972</v>
      </c>
      <c r="DK20" s="106">
        <f t="shared" si="22"/>
        <v>2.400074298440197</v>
      </c>
      <c r="DL20" s="90">
        <f t="shared" si="22"/>
        <v>2.3896878162824988</v>
      </c>
      <c r="DM20" s="90">
        <f t="shared" si="22"/>
        <v>2.3796198570283398</v>
      </c>
      <c r="DN20" s="90">
        <f t="shared" si="22"/>
        <v>2.3698596533927607</v>
      </c>
      <c r="DO20" s="90">
        <f t="shared" si="22"/>
        <v>2.3603955659376221</v>
      </c>
      <c r="DP20" s="90">
        <f t="shared" si="22"/>
        <v>2.351215917930578</v>
      </c>
      <c r="DQ20" s="90">
        <f t="shared" si="22"/>
        <v>2.3423098677108958</v>
      </c>
      <c r="DR20" s="90">
        <f t="shared" si="22"/>
        <v>2.3336679044151962</v>
      </c>
      <c r="DS20" s="90">
        <f t="shared" si="22"/>
        <v>2.3252819088399721</v>
      </c>
    </row>
    <row r="21" spans="1:123" s="53" customFormat="1" x14ac:dyDescent="0.25">
      <c r="A21" s="53" t="s">
        <v>83</v>
      </c>
      <c r="C21" s="109">
        <f t="shared" si="17"/>
        <v>6.3267879725513376</v>
      </c>
      <c r="D21" s="109">
        <f t="shared" si="17"/>
        <v>7.5921455670616051</v>
      </c>
      <c r="E21" s="109">
        <f t="shared" si="17"/>
        <v>9.1105746804739258</v>
      </c>
      <c r="F21" s="109">
        <f t="shared" si="17"/>
        <v>10.932689616568711</v>
      </c>
      <c r="G21" s="109">
        <f t="shared" si="17"/>
        <v>13.119227539882452</v>
      </c>
      <c r="H21" s="109">
        <f>I21/(1+$V$5)</f>
        <v>15.743073047858942</v>
      </c>
      <c r="I21" s="82">
        <f>V4*AH6</f>
        <v>18.89168765743073</v>
      </c>
      <c r="J21" s="83">
        <f t="shared" ref="J21:BU21" si="23">I21-C22+J22</f>
        <v>19.723287346429117</v>
      </c>
      <c r="K21" s="83">
        <f t="shared" si="23"/>
        <v>18.954236247895796</v>
      </c>
      <c r="L21" s="83">
        <f t="shared" si="23"/>
        <v>18.007157294296121</v>
      </c>
      <c r="M21" s="83">
        <f t="shared" si="23"/>
        <v>16.846443318836229</v>
      </c>
      <c r="N21" s="83">
        <f t="shared" si="23"/>
        <v>15.429365073284538</v>
      </c>
      <c r="O21" s="83">
        <f t="shared" si="23"/>
        <v>13.704646547868213</v>
      </c>
      <c r="P21" s="105">
        <f t="shared" si="23"/>
        <v>11.610755243357524</v>
      </c>
      <c r="Q21" s="83">
        <f t="shared" si="23"/>
        <v>10.966123517854719</v>
      </c>
      <c r="R21" s="83">
        <f t="shared" si="23"/>
        <v>11.470086235266617</v>
      </c>
      <c r="S21" s="83">
        <f t="shared" si="23"/>
        <v>11.879952839013491</v>
      </c>
      <c r="T21" s="83">
        <f t="shared" si="23"/>
        <v>12.174333872819274</v>
      </c>
      <c r="U21" s="83">
        <f t="shared" si="23"/>
        <v>12.327562188884611</v>
      </c>
      <c r="V21" s="83">
        <f t="shared" si="23"/>
        <v>12.308837250734451</v>
      </c>
      <c r="W21" s="105">
        <f t="shared" si="23"/>
        <v>12.081198208337797</v>
      </c>
      <c r="X21" s="83">
        <f t="shared" si="23"/>
        <v>11.552758590386725</v>
      </c>
      <c r="Y21" s="83">
        <f t="shared" si="23"/>
        <v>11.206148223351283</v>
      </c>
      <c r="Z21" s="83">
        <f t="shared" si="23"/>
        <v>10.929661165015832</v>
      </c>
      <c r="AA21" s="83">
        <f t="shared" si="23"/>
        <v>10.720614783129305</v>
      </c>
      <c r="AB21" s="83">
        <f t="shared" si="23"/>
        <v>10.57554073856492</v>
      </c>
      <c r="AC21" s="83">
        <f t="shared" si="23"/>
        <v>10.490029075403774</v>
      </c>
      <c r="AD21" s="105">
        <f t="shared" si="23"/>
        <v>10.458541426463999</v>
      </c>
      <c r="AE21" s="83">
        <f t="shared" si="23"/>
        <v>10.521720128592492</v>
      </c>
      <c r="AF21" s="83">
        <f t="shared" si="23"/>
        <v>10.595308579665216</v>
      </c>
      <c r="AG21" s="83">
        <f t="shared" si="23"/>
        <v>10.58824855710559</v>
      </c>
      <c r="AH21" s="83">
        <f t="shared" si="23"/>
        <v>10.515995574913546</v>
      </c>
      <c r="AI21" s="83">
        <f t="shared" si="23"/>
        <v>10.395668534108076</v>
      </c>
      <c r="AJ21" s="190">
        <f t="shared" si="23"/>
        <v>10.246357587943399</v>
      </c>
      <c r="AK21" s="105">
        <f t="shared" si="23"/>
        <v>10.089493663903371</v>
      </c>
      <c r="AL21" s="83">
        <f t="shared" si="23"/>
        <v>9.9068939886503458</v>
      </c>
      <c r="AM21" s="83">
        <f t="shared" si="23"/>
        <v>9.778317187619054</v>
      </c>
      <c r="AN21" s="83">
        <f t="shared" si="23"/>
        <v>9.6840002521953199</v>
      </c>
      <c r="AO21" s="83">
        <f t="shared" si="23"/>
        <v>9.6105982590563066</v>
      </c>
      <c r="AP21" s="83">
        <f t="shared" si="23"/>
        <v>9.5465730268051736</v>
      </c>
      <c r="AQ21" s="190">
        <f t="shared" si="23"/>
        <v>9.4824437150713283</v>
      </c>
      <c r="AR21" s="105">
        <f t="shared" si="23"/>
        <v>9.4110850709787535</v>
      </c>
      <c r="AS21" s="83">
        <f t="shared" si="23"/>
        <v>9.3704808507461763</v>
      </c>
      <c r="AT21" s="83">
        <f t="shared" si="23"/>
        <v>9.3079620370576208</v>
      </c>
      <c r="AU21" s="83">
        <f t="shared" si="23"/>
        <v>9.2290581347209564</v>
      </c>
      <c r="AV21" s="83">
        <f t="shared" si="23"/>
        <v>9.1433183877703517</v>
      </c>
      <c r="AW21" s="83">
        <f t="shared" si="23"/>
        <v>9.0577608569628509</v>
      </c>
      <c r="AX21" s="190">
        <f t="shared" si="23"/>
        <v>8.9769051287233843</v>
      </c>
      <c r="AY21" s="105">
        <f t="shared" si="23"/>
        <v>8.9028032675528657</v>
      </c>
      <c r="AZ21" s="83">
        <f t="shared" si="23"/>
        <v>8.8350684175996896</v>
      </c>
      <c r="BA21" s="83">
        <f t="shared" si="23"/>
        <v>8.779418619035825</v>
      </c>
      <c r="BB21" s="83">
        <f t="shared" si="23"/>
        <v>8.7290866446838358</v>
      </c>
      <c r="BC21" s="83">
        <f t="shared" si="23"/>
        <v>8.6802003949663664</v>
      </c>
      <c r="BD21" s="83">
        <f t="shared" si="23"/>
        <v>8.6307993028408632</v>
      </c>
      <c r="BE21" s="190">
        <f t="shared" si="23"/>
        <v>8.5804347208860356</v>
      </c>
      <c r="BF21" s="105">
        <f t="shared" si="23"/>
        <v>8.5297489778557729</v>
      </c>
      <c r="BG21" s="83">
        <f t="shared" si="23"/>
        <v>8.4800293203949977</v>
      </c>
      <c r="BH21" s="83">
        <f t="shared" si="23"/>
        <v>8.4284722679479298</v>
      </c>
      <c r="BI21" s="83">
        <f t="shared" si="23"/>
        <v>8.3776908533832675</v>
      </c>
      <c r="BJ21" s="83">
        <f t="shared" si="23"/>
        <v>8.3293367785308323</v>
      </c>
      <c r="BK21" s="83">
        <f t="shared" si="23"/>
        <v>8.2839861596529545</v>
      </c>
      <c r="BL21" s="190">
        <f t="shared" si="23"/>
        <v>8.2415162428069539</v>
      </c>
      <c r="BM21" s="105">
        <f t="shared" si="23"/>
        <v>8.2014432731506144</v>
      </c>
      <c r="BN21" s="83">
        <f t="shared" si="23"/>
        <v>8.1632167112768492</v>
      </c>
      <c r="BO21" s="83">
        <f t="shared" si="23"/>
        <v>8.1264673105483034</v>
      </c>
      <c r="BP21" s="83">
        <f t="shared" si="23"/>
        <v>8.0901538782816864</v>
      </c>
      <c r="BQ21" s="83">
        <f t="shared" si="23"/>
        <v>8.0540127727100401</v>
      </c>
      <c r="BR21" s="83">
        <f t="shared" si="23"/>
        <v>8.0181920832422833</v>
      </c>
      <c r="BS21" s="83">
        <f t="shared" si="23"/>
        <v>7.9830103446487906</v>
      </c>
      <c r="BT21" s="105">
        <f t="shared" si="23"/>
        <v>7.9487811299177595</v>
      </c>
      <c r="BU21" s="83">
        <f t="shared" si="23"/>
        <v>7.9157044193098498</v>
      </c>
      <c r="BV21" s="83">
        <f t="shared" ref="BV21:DS21" si="24">BU21-BO22+BV22</f>
        <v>7.8838228448001741</v>
      </c>
      <c r="BW21" s="83">
        <f t="shared" si="24"/>
        <v>7.8533425015511957</v>
      </c>
      <c r="BX21" s="83">
        <f t="shared" si="24"/>
        <v>7.8241989886861036</v>
      </c>
      <c r="BY21" s="83">
        <f t="shared" si="24"/>
        <v>7.7961912229237695</v>
      </c>
      <c r="BZ21" s="83">
        <f t="shared" si="24"/>
        <v>7.7690964936817446</v>
      </c>
      <c r="CA21" s="105">
        <f t="shared" si="24"/>
        <v>7.7427349511794148</v>
      </c>
      <c r="CB21" s="83">
        <f t="shared" si="24"/>
        <v>7.7169921746242611</v>
      </c>
      <c r="CC21" s="83">
        <f t="shared" si="24"/>
        <v>7.6918098762617584</v>
      </c>
      <c r="CD21" s="83">
        <f t="shared" si="24"/>
        <v>7.6671851156198061</v>
      </c>
      <c r="CE21" s="83">
        <f t="shared" si="24"/>
        <v>7.6432041382441156</v>
      </c>
      <c r="CF21" s="83">
        <f t="shared" si="24"/>
        <v>7.6199580839970187</v>
      </c>
      <c r="CG21" s="83">
        <f t="shared" si="24"/>
        <v>7.5975029697396002</v>
      </c>
      <c r="CH21" s="105">
        <f t="shared" si="24"/>
        <v>7.5758481261815396</v>
      </c>
      <c r="CI21" s="83">
        <f t="shared" si="24"/>
        <v>7.5549631001675737</v>
      </c>
      <c r="CJ21" s="83">
        <f t="shared" si="24"/>
        <v>7.5347937919245194</v>
      </c>
      <c r="CK21" s="83">
        <f t="shared" si="24"/>
        <v>7.515279705637596</v>
      </c>
      <c r="CL21" s="83">
        <f t="shared" si="24"/>
        <v>7.4963498600543303</v>
      </c>
      <c r="CM21" s="83">
        <f t="shared" si="24"/>
        <v>7.4779485075372802</v>
      </c>
      <c r="CN21" s="83">
        <f t="shared" si="24"/>
        <v>7.4600443125311493</v>
      </c>
      <c r="CO21" s="105">
        <f t="shared" si="24"/>
        <v>7.4426277664005536</v>
      </c>
      <c r="CP21" s="83">
        <f t="shared" si="24"/>
        <v>7.4257032924116535</v>
      </c>
      <c r="CQ21" s="83">
        <f t="shared" si="24"/>
        <v>7.4092808311546667</v>
      </c>
      <c r="CR21" s="83">
        <f t="shared" si="24"/>
        <v>7.3933700048723949</v>
      </c>
      <c r="CS21" s="83">
        <f t="shared" si="24"/>
        <v>7.3779736980958104</v>
      </c>
      <c r="CT21" s="83">
        <f t="shared" si="24"/>
        <v>7.3630814106573066</v>
      </c>
      <c r="CU21" s="83">
        <f t="shared" si="24"/>
        <v>7.3486711999578445</v>
      </c>
      <c r="CV21" s="105">
        <f t="shared" si="24"/>
        <v>7.3347150589275945</v>
      </c>
      <c r="CW21" s="83">
        <f t="shared" si="24"/>
        <v>7.3211845857189877</v>
      </c>
      <c r="CX21" s="83">
        <f t="shared" si="24"/>
        <v>7.3080551833839262</v>
      </c>
      <c r="CY21" s="83">
        <f t="shared" si="24"/>
        <v>7.2953081816982168</v>
      </c>
      <c r="CZ21" s="83">
        <f t="shared" si="24"/>
        <v>7.2829309500551824</v>
      </c>
      <c r="DA21" s="83">
        <f t="shared" si="24"/>
        <v>7.2709165444647281</v>
      </c>
      <c r="DB21" s="83">
        <f t="shared" si="24"/>
        <v>7.2592611519960011</v>
      </c>
      <c r="DC21" s="83">
        <f t="shared" si="24"/>
        <v>7.2479612147521504</v>
      </c>
      <c r="DD21" s="105">
        <f t="shared" si="24"/>
        <v>7.2370113482416851</v>
      </c>
      <c r="DE21" s="83">
        <f t="shared" si="24"/>
        <v>7.226403402110555</v>
      </c>
      <c r="DF21" s="83">
        <f t="shared" si="24"/>
        <v>7.2161265074977896</v>
      </c>
      <c r="DG21" s="83">
        <f t="shared" si="24"/>
        <v>7.2061676936227705</v>
      </c>
      <c r="DH21" s="83">
        <f t="shared" si="24"/>
        <v>7.1965130864374727</v>
      </c>
      <c r="DI21" s="83">
        <f t="shared" si="24"/>
        <v>7.1871494593625647</v>
      </c>
      <c r="DJ21" s="83">
        <f t="shared" si="24"/>
        <v>7.1780653202874936</v>
      </c>
      <c r="DK21" s="105">
        <f t="shared" si="24"/>
        <v>7.1692512962685102</v>
      </c>
      <c r="DL21" s="83">
        <f t="shared" si="24"/>
        <v>7.1606999013555512</v>
      </c>
      <c r="DM21" s="83">
        <f t="shared" si="24"/>
        <v>7.1524049208232325</v>
      </c>
      <c r="DN21" s="83">
        <f t="shared" si="24"/>
        <v>7.1443606605959049</v>
      </c>
      <c r="DO21" s="83">
        <f t="shared" si="24"/>
        <v>7.1365612895683261</v>
      </c>
      <c r="DP21" s="83">
        <f t="shared" si="24"/>
        <v>7.1290003683235978</v>
      </c>
      <c r="DQ21" s="83">
        <f t="shared" si="24"/>
        <v>7.121670723223537</v>
      </c>
      <c r="DR21" s="83">
        <f t="shared" si="24"/>
        <v>7.1145646264370699</v>
      </c>
      <c r="DS21" s="83">
        <f t="shared" si="24"/>
        <v>7.1076741480165806</v>
      </c>
    </row>
    <row r="22" spans="1:123" s="87" customFormat="1" x14ac:dyDescent="0.25">
      <c r="A22" s="87" t="s">
        <v>122</v>
      </c>
      <c r="C22" s="88">
        <f t="shared" si="17"/>
        <v>1.0544646620918896</v>
      </c>
      <c r="D22" s="89">
        <f t="shared" ref="D22:H22" si="25">D21-C21</f>
        <v>1.2653575945102675</v>
      </c>
      <c r="E22" s="89">
        <f t="shared" si="25"/>
        <v>1.5184291134123207</v>
      </c>
      <c r="F22" s="89">
        <f t="shared" si="25"/>
        <v>1.8221149360947848</v>
      </c>
      <c r="G22" s="89">
        <f t="shared" si="25"/>
        <v>2.1865379233137414</v>
      </c>
      <c r="H22" s="89">
        <f t="shared" si="25"/>
        <v>2.6238455079764904</v>
      </c>
      <c r="I22" s="89">
        <f>I21-H21</f>
        <v>3.1486146095717871</v>
      </c>
      <c r="J22" s="90">
        <f>I27*MIN(1,I29*$P$9*$P$6)</f>
        <v>1.8860643510902764</v>
      </c>
      <c r="K22" s="90">
        <f t="shared" ref="K22:BV22" si="26">J27*MIN(1,J29*$P$9*$P$6*K11)</f>
        <v>0.49630649597694626</v>
      </c>
      <c r="L22" s="90">
        <f t="shared" si="26"/>
        <v>0.57135015981264448</v>
      </c>
      <c r="M22" s="90">
        <f t="shared" si="26"/>
        <v>0.66140096063489251</v>
      </c>
      <c r="N22" s="90">
        <f t="shared" si="26"/>
        <v>0.76945967776205026</v>
      </c>
      <c r="O22" s="90">
        <f t="shared" si="26"/>
        <v>0.89912698256016566</v>
      </c>
      <c r="P22" s="106">
        <f t="shared" si="26"/>
        <v>1.0547233050610971</v>
      </c>
      <c r="Q22" s="90">
        <f t="shared" si="26"/>
        <v>1.2414326255874704</v>
      </c>
      <c r="R22" s="90">
        <f t="shared" si="26"/>
        <v>1.0002692133888444</v>
      </c>
      <c r="S22" s="90">
        <f t="shared" si="26"/>
        <v>0.98121676355951848</v>
      </c>
      <c r="T22" s="90">
        <f t="shared" si="26"/>
        <v>0.95578199444067591</v>
      </c>
      <c r="U22" s="90">
        <f t="shared" si="26"/>
        <v>0.92268799382738831</v>
      </c>
      <c r="V22" s="90">
        <f t="shared" si="26"/>
        <v>0.88040204441000547</v>
      </c>
      <c r="W22" s="106">
        <f t="shared" si="26"/>
        <v>0.82708426266444346</v>
      </c>
      <c r="X22" s="90">
        <f t="shared" si="26"/>
        <v>0.71299300763639795</v>
      </c>
      <c r="Y22" s="90">
        <f t="shared" si="26"/>
        <v>0.65365884635340132</v>
      </c>
      <c r="Z22" s="90">
        <f t="shared" si="26"/>
        <v>0.70472970522406675</v>
      </c>
      <c r="AA22" s="90">
        <f t="shared" si="26"/>
        <v>0.74673561255414966</v>
      </c>
      <c r="AB22" s="90">
        <f t="shared" si="26"/>
        <v>0.77761394926300342</v>
      </c>
      <c r="AC22" s="90">
        <f t="shared" si="26"/>
        <v>0.79489038124885814</v>
      </c>
      <c r="AD22" s="106">
        <f t="shared" si="26"/>
        <v>0.79559661372466883</v>
      </c>
      <c r="AE22" s="90">
        <f t="shared" si="26"/>
        <v>0.77617170976489025</v>
      </c>
      <c r="AF22" s="90">
        <f t="shared" si="26"/>
        <v>0.72724729742612582</v>
      </c>
      <c r="AG22" s="90">
        <f t="shared" si="26"/>
        <v>0.69766968266443974</v>
      </c>
      <c r="AH22" s="90">
        <f t="shared" si="26"/>
        <v>0.67448263036210465</v>
      </c>
      <c r="AI22" s="90">
        <f t="shared" si="26"/>
        <v>0.65728690845753224</v>
      </c>
      <c r="AJ22" s="191">
        <f t="shared" si="26"/>
        <v>0.64557943508418236</v>
      </c>
      <c r="AK22" s="106">
        <f t="shared" si="26"/>
        <v>0.63873268968464059</v>
      </c>
      <c r="AL22" s="90">
        <f t="shared" si="26"/>
        <v>0.59357203451186591</v>
      </c>
      <c r="AM22" s="90">
        <f t="shared" si="26"/>
        <v>0.59867049639483561</v>
      </c>
      <c r="AN22" s="90">
        <f t="shared" si="26"/>
        <v>0.60335274724070653</v>
      </c>
      <c r="AO22" s="90">
        <f t="shared" si="26"/>
        <v>0.60108063722309224</v>
      </c>
      <c r="AP22" s="90">
        <f t="shared" si="26"/>
        <v>0.59326167620639958</v>
      </c>
      <c r="AQ22" s="191">
        <f t="shared" si="26"/>
        <v>0.58145012335033575</v>
      </c>
      <c r="AR22" s="106">
        <f t="shared" si="26"/>
        <v>0.56737404559206683</v>
      </c>
      <c r="AS22" s="90">
        <f t="shared" si="26"/>
        <v>0.55296781427928832</v>
      </c>
      <c r="AT22" s="90">
        <f t="shared" si="26"/>
        <v>0.53615168270627966</v>
      </c>
      <c r="AU22" s="90">
        <f t="shared" si="26"/>
        <v>0.52444884490404198</v>
      </c>
      <c r="AV22" s="90">
        <f t="shared" si="26"/>
        <v>0.5153408902724872</v>
      </c>
      <c r="AW22" s="90">
        <f t="shared" si="26"/>
        <v>0.5077041453988983</v>
      </c>
      <c r="AX22" s="191">
        <f t="shared" si="26"/>
        <v>0.50059439511086889</v>
      </c>
      <c r="AY22" s="106">
        <f t="shared" si="26"/>
        <v>0.49327218442154819</v>
      </c>
      <c r="AZ22" s="90">
        <f t="shared" si="26"/>
        <v>0.48523296432611257</v>
      </c>
      <c r="BA22" s="90">
        <f t="shared" si="26"/>
        <v>0.48050188414241435</v>
      </c>
      <c r="BB22" s="90">
        <f t="shared" si="26"/>
        <v>0.47411687055205259</v>
      </c>
      <c r="BC22" s="90">
        <f t="shared" si="26"/>
        <v>0.46645464055501823</v>
      </c>
      <c r="BD22" s="90">
        <f t="shared" si="26"/>
        <v>0.45830305327339577</v>
      </c>
      <c r="BE22" s="191">
        <f t="shared" si="26"/>
        <v>0.45022981315604227</v>
      </c>
      <c r="BF22" s="106">
        <f t="shared" si="26"/>
        <v>0.44258644139128467</v>
      </c>
      <c r="BG22" s="90">
        <f t="shared" si="26"/>
        <v>0.4355133068653374</v>
      </c>
      <c r="BH22" s="90">
        <f t="shared" si="26"/>
        <v>0.42894483169534764</v>
      </c>
      <c r="BI22" s="90">
        <f t="shared" si="26"/>
        <v>0.4233354559873907</v>
      </c>
      <c r="BJ22" s="90">
        <f t="shared" si="26"/>
        <v>0.41810056570258286</v>
      </c>
      <c r="BK22" s="90">
        <f t="shared" si="26"/>
        <v>0.41295243439551721</v>
      </c>
      <c r="BL22" s="191">
        <f t="shared" si="26"/>
        <v>0.40775989631004128</v>
      </c>
      <c r="BM22" s="106">
        <f t="shared" si="26"/>
        <v>0.40251347173494606</v>
      </c>
      <c r="BN22" s="90">
        <f t="shared" si="26"/>
        <v>0.39728674499157091</v>
      </c>
      <c r="BO22" s="90">
        <f t="shared" si="26"/>
        <v>0.39219543096680104</v>
      </c>
      <c r="BP22" s="90">
        <f t="shared" si="26"/>
        <v>0.38702202372077327</v>
      </c>
      <c r="BQ22" s="90">
        <f t="shared" si="26"/>
        <v>0.38195946013093618</v>
      </c>
      <c r="BR22" s="90">
        <f t="shared" si="26"/>
        <v>0.37713174492776042</v>
      </c>
      <c r="BS22" s="90">
        <f t="shared" si="26"/>
        <v>0.37257815771654862</v>
      </c>
      <c r="BT22" s="106">
        <f t="shared" si="26"/>
        <v>0.36828425700391471</v>
      </c>
      <c r="BU22" s="90">
        <f t="shared" si="26"/>
        <v>0.36421003438366151</v>
      </c>
      <c r="BV22" s="90">
        <f t="shared" si="26"/>
        <v>0.36031385645712505</v>
      </c>
      <c r="BW22" s="90">
        <f t="shared" ref="BW22:DS22" si="27">BV27*MIN(1,BV29*$P$9*$P$6*BW11)</f>
        <v>0.35654168047179435</v>
      </c>
      <c r="BX22" s="90">
        <f t="shared" si="27"/>
        <v>0.35281594726584381</v>
      </c>
      <c r="BY22" s="90">
        <f t="shared" si="27"/>
        <v>0.34912397916542631</v>
      </c>
      <c r="BZ22" s="90">
        <f t="shared" si="27"/>
        <v>0.34548342847452373</v>
      </c>
      <c r="CA22" s="106">
        <f t="shared" si="27"/>
        <v>0.34192271450158535</v>
      </c>
      <c r="CB22" s="90">
        <f t="shared" si="27"/>
        <v>0.33846725782850728</v>
      </c>
      <c r="CC22" s="90">
        <f t="shared" si="27"/>
        <v>0.33513155809462247</v>
      </c>
      <c r="CD22" s="90">
        <f t="shared" si="27"/>
        <v>0.33191691982984184</v>
      </c>
      <c r="CE22" s="90">
        <f t="shared" si="27"/>
        <v>0.32883496989015398</v>
      </c>
      <c r="CF22" s="90">
        <f t="shared" si="27"/>
        <v>0.3258779249183294</v>
      </c>
      <c r="CG22" s="90">
        <f t="shared" si="27"/>
        <v>0.32302831421710548</v>
      </c>
      <c r="CH22" s="106">
        <f t="shared" si="27"/>
        <v>0.32026787094352482</v>
      </c>
      <c r="CI22" s="90">
        <f t="shared" si="27"/>
        <v>0.31758223181454143</v>
      </c>
      <c r="CJ22" s="90">
        <f t="shared" si="27"/>
        <v>0.31496224985156812</v>
      </c>
      <c r="CK22" s="90">
        <f t="shared" si="27"/>
        <v>0.3124028335429187</v>
      </c>
      <c r="CL22" s="90">
        <f t="shared" si="27"/>
        <v>0.30990512430688832</v>
      </c>
      <c r="CM22" s="90">
        <f t="shared" si="27"/>
        <v>0.30747657240127979</v>
      </c>
      <c r="CN22" s="90">
        <f t="shared" si="27"/>
        <v>0.30512411921097443</v>
      </c>
      <c r="CO22" s="106">
        <f t="shared" si="27"/>
        <v>0.30285132481292903</v>
      </c>
      <c r="CP22" s="90">
        <f t="shared" si="27"/>
        <v>0.30065775782564141</v>
      </c>
      <c r="CQ22" s="90">
        <f t="shared" si="27"/>
        <v>0.2985397885945818</v>
      </c>
      <c r="CR22" s="90">
        <f t="shared" si="27"/>
        <v>0.29649200726064717</v>
      </c>
      <c r="CS22" s="90">
        <f t="shared" si="27"/>
        <v>0.29450881753030372</v>
      </c>
      <c r="CT22" s="90">
        <f t="shared" si="27"/>
        <v>0.29258428496277583</v>
      </c>
      <c r="CU22" s="90">
        <f t="shared" si="27"/>
        <v>0.29071390851151219</v>
      </c>
      <c r="CV22" s="106">
        <f t="shared" si="27"/>
        <v>0.28889518378267942</v>
      </c>
      <c r="CW22" s="90">
        <f t="shared" si="27"/>
        <v>0.28712728461703474</v>
      </c>
      <c r="CX22" s="90">
        <f t="shared" si="27"/>
        <v>0.28541038625952048</v>
      </c>
      <c r="CY22" s="90">
        <f t="shared" si="27"/>
        <v>0.28374500557493754</v>
      </c>
      <c r="CZ22" s="90">
        <f t="shared" si="27"/>
        <v>0.28213158588726917</v>
      </c>
      <c r="DA22" s="90">
        <f t="shared" si="27"/>
        <v>0.28056987937232158</v>
      </c>
      <c r="DB22" s="90">
        <f t="shared" si="27"/>
        <v>0.27905851604278542</v>
      </c>
      <c r="DC22" s="90">
        <f t="shared" si="27"/>
        <v>0.27759524653882856</v>
      </c>
      <c r="DD22" s="106">
        <f t="shared" si="27"/>
        <v>0.27617741810656926</v>
      </c>
      <c r="DE22" s="90">
        <f t="shared" si="27"/>
        <v>0.27480244012839006</v>
      </c>
      <c r="DF22" s="90">
        <f t="shared" si="27"/>
        <v>0.27346811096217183</v>
      </c>
      <c r="DG22" s="90">
        <f t="shared" si="27"/>
        <v>0.27217277201224999</v>
      </c>
      <c r="DH22" s="90">
        <f t="shared" si="27"/>
        <v>0.2709152721870236</v>
      </c>
      <c r="DI22" s="90">
        <f t="shared" si="27"/>
        <v>0.26969488896787736</v>
      </c>
      <c r="DJ22" s="90">
        <f t="shared" si="27"/>
        <v>0.26851110746375684</v>
      </c>
      <c r="DK22" s="106">
        <f t="shared" si="27"/>
        <v>0.2673633940875858</v>
      </c>
      <c r="DL22" s="90">
        <f t="shared" si="27"/>
        <v>0.26625104521543069</v>
      </c>
      <c r="DM22" s="90">
        <f t="shared" si="27"/>
        <v>0.26517313042985369</v>
      </c>
      <c r="DN22" s="90">
        <f t="shared" si="27"/>
        <v>0.26412851178492275</v>
      </c>
      <c r="DO22" s="90">
        <f t="shared" si="27"/>
        <v>0.26311590115944478</v>
      </c>
      <c r="DP22" s="90">
        <f t="shared" si="27"/>
        <v>0.2621339677231494</v>
      </c>
      <c r="DQ22" s="90">
        <f t="shared" si="27"/>
        <v>0.26118146236369649</v>
      </c>
      <c r="DR22" s="90">
        <f t="shared" si="27"/>
        <v>0.26025729730111896</v>
      </c>
      <c r="DS22" s="90">
        <f t="shared" si="27"/>
        <v>0.25936056679494152</v>
      </c>
    </row>
    <row r="23" spans="1:123" s="53" customFormat="1" ht="16.5" customHeight="1" x14ac:dyDescent="0.25">
      <c r="A23" s="53" t="s">
        <v>84</v>
      </c>
      <c r="C23" s="109">
        <f t="shared" si="17"/>
        <v>0.59050021077145842</v>
      </c>
      <c r="D23" s="109">
        <f t="shared" si="17"/>
        <v>0.70860025292575013</v>
      </c>
      <c r="E23" s="109">
        <f t="shared" si="17"/>
        <v>0.85032030351090016</v>
      </c>
      <c r="F23" s="109">
        <f t="shared" si="17"/>
        <v>1.0203843642130801</v>
      </c>
      <c r="G23" s="109">
        <f t="shared" si="17"/>
        <v>1.224461237055696</v>
      </c>
      <c r="H23" s="109">
        <f>I23/(1+$V$5)</f>
        <v>1.469353484466835</v>
      </c>
      <c r="I23" s="82">
        <f>V4*AH7</f>
        <v>1.7632241813602019</v>
      </c>
      <c r="J23" s="83">
        <f t="shared" ref="J23:BU23" si="28">I23-C24+J24</f>
        <v>1.8255247810463682</v>
      </c>
      <c r="K23" s="83">
        <f t="shared" si="28"/>
        <v>1.8913101801433423</v>
      </c>
      <c r="L23" s="83">
        <f t="shared" si="28"/>
        <v>1.961276115865799</v>
      </c>
      <c r="M23" s="83">
        <f t="shared" si="28"/>
        <v>2.0362569562770818</v>
      </c>
      <c r="N23" s="83">
        <f t="shared" si="28"/>
        <v>2.117253209635988</v>
      </c>
      <c r="O23" s="83">
        <f t="shared" si="28"/>
        <v>2.2054644423277256</v>
      </c>
      <c r="P23" s="105">
        <f t="shared" si="28"/>
        <v>2.3023286464888768</v>
      </c>
      <c r="Q23" s="83">
        <f t="shared" si="28"/>
        <v>2.6014968236802294</v>
      </c>
      <c r="R23" s="83">
        <f t="shared" si="28"/>
        <v>2.7968185386566282</v>
      </c>
      <c r="S23" s="83">
        <f t="shared" si="28"/>
        <v>2.9589879456997705</v>
      </c>
      <c r="T23" s="83">
        <f t="shared" si="28"/>
        <v>3.0803443917614004</v>
      </c>
      <c r="U23" s="83">
        <f t="shared" si="28"/>
        <v>3.1516957284489848</v>
      </c>
      <c r="V23" s="83">
        <f t="shared" si="28"/>
        <v>3.1620121429094241</v>
      </c>
      <c r="W23" s="105">
        <f t="shared" si="28"/>
        <v>3.0980588010352519</v>
      </c>
      <c r="X23" s="83">
        <f t="shared" si="28"/>
        <v>2.9248437235748628</v>
      </c>
      <c r="Y23" s="83">
        <f t="shared" si="28"/>
        <v>2.8062394267410378</v>
      </c>
      <c r="Z23" s="83">
        <f t="shared" si="28"/>
        <v>2.7135140253085677</v>
      </c>
      <c r="AA23" s="83">
        <f t="shared" si="28"/>
        <v>2.6451392317489968</v>
      </c>
      <c r="AB23" s="83">
        <f t="shared" si="28"/>
        <v>2.5991821088107585</v>
      </c>
      <c r="AC23" s="83">
        <f t="shared" si="28"/>
        <v>2.5732247830650818</v>
      </c>
      <c r="AD23" s="105">
        <f t="shared" si="28"/>
        <v>2.5642682374923469</v>
      </c>
      <c r="AE23" s="83">
        <f t="shared" si="28"/>
        <v>2.5877284024034646</v>
      </c>
      <c r="AF23" s="83">
        <f t="shared" si="28"/>
        <v>2.6177340168157892</v>
      </c>
      <c r="AG23" s="83">
        <f t="shared" si="28"/>
        <v>2.6156025770950238</v>
      </c>
      <c r="AH23" s="83">
        <f t="shared" si="28"/>
        <v>2.5874936438312544</v>
      </c>
      <c r="AI23" s="83">
        <f t="shared" si="28"/>
        <v>2.5402253701447419</v>
      </c>
      <c r="AJ23" s="190">
        <f t="shared" si="28"/>
        <v>2.48139626041718</v>
      </c>
      <c r="AK23" s="105">
        <f t="shared" si="28"/>
        <v>2.4195313040128479</v>
      </c>
      <c r="AL23" s="83">
        <f t="shared" si="28"/>
        <v>2.3472669281556038</v>
      </c>
      <c r="AM23" s="83">
        <f t="shared" si="28"/>
        <v>2.2965164470231709</v>
      </c>
      <c r="AN23" s="83">
        <f t="shared" si="28"/>
        <v>2.2590989262644028</v>
      </c>
      <c r="AO23" s="83">
        <f t="shared" si="28"/>
        <v>2.2297378626382742</v>
      </c>
      <c r="AP23" s="83">
        <f t="shared" si="28"/>
        <v>2.20388496932858</v>
      </c>
      <c r="AQ23" s="190">
        <f t="shared" si="28"/>
        <v>2.1778211702812866</v>
      </c>
      <c r="AR23" s="105">
        <f t="shared" si="28"/>
        <v>2.1487768095194117</v>
      </c>
      <c r="AS23" s="83">
        <f t="shared" si="28"/>
        <v>2.1320653608439351</v>
      </c>
      <c r="AT23" s="83">
        <f t="shared" si="28"/>
        <v>2.106636594134506</v>
      </c>
      <c r="AU23" s="83">
        <f t="shared" si="28"/>
        <v>2.0748121528430552</v>
      </c>
      <c r="AV23" s="83">
        <f t="shared" si="28"/>
        <v>2.040340408649806</v>
      </c>
      <c r="AW23" s="83">
        <f t="shared" si="28"/>
        <v>2.0059658040738317</v>
      </c>
      <c r="AX23" s="190">
        <f t="shared" si="28"/>
        <v>1.9734434795117264</v>
      </c>
      <c r="AY23" s="105">
        <f t="shared" si="28"/>
        <v>1.943553203165447</v>
      </c>
      <c r="AZ23" s="83">
        <f t="shared" si="28"/>
        <v>1.9161126302561964</v>
      </c>
      <c r="BA23" s="83">
        <f t="shared" si="28"/>
        <v>1.8934398323573243</v>
      </c>
      <c r="BB23" s="83">
        <f t="shared" si="28"/>
        <v>1.8728457957892748</v>
      </c>
      <c r="BC23" s="83">
        <f t="shared" si="28"/>
        <v>1.8528343526001128</v>
      </c>
      <c r="BD23" s="83">
        <f t="shared" si="28"/>
        <v>1.8326607242337734</v>
      </c>
      <c r="BE23" s="190">
        <f t="shared" si="28"/>
        <v>1.8121713942522195</v>
      </c>
      <c r="BF23" s="105">
        <f t="shared" si="28"/>
        <v>1.7916358095813452</v>
      </c>
      <c r="BG23" s="83">
        <f t="shared" si="28"/>
        <v>1.7715680270624368</v>
      </c>
      <c r="BH23" s="83">
        <f t="shared" si="28"/>
        <v>1.7508113030956853</v>
      </c>
      <c r="BI23" s="83">
        <f t="shared" si="28"/>
        <v>1.7303748782731339</v>
      </c>
      <c r="BJ23" s="83">
        <f t="shared" si="28"/>
        <v>1.7108961735787369</v>
      </c>
      <c r="BK23" s="83">
        <f t="shared" si="28"/>
        <v>1.6925930314729558</v>
      </c>
      <c r="BL23" s="190">
        <f t="shared" si="28"/>
        <v>1.6754123220840949</v>
      </c>
      <c r="BM23" s="105">
        <f t="shared" si="28"/>
        <v>1.6591628921337902</v>
      </c>
      <c r="BN23" s="83">
        <f t="shared" si="28"/>
        <v>1.6436309376983143</v>
      </c>
      <c r="BO23" s="83">
        <f t="shared" si="28"/>
        <v>1.6286766331706344</v>
      </c>
      <c r="BP23" s="83">
        <f t="shared" si="28"/>
        <v>1.6138998374479676</v>
      </c>
      <c r="BQ23" s="83">
        <f t="shared" si="28"/>
        <v>1.5992053998696498</v>
      </c>
      <c r="BR23" s="83">
        <f t="shared" si="28"/>
        <v>1.5846564122240772</v>
      </c>
      <c r="BS23" s="83">
        <f t="shared" si="28"/>
        <v>1.5703800073193628</v>
      </c>
      <c r="BT23" s="105">
        <f t="shared" si="28"/>
        <v>1.5564991050024042</v>
      </c>
      <c r="BU23" s="83">
        <f t="shared" si="28"/>
        <v>1.5430906320880735</v>
      </c>
      <c r="BV23" s="83">
        <f t="shared" ref="BV23:DS23" si="29">BU23-BO24+BV24</f>
        <v>1.530169442226478</v>
      </c>
      <c r="BW23" s="83">
        <f t="shared" si="29"/>
        <v>1.5178113940317945</v>
      </c>
      <c r="BX23" s="83">
        <f t="shared" si="29"/>
        <v>1.5059885383454974</v>
      </c>
      <c r="BY23" s="83">
        <f t="shared" si="29"/>
        <v>1.4946208691110203</v>
      </c>
      <c r="BZ23" s="83">
        <f t="shared" si="29"/>
        <v>1.483620872500623</v>
      </c>
      <c r="CA23" s="105">
        <f t="shared" si="29"/>
        <v>1.4729182876315365</v>
      </c>
      <c r="CB23" s="83">
        <f t="shared" si="29"/>
        <v>1.4624684678078315</v>
      </c>
      <c r="CC23" s="83">
        <f t="shared" si="29"/>
        <v>1.4522483518585383</v>
      </c>
      <c r="CD23" s="83">
        <f t="shared" si="29"/>
        <v>1.442258200958134</v>
      </c>
      <c r="CE23" s="83">
        <f t="shared" si="29"/>
        <v>1.4325322632060171</v>
      </c>
      <c r="CF23" s="83">
        <f t="shared" si="29"/>
        <v>1.4231058894411441</v>
      </c>
      <c r="CG23" s="83">
        <f t="shared" si="29"/>
        <v>1.4140002198226056</v>
      </c>
      <c r="CH23" s="105">
        <f t="shared" si="29"/>
        <v>1.4052179563317817</v>
      </c>
      <c r="CI23" s="83">
        <f t="shared" si="29"/>
        <v>1.3967462776639727</v>
      </c>
      <c r="CJ23" s="83">
        <f t="shared" si="29"/>
        <v>1.3885632601168438</v>
      </c>
      <c r="CK23" s="83">
        <f t="shared" si="29"/>
        <v>1.3806446116373439</v>
      </c>
      <c r="CL23" s="83">
        <f t="shared" si="29"/>
        <v>1.3729624090887318</v>
      </c>
      <c r="CM23" s="83">
        <f t="shared" si="29"/>
        <v>1.3654948961980431</v>
      </c>
      <c r="CN23" s="83">
        <f t="shared" si="29"/>
        <v>1.3582299037653525</v>
      </c>
      <c r="CO23" s="105">
        <f t="shared" si="29"/>
        <v>1.3511637325160675</v>
      </c>
      <c r="CP23" s="83">
        <f t="shared" si="29"/>
        <v>1.3442980235463795</v>
      </c>
      <c r="CQ23" s="83">
        <f t="shared" si="29"/>
        <v>1.3376364799644591</v>
      </c>
      <c r="CR23" s="83">
        <f t="shared" si="29"/>
        <v>1.3311826330758434</v>
      </c>
      <c r="CS23" s="83">
        <f t="shared" si="29"/>
        <v>1.3249372342889838</v>
      </c>
      <c r="CT23" s="83">
        <f t="shared" si="29"/>
        <v>1.3188957616806942</v>
      </c>
      <c r="CU23" s="83">
        <f t="shared" si="29"/>
        <v>1.3130492581718041</v>
      </c>
      <c r="CV23" s="105">
        <f t="shared" si="29"/>
        <v>1.3073864719055457</v>
      </c>
      <c r="CW23" s="83">
        <f t="shared" si="29"/>
        <v>1.3018960791288778</v>
      </c>
      <c r="CX23" s="83">
        <f t="shared" si="29"/>
        <v>1.2965683134015109</v>
      </c>
      <c r="CY23" s="83">
        <f t="shared" si="29"/>
        <v>1.2913957769365669</v>
      </c>
      <c r="CZ23" s="83">
        <f t="shared" si="29"/>
        <v>1.2863734565382678</v>
      </c>
      <c r="DA23" s="83">
        <f t="shared" si="29"/>
        <v>1.2814985384891553</v>
      </c>
      <c r="DB23" s="83">
        <f t="shared" si="29"/>
        <v>1.2767693935436082</v>
      </c>
      <c r="DC23" s="83">
        <f t="shared" si="29"/>
        <v>1.2721844559034832</v>
      </c>
      <c r="DD23" s="105">
        <f t="shared" si="29"/>
        <v>1.2677414231719217</v>
      </c>
      <c r="DE23" s="83">
        <f t="shared" si="29"/>
        <v>1.2634369055389838</v>
      </c>
      <c r="DF23" s="83">
        <f t="shared" si="29"/>
        <v>1.2592664577024133</v>
      </c>
      <c r="DG23" s="83">
        <f t="shared" si="29"/>
        <v>1.2552248276431726</v>
      </c>
      <c r="DH23" s="83">
        <f t="shared" si="29"/>
        <v>1.2513064364050526</v>
      </c>
      <c r="DI23" s="83">
        <f t="shared" si="29"/>
        <v>1.2475059840401719</v>
      </c>
      <c r="DJ23" s="83">
        <f t="shared" si="29"/>
        <v>1.243818867311429</v>
      </c>
      <c r="DK23" s="105">
        <f t="shared" si="29"/>
        <v>1.2402413207242902</v>
      </c>
      <c r="DL23" s="83">
        <f t="shared" si="29"/>
        <v>1.2367703174714471</v>
      </c>
      <c r="DM23" s="83">
        <f t="shared" si="29"/>
        <v>1.2334033229433941</v>
      </c>
      <c r="DN23" s="83">
        <f t="shared" si="29"/>
        <v>1.2301379979926261</v>
      </c>
      <c r="DO23" s="83">
        <f t="shared" si="29"/>
        <v>1.2269719422822667</v>
      </c>
      <c r="DP23" s="83">
        <f t="shared" si="29"/>
        <v>1.2239025147809708</v>
      </c>
      <c r="DQ23" s="83">
        <f t="shared" si="29"/>
        <v>1.2209267900245202</v>
      </c>
      <c r="DR23" s="83">
        <f t="shared" si="29"/>
        <v>1.2180416327430539</v>
      </c>
      <c r="DS23" s="83">
        <f t="shared" si="29"/>
        <v>1.2152438376629142</v>
      </c>
    </row>
    <row r="24" spans="1:123" s="91" customFormat="1" ht="16.5" customHeight="1" x14ac:dyDescent="0.25">
      <c r="A24" s="87" t="s">
        <v>123</v>
      </c>
      <c r="C24" s="88">
        <f t="shared" si="17"/>
        <v>9.8416701795243089E-2</v>
      </c>
      <c r="D24" s="89">
        <f t="shared" ref="D24:H24" si="30">D23-C23</f>
        <v>0.11810004215429171</v>
      </c>
      <c r="E24" s="89">
        <f t="shared" si="30"/>
        <v>0.14172005058515003</v>
      </c>
      <c r="F24" s="89">
        <f t="shared" si="30"/>
        <v>0.17006406070217994</v>
      </c>
      <c r="G24" s="89">
        <f t="shared" si="30"/>
        <v>0.20407687284261589</v>
      </c>
      <c r="H24" s="89">
        <f t="shared" si="30"/>
        <v>0.24489224741113902</v>
      </c>
      <c r="I24" s="89">
        <f>I23-H23</f>
        <v>0.29387069689336687</v>
      </c>
      <c r="J24" s="92">
        <f t="shared" ref="J24:BU24" si="31">I28*MIN(1,I30*$P$9*$P$5*J11)</f>
        <v>0.16071730148140947</v>
      </c>
      <c r="K24" s="92">
        <f t="shared" si="31"/>
        <v>0.18388544125126585</v>
      </c>
      <c r="L24" s="92">
        <f t="shared" si="31"/>
        <v>0.21168598630760677</v>
      </c>
      <c r="M24" s="92">
        <f t="shared" si="31"/>
        <v>0.24504490111346289</v>
      </c>
      <c r="N24" s="92">
        <f t="shared" si="31"/>
        <v>0.28507312620152214</v>
      </c>
      <c r="O24" s="92">
        <f t="shared" si="31"/>
        <v>0.3331034801028766</v>
      </c>
      <c r="P24" s="107">
        <f t="shared" si="31"/>
        <v>0.39073490105451786</v>
      </c>
      <c r="Q24" s="92">
        <f t="shared" si="31"/>
        <v>0.45988547867276236</v>
      </c>
      <c r="R24" s="92">
        <f t="shared" si="31"/>
        <v>0.37920715622766449</v>
      </c>
      <c r="S24" s="92">
        <f t="shared" si="31"/>
        <v>0.37385539335074902</v>
      </c>
      <c r="T24" s="92">
        <f t="shared" si="31"/>
        <v>0.36640134717509265</v>
      </c>
      <c r="U24" s="92">
        <f t="shared" si="31"/>
        <v>0.35642446288910645</v>
      </c>
      <c r="V24" s="92">
        <f t="shared" si="31"/>
        <v>0.3434198945633159</v>
      </c>
      <c r="W24" s="107">
        <f t="shared" si="31"/>
        <v>0.32678155918034546</v>
      </c>
      <c r="X24" s="92">
        <f t="shared" si="31"/>
        <v>0.28667040121237297</v>
      </c>
      <c r="Y24" s="92">
        <f t="shared" si="31"/>
        <v>0.26060285939383959</v>
      </c>
      <c r="Z24" s="92">
        <f t="shared" si="31"/>
        <v>0.2811299919182792</v>
      </c>
      <c r="AA24" s="92">
        <f t="shared" si="31"/>
        <v>0.29802655361552183</v>
      </c>
      <c r="AB24" s="92">
        <f t="shared" si="31"/>
        <v>0.31046733995086856</v>
      </c>
      <c r="AC24" s="92">
        <f t="shared" si="31"/>
        <v>0.31746256881763929</v>
      </c>
      <c r="AD24" s="107">
        <f t="shared" si="31"/>
        <v>0.31782501360761084</v>
      </c>
      <c r="AE24" s="92">
        <f t="shared" si="31"/>
        <v>0.31013056612349083</v>
      </c>
      <c r="AF24" s="92">
        <f t="shared" si="31"/>
        <v>0.29060847380616422</v>
      </c>
      <c r="AG24" s="92">
        <f t="shared" si="31"/>
        <v>0.27899855219751368</v>
      </c>
      <c r="AH24" s="92">
        <f t="shared" si="31"/>
        <v>0.2699176203517526</v>
      </c>
      <c r="AI24" s="92">
        <f t="shared" si="31"/>
        <v>0.26319906626435607</v>
      </c>
      <c r="AJ24" s="192">
        <f t="shared" si="31"/>
        <v>0.25863345909007723</v>
      </c>
      <c r="AK24" s="107">
        <f t="shared" si="31"/>
        <v>0.25596005720327852</v>
      </c>
      <c r="AL24" s="92">
        <f t="shared" si="31"/>
        <v>0.23786619026624656</v>
      </c>
      <c r="AM24" s="92">
        <f t="shared" si="31"/>
        <v>0.23985799267373134</v>
      </c>
      <c r="AN24" s="92">
        <f t="shared" si="31"/>
        <v>0.24158103143874529</v>
      </c>
      <c r="AO24" s="92">
        <f t="shared" si="31"/>
        <v>0.24055655672562418</v>
      </c>
      <c r="AP24" s="92">
        <f t="shared" si="31"/>
        <v>0.23734617295466184</v>
      </c>
      <c r="AQ24" s="192">
        <f t="shared" si="31"/>
        <v>0.23256966004278359</v>
      </c>
      <c r="AR24" s="107">
        <f t="shared" si="31"/>
        <v>0.22691569644140352</v>
      </c>
      <c r="AS24" s="92">
        <f t="shared" si="31"/>
        <v>0.22115474159077006</v>
      </c>
      <c r="AT24" s="92">
        <f t="shared" si="31"/>
        <v>0.21442922596430228</v>
      </c>
      <c r="AU24" s="92">
        <f t="shared" si="31"/>
        <v>0.20975659014729456</v>
      </c>
      <c r="AV24" s="92">
        <f t="shared" si="31"/>
        <v>0.20608481253237501</v>
      </c>
      <c r="AW24" s="92">
        <f t="shared" si="31"/>
        <v>0.20297156837868763</v>
      </c>
      <c r="AX24" s="192">
        <f t="shared" si="31"/>
        <v>0.20004733548067824</v>
      </c>
      <c r="AY24" s="107">
        <f t="shared" si="31"/>
        <v>0.19702542009512433</v>
      </c>
      <c r="AZ24" s="92">
        <f t="shared" si="31"/>
        <v>0.19371416868151939</v>
      </c>
      <c r="BA24" s="92">
        <f t="shared" si="31"/>
        <v>0.19175642806543014</v>
      </c>
      <c r="BB24" s="92">
        <f t="shared" si="31"/>
        <v>0.18916255357924522</v>
      </c>
      <c r="BC24" s="92">
        <f t="shared" si="31"/>
        <v>0.18607336934321317</v>
      </c>
      <c r="BD24" s="92">
        <f t="shared" si="31"/>
        <v>0.1827979400123482</v>
      </c>
      <c r="BE24" s="192">
        <f t="shared" si="31"/>
        <v>0.17955800549912432</v>
      </c>
      <c r="BF24" s="107">
        <f t="shared" si="31"/>
        <v>0.17648983542424998</v>
      </c>
      <c r="BG24" s="92">
        <f t="shared" si="31"/>
        <v>0.17364638616261105</v>
      </c>
      <c r="BH24" s="92">
        <f t="shared" si="31"/>
        <v>0.17099970409867873</v>
      </c>
      <c r="BI24" s="92">
        <f t="shared" si="31"/>
        <v>0.16872612875669368</v>
      </c>
      <c r="BJ24" s="92">
        <f t="shared" si="31"/>
        <v>0.16659466464881614</v>
      </c>
      <c r="BK24" s="92">
        <f t="shared" si="31"/>
        <v>0.16449479790656707</v>
      </c>
      <c r="BL24" s="192">
        <f t="shared" si="31"/>
        <v>0.16237729611026341</v>
      </c>
      <c r="BM24" s="107">
        <f t="shared" si="31"/>
        <v>0.16024040547394536</v>
      </c>
      <c r="BN24" s="92">
        <f t="shared" si="31"/>
        <v>0.15811443172713494</v>
      </c>
      <c r="BO24" s="92">
        <f t="shared" si="31"/>
        <v>0.15604539957099897</v>
      </c>
      <c r="BP24" s="92">
        <f t="shared" si="31"/>
        <v>0.153949333034027</v>
      </c>
      <c r="BQ24" s="92">
        <f t="shared" si="31"/>
        <v>0.15190022707049841</v>
      </c>
      <c r="BR24" s="92">
        <f t="shared" si="31"/>
        <v>0.14994581026099432</v>
      </c>
      <c r="BS24" s="92">
        <f t="shared" si="31"/>
        <v>0.14810089120554895</v>
      </c>
      <c r="BT24" s="107">
        <f t="shared" si="31"/>
        <v>0.14635950315698665</v>
      </c>
      <c r="BU24" s="92">
        <f t="shared" si="31"/>
        <v>0.14470595881280438</v>
      </c>
      <c r="BV24" s="92">
        <f t="shared" ref="BV24:DS24" si="32">BU28*MIN(1,BU30*$P$9*$P$5*BV11)</f>
        <v>0.14312420970940343</v>
      </c>
      <c r="BW24" s="92">
        <f t="shared" si="32"/>
        <v>0.14159128483934344</v>
      </c>
      <c r="BX24" s="92">
        <f t="shared" si="32"/>
        <v>0.14007737138420109</v>
      </c>
      <c r="BY24" s="92">
        <f t="shared" si="32"/>
        <v>0.13857814102651725</v>
      </c>
      <c r="BZ24" s="92">
        <f t="shared" si="32"/>
        <v>0.13710089459515185</v>
      </c>
      <c r="CA24" s="107">
        <f t="shared" si="32"/>
        <v>0.13565691828790016</v>
      </c>
      <c r="CB24" s="92">
        <f t="shared" si="32"/>
        <v>0.13425613898909922</v>
      </c>
      <c r="CC24" s="92">
        <f t="shared" si="32"/>
        <v>0.13290409376011036</v>
      </c>
      <c r="CD24" s="92">
        <f t="shared" si="32"/>
        <v>0.13160113393893919</v>
      </c>
      <c r="CE24" s="92">
        <f t="shared" si="32"/>
        <v>0.13035143363208443</v>
      </c>
      <c r="CF24" s="92">
        <f t="shared" si="32"/>
        <v>0.12915176726164429</v>
      </c>
      <c r="CG24" s="92">
        <f t="shared" si="32"/>
        <v>0.12799522497661323</v>
      </c>
      <c r="CH24" s="107">
        <f t="shared" si="32"/>
        <v>0.1268746547970763</v>
      </c>
      <c r="CI24" s="92">
        <f t="shared" si="32"/>
        <v>0.12578446032129029</v>
      </c>
      <c r="CJ24" s="92">
        <f t="shared" si="32"/>
        <v>0.12472107621298156</v>
      </c>
      <c r="CK24" s="92">
        <f t="shared" si="32"/>
        <v>0.12368248545943926</v>
      </c>
      <c r="CL24" s="92">
        <f t="shared" si="32"/>
        <v>0.12266923108347232</v>
      </c>
      <c r="CM24" s="92">
        <f t="shared" si="32"/>
        <v>0.12168425437095549</v>
      </c>
      <c r="CN24" s="92">
        <f t="shared" si="32"/>
        <v>0.12073023254392266</v>
      </c>
      <c r="CO24" s="107">
        <f t="shared" si="32"/>
        <v>0.11980848354779126</v>
      </c>
      <c r="CP24" s="92">
        <f t="shared" si="32"/>
        <v>0.11891875135160236</v>
      </c>
      <c r="CQ24" s="92">
        <f t="shared" si="32"/>
        <v>0.1180595326310612</v>
      </c>
      <c r="CR24" s="92">
        <f t="shared" si="32"/>
        <v>0.11722863857082334</v>
      </c>
      <c r="CS24" s="92">
        <f t="shared" si="32"/>
        <v>0.1164238322966127</v>
      </c>
      <c r="CT24" s="92">
        <f t="shared" si="32"/>
        <v>0.11564278176266593</v>
      </c>
      <c r="CU24" s="92">
        <f t="shared" si="32"/>
        <v>0.11488372903503233</v>
      </c>
      <c r="CV24" s="107">
        <f t="shared" si="32"/>
        <v>0.11414569728153297</v>
      </c>
      <c r="CW24" s="92">
        <f t="shared" si="32"/>
        <v>0.11342835857493438</v>
      </c>
      <c r="CX24" s="92">
        <f t="shared" si="32"/>
        <v>0.1127317669036942</v>
      </c>
      <c r="CY24" s="92">
        <f t="shared" si="32"/>
        <v>0.11205610210587945</v>
      </c>
      <c r="CZ24" s="92">
        <f t="shared" si="32"/>
        <v>0.11140151189831358</v>
      </c>
      <c r="DA24" s="92">
        <f t="shared" si="32"/>
        <v>0.11076786371355346</v>
      </c>
      <c r="DB24" s="92">
        <f t="shared" si="32"/>
        <v>0.11015458408948541</v>
      </c>
      <c r="DC24" s="92">
        <f t="shared" si="32"/>
        <v>0.10956075964140778</v>
      </c>
      <c r="DD24" s="107">
        <f t="shared" si="32"/>
        <v>0.10898532584337309</v>
      </c>
      <c r="DE24" s="92">
        <f t="shared" si="32"/>
        <v>0.10842724927075639</v>
      </c>
      <c r="DF24" s="92">
        <f t="shared" si="32"/>
        <v>0.107885654269309</v>
      </c>
      <c r="DG24" s="92">
        <f t="shared" si="32"/>
        <v>0.10735988183907294</v>
      </c>
      <c r="DH24" s="92">
        <f t="shared" si="32"/>
        <v>0.10684947247543336</v>
      </c>
      <c r="DI24" s="92">
        <f t="shared" si="32"/>
        <v>0.10635413172460453</v>
      </c>
      <c r="DJ24" s="92">
        <f t="shared" si="32"/>
        <v>0.105873642912665</v>
      </c>
      <c r="DK24" s="107">
        <f t="shared" si="32"/>
        <v>0.10540777925623419</v>
      </c>
      <c r="DL24" s="92">
        <f t="shared" si="32"/>
        <v>0.10495624601791323</v>
      </c>
      <c r="DM24" s="92">
        <f t="shared" si="32"/>
        <v>0.10451865974125592</v>
      </c>
      <c r="DN24" s="92">
        <f t="shared" si="32"/>
        <v>0.10409455688830484</v>
      </c>
      <c r="DO24" s="92">
        <f t="shared" si="32"/>
        <v>0.10368341676507403</v>
      </c>
      <c r="DP24" s="92">
        <f t="shared" si="32"/>
        <v>0.10328470422330861</v>
      </c>
      <c r="DQ24" s="92">
        <f t="shared" si="32"/>
        <v>0.10289791815621448</v>
      </c>
      <c r="DR24" s="92">
        <f t="shared" si="32"/>
        <v>0.1025226219747678</v>
      </c>
      <c r="DS24" s="92">
        <f t="shared" si="32"/>
        <v>0.10215845093777363</v>
      </c>
    </row>
    <row r="25" spans="1:123" s="85" customFormat="1" x14ac:dyDescent="0.25">
      <c r="A25" s="85" t="s">
        <v>85</v>
      </c>
      <c r="C25" s="85">
        <f>C29+C36+C44*(1-$AA$7)</f>
        <v>9.555060325154642</v>
      </c>
      <c r="D25" s="85">
        <f t="shared" ref="D25:BO25" si="33">D29+D36+D44*(1-$AA$7)</f>
        <v>11.46607239018557</v>
      </c>
      <c r="E25" s="85">
        <f t="shared" si="33"/>
        <v>13.759286868222683</v>
      </c>
      <c r="F25" s="85">
        <f t="shared" si="33"/>
        <v>16.511144241867218</v>
      </c>
      <c r="G25" s="85">
        <f t="shared" si="33"/>
        <v>19.813373090240656</v>
      </c>
      <c r="H25" s="85">
        <f t="shared" si="33"/>
        <v>23.77604770828879</v>
      </c>
      <c r="I25" s="85">
        <f t="shared" si="33"/>
        <v>28.531257249946545</v>
      </c>
      <c r="J25" s="85">
        <f t="shared" si="33"/>
        <v>32.662439743228639</v>
      </c>
      <c r="K25" s="85">
        <f t="shared" si="33"/>
        <v>37.619858735167142</v>
      </c>
      <c r="L25" s="85">
        <f t="shared" si="33"/>
        <v>43.56876152549335</v>
      </c>
      <c r="M25" s="85">
        <f t="shared" si="33"/>
        <v>50.707444873884803</v>
      </c>
      <c r="N25" s="85">
        <f t="shared" si="33"/>
        <v>59.273864891954545</v>
      </c>
      <c r="O25" s="85">
        <f t="shared" si="33"/>
        <v>69.55356891363823</v>
      </c>
      <c r="P25" s="85">
        <f t="shared" si="33"/>
        <v>81.889213739658658</v>
      </c>
      <c r="Q25" s="85">
        <f t="shared" si="33"/>
        <v>94.901791194107531</v>
      </c>
      <c r="R25" s="85">
        <f t="shared" si="33"/>
        <v>93.583470743537731</v>
      </c>
      <c r="S25" s="85">
        <f t="shared" si="33"/>
        <v>91.762589994751352</v>
      </c>
      <c r="T25" s="85">
        <f t="shared" si="33"/>
        <v>89.338545751641405</v>
      </c>
      <c r="U25" s="85">
        <f t="shared" si="33"/>
        <v>86.1905760878238</v>
      </c>
      <c r="V25" s="85">
        <f t="shared" si="33"/>
        <v>82.173712626024326</v>
      </c>
      <c r="W25" s="85">
        <f t="shared" si="33"/>
        <v>77.113916406381193</v>
      </c>
      <c r="X25" s="85">
        <f t="shared" si="33"/>
        <v>72.445514679399125</v>
      </c>
      <c r="Y25" s="85">
        <f t="shared" si="33"/>
        <v>77.328553863580467</v>
      </c>
      <c r="Z25" s="85">
        <f t="shared" si="33"/>
        <v>81.263648635487954</v>
      </c>
      <c r="AA25" s="85">
        <f t="shared" si="33"/>
        <v>84.036393165961954</v>
      </c>
      <c r="AB25" s="85">
        <f t="shared" si="33"/>
        <v>85.389544240943408</v>
      </c>
      <c r="AC25" s="85">
        <f t="shared" si="33"/>
        <v>85.014464366630989</v>
      </c>
      <c r="AD25" s="85">
        <f t="shared" si="33"/>
        <v>82.540857402202946</v>
      </c>
      <c r="AE25" s="85">
        <f t="shared" si="33"/>
        <v>77.150842151014416</v>
      </c>
      <c r="AF25" s="85">
        <f t="shared" si="33"/>
        <v>74.693855477879254</v>
      </c>
      <c r="AG25" s="85">
        <f t="shared" si="33"/>
        <v>72.785771580629216</v>
      </c>
      <c r="AH25" s="85">
        <f t="shared" si="33"/>
        <v>71.368650256550254</v>
      </c>
      <c r="AI25" s="85">
        <f t="shared" si="33"/>
        <v>70.370571109847134</v>
      </c>
      <c r="AJ25" s="85">
        <f t="shared" si="33"/>
        <v>69.702858897310406</v>
      </c>
      <c r="AK25" s="85">
        <f t="shared" si="33"/>
        <v>69.256756695752074</v>
      </c>
      <c r="AL25" s="85">
        <f t="shared" si="33"/>
        <v>69.356494081253942</v>
      </c>
      <c r="AM25" s="85">
        <f t="shared" si="33"/>
        <v>69.587904974123859</v>
      </c>
      <c r="AN25" s="85">
        <f t="shared" si="33"/>
        <v>69.14108161190363</v>
      </c>
      <c r="AO25" s="85">
        <f t="shared" si="33"/>
        <v>68.161244141009632</v>
      </c>
      <c r="AP25" s="85">
        <f t="shared" si="33"/>
        <v>66.808216118146618</v>
      </c>
      <c r="AQ25" s="85">
        <f t="shared" si="33"/>
        <v>65.25910377399326</v>
      </c>
      <c r="AR25" s="85">
        <f t="shared" si="33"/>
        <v>63.711512882217747</v>
      </c>
      <c r="AS25" s="85">
        <f t="shared" si="33"/>
        <v>61.982778663508654</v>
      </c>
      <c r="AT25" s="85">
        <f t="shared" si="33"/>
        <v>60.790244648460529</v>
      </c>
      <c r="AU25" s="85">
        <f t="shared" si="33"/>
        <v>59.805362828081023</v>
      </c>
      <c r="AV25" s="85">
        <f t="shared" si="33"/>
        <v>58.923784640670988</v>
      </c>
      <c r="AW25" s="85">
        <f t="shared" si="33"/>
        <v>58.060326077425415</v>
      </c>
      <c r="AX25" s="85">
        <f t="shared" si="33"/>
        <v>57.153104245340209</v>
      </c>
      <c r="AY25" s="85">
        <f t="shared" si="33"/>
        <v>56.167037747206706</v>
      </c>
      <c r="AZ25" s="85">
        <f t="shared" si="33"/>
        <v>55.507185343503075</v>
      </c>
      <c r="BA25" s="85">
        <f t="shared" si="33"/>
        <v>54.720552770626178</v>
      </c>
      <c r="BB25" s="85">
        <f t="shared" si="33"/>
        <v>53.824217939924019</v>
      </c>
      <c r="BC25" s="85">
        <f t="shared" si="33"/>
        <v>52.889754328259741</v>
      </c>
      <c r="BD25" s="85">
        <f t="shared" si="33"/>
        <v>51.968352046480362</v>
      </c>
      <c r="BE25" s="85">
        <f t="shared" si="33"/>
        <v>51.090276228236434</v>
      </c>
      <c r="BF25" s="85">
        <f t="shared" si="33"/>
        <v>50.265684138671517</v>
      </c>
      <c r="BG25" s="85">
        <f t="shared" si="33"/>
        <v>49.526079272077403</v>
      </c>
      <c r="BH25" s="85">
        <f t="shared" si="33"/>
        <v>48.87247026875572</v>
      </c>
      <c r="BI25" s="85">
        <f t="shared" si="33"/>
        <v>48.246474005960984</v>
      </c>
      <c r="BJ25" s="85">
        <f t="shared" si="33"/>
        <v>47.625061649916681</v>
      </c>
      <c r="BK25" s="85">
        <f t="shared" si="33"/>
        <v>46.999692802195888</v>
      </c>
      <c r="BL25" s="85">
        <f t="shared" si="33"/>
        <v>46.372663840941541</v>
      </c>
      <c r="BM25" s="85">
        <f t="shared" si="33"/>
        <v>45.753069896605872</v>
      </c>
      <c r="BN25" s="85">
        <f t="shared" si="33"/>
        <v>45.152523529204913</v>
      </c>
      <c r="BO25" s="85">
        <f t="shared" si="33"/>
        <v>44.552267283537702</v>
      </c>
      <c r="BP25" s="85">
        <f t="shared" ref="BP25:DS25" si="34">BP29+BP36+BP44*(1-$AA$7)</f>
        <v>43.967202653198477</v>
      </c>
      <c r="BQ25" s="85">
        <f t="shared" si="34"/>
        <v>43.40776410503765</v>
      </c>
      <c r="BR25" s="85">
        <f t="shared" si="34"/>
        <v>42.876892702554827</v>
      </c>
      <c r="BS25" s="85">
        <f t="shared" si="34"/>
        <v>42.372987828544005</v>
      </c>
      <c r="BT25" s="85">
        <f t="shared" si="34"/>
        <v>41.892520989845551</v>
      </c>
      <c r="BU25" s="85">
        <f t="shared" si="34"/>
        <v>41.432182098995085</v>
      </c>
      <c r="BV25" s="85">
        <f t="shared" si="34"/>
        <v>40.984216596358351</v>
      </c>
      <c r="BW25" s="85">
        <f t="shared" si="34"/>
        <v>40.542220091413114</v>
      </c>
      <c r="BX25" s="85">
        <f t="shared" si="34"/>
        <v>40.106012710323675</v>
      </c>
      <c r="BY25" s="85">
        <f t="shared" si="34"/>
        <v>39.677829374149312</v>
      </c>
      <c r="BZ25" s="85">
        <f t="shared" si="34"/>
        <v>39.260540994051894</v>
      </c>
      <c r="CA25" s="85">
        <f t="shared" si="34"/>
        <v>38.856462628181092</v>
      </c>
      <c r="CB25" s="85">
        <f t="shared" si="34"/>
        <v>38.466740123456511</v>
      </c>
      <c r="CC25" s="85">
        <f t="shared" si="34"/>
        <v>38.090987900660856</v>
      </c>
      <c r="CD25" s="85">
        <f t="shared" si="34"/>
        <v>37.729711462858475</v>
      </c>
      <c r="CE25" s="85">
        <f t="shared" si="34"/>
        <v>37.381973205791844</v>
      </c>
      <c r="CF25" s="85">
        <f t="shared" si="34"/>
        <v>37.046093639684635</v>
      </c>
      <c r="CG25" s="85">
        <f t="shared" si="34"/>
        <v>36.720408502211555</v>
      </c>
      <c r="CH25" s="85">
        <f t="shared" si="34"/>
        <v>36.403637016394349</v>
      </c>
      <c r="CI25" s="85">
        <f t="shared" si="34"/>
        <v>36.094946834117536</v>
      </c>
      <c r="CJ25" s="85">
        <f t="shared" si="34"/>
        <v>35.793810476635656</v>
      </c>
      <c r="CK25" s="85">
        <f t="shared" si="34"/>
        <v>35.500455930051601</v>
      </c>
      <c r="CL25" s="85">
        <f t="shared" si="34"/>
        <v>35.215597866793004</v>
      </c>
      <c r="CM25" s="85">
        <f t="shared" si="34"/>
        <v>34.939806676583416</v>
      </c>
      <c r="CN25" s="85">
        <f t="shared" si="34"/>
        <v>34.673287781361523</v>
      </c>
      <c r="CO25" s="85">
        <f t="shared" si="34"/>
        <v>34.415860952948648</v>
      </c>
      <c r="CP25" s="85">
        <f t="shared" si="34"/>
        <v>34.167056343187483</v>
      </c>
      <c r="CQ25" s="85">
        <f t="shared" si="34"/>
        <v>33.926253464826168</v>
      </c>
      <c r="CR25" s="85">
        <f t="shared" si="34"/>
        <v>33.692871692212329</v>
      </c>
      <c r="CS25" s="85">
        <f t="shared" si="34"/>
        <v>33.466353443676496</v>
      </c>
      <c r="CT25" s="85">
        <f t="shared" si="34"/>
        <v>33.246287585119077</v>
      </c>
      <c r="CU25" s="85">
        <f t="shared" si="34"/>
        <v>33.032442247310875</v>
      </c>
      <c r="CV25" s="85">
        <f t="shared" si="34"/>
        <v>32.824725558105776</v>
      </c>
      <c r="CW25" s="85">
        <f t="shared" si="34"/>
        <v>32.623121578035587</v>
      </c>
      <c r="CX25" s="85">
        <f t="shared" si="34"/>
        <v>32.427633849923517</v>
      </c>
      <c r="CY25" s="85">
        <f t="shared" si="34"/>
        <v>32.238256569852176</v>
      </c>
      <c r="CZ25" s="85">
        <f t="shared" si="34"/>
        <v>32.054907838285843</v>
      </c>
      <c r="DA25" s="85">
        <f t="shared" si="34"/>
        <v>31.877400515190228</v>
      </c>
      <c r="DB25" s="85">
        <f t="shared" si="34"/>
        <v>31.705473128482993</v>
      </c>
      <c r="DC25" s="85">
        <f t="shared" si="34"/>
        <v>31.538837218080065</v>
      </c>
      <c r="DD25" s="85">
        <f t="shared" si="34"/>
        <v>31.377220242433165</v>
      </c>
      <c r="DE25" s="85">
        <f t="shared" si="34"/>
        <v>31.220393993835327</v>
      </c>
      <c r="DF25" s="85">
        <f t="shared" si="34"/>
        <v>31.068187041813502</v>
      </c>
      <c r="DG25" s="85">
        <f t="shared" si="34"/>
        <v>30.920475103725817</v>
      </c>
      <c r="DH25" s="85">
        <f t="shared" si="34"/>
        <v>30.777168689025824</v>
      </c>
      <c r="DI25" s="85">
        <f t="shared" si="34"/>
        <v>30.638192035421397</v>
      </c>
      <c r="DJ25" s="85">
        <f t="shared" si="34"/>
        <v>30.503463644577423</v>
      </c>
      <c r="DK25" s="85">
        <f t="shared" si="34"/>
        <v>30.372884640532991</v>
      </c>
      <c r="DL25" s="85">
        <f t="shared" si="34"/>
        <v>30.246335827994915</v>
      </c>
      <c r="DM25" s="85">
        <f t="shared" si="34"/>
        <v>30.123681172804357</v>
      </c>
      <c r="DN25" s="85">
        <f t="shared" si="34"/>
        <v>30.00477351476319</v>
      </c>
      <c r="DO25" s="85">
        <f t="shared" si="34"/>
        <v>29.889465178191344</v>
      </c>
      <c r="DP25" s="85">
        <f t="shared" si="34"/>
        <v>29.777619062736669</v>
      </c>
      <c r="DQ25" s="85">
        <f t="shared" si="34"/>
        <v>29.669114949297928</v>
      </c>
      <c r="DR25" s="85">
        <f t="shared" si="34"/>
        <v>29.563850279006946</v>
      </c>
      <c r="DS25" s="85">
        <f t="shared" si="34"/>
        <v>29.461736673705648</v>
      </c>
    </row>
    <row r="26" spans="1:123" s="57" customFormat="1" x14ac:dyDescent="0.25">
      <c r="A26" s="57" t="s">
        <v>91</v>
      </c>
      <c r="C26" s="57">
        <f>$B$5*$B$8-(C19+C30+C37+C45+C53+C60+C69+C74)</f>
        <v>51625.096577765624</v>
      </c>
      <c r="D26" s="57">
        <f>$B$5*$B$8-(D19+D30+D37+D45+D53+D60+D69+D74)</f>
        <v>51618.115893318747</v>
      </c>
      <c r="E26" s="57">
        <f>$B$5*$B$8-(E19+E30+E37+E45+E53+E60+E69+E74)</f>
        <v>51609.739071982498</v>
      </c>
      <c r="F26" s="57">
        <f>$B$5*$B$8-(F19+F30+F37+F45+F53+F60+F69+F74)</f>
        <v>51599.686886379</v>
      </c>
      <c r="G26" s="57">
        <f>$B$5*$B$8-(G19+G30+G37+G45+G53+G60+G69+G74)</f>
        <v>51587.624263654798</v>
      </c>
      <c r="H26" s="57">
        <f>$B$5*$B$8-(H19+H30+H37+H45+H53+H60+H69+H74)</f>
        <v>51573.149116385757</v>
      </c>
      <c r="I26" s="57">
        <f>$B$5*$B$8-(I19+I30+I37+I45+I53+I60+I69+I74)</f>
        <v>51555.778939662916</v>
      </c>
      <c r="J26" s="57">
        <f>$B$5*$B$8-(J19+J30+J37+J45+J53+J60+J69+J74)</f>
        <v>51540.367327543892</v>
      </c>
      <c r="K26" s="57">
        <f>$B$5*$B$8-(K19+K30+K37+K45+K53+K60+K69+K74)</f>
        <v>51537.030860351122</v>
      </c>
      <c r="L26" s="57">
        <f>$B$5*$B$8-(L19+L30+L37+L45+L53+L60+L69+L74)</f>
        <v>51533.232801749349</v>
      </c>
      <c r="M26" s="57">
        <f>$B$5*$B$8-(M19+M30+M37+M45+M53+M60+M69+M74)</f>
        <v>51528.880921258184</v>
      </c>
      <c r="N26" s="57">
        <f>$B$5*$B$8-(N19+N30+N37+N45+N53+N60+N69+N74)</f>
        <v>51523.86457901074</v>
      </c>
      <c r="O26" s="57">
        <f>$B$5*$B$8-(O19+O30+O37+O45+O53+O60+O69+O74)</f>
        <v>51518.051059276935</v>
      </c>
      <c r="P26" s="69">
        <f>$B$5*$B$8-(P19+P30+P37+P45+P53+P60+P69+P74)</f>
        <v>51511.281177312776</v>
      </c>
      <c r="Q26" s="57">
        <f>$B$5*$B$8-(Q19+Q30+Q37+Q45+Q53+Q60+Q69+Q74)</f>
        <v>51500.609084977514</v>
      </c>
      <c r="R26" s="57">
        <f>$B$5*$B$8-(R19+R30+R37+R45+R53+R60+R69+R74)</f>
        <v>51492.007084889949</v>
      </c>
      <c r="S26" s="57">
        <f>$B$5*$B$8-(S19+S30+S37+S45+S53+S60+S69+S74)</f>
        <v>51483.525995590091</v>
      </c>
      <c r="T26" s="57">
        <f>$B$5*$B$8-(T19+T30+T37+T45+T53+T60+T69+T74)</f>
        <v>51475.211295020235</v>
      </c>
      <c r="U26" s="57">
        <f>$B$5*$B$8-(U19+U30+U37+U45+U53+U60+U69+U74)</f>
        <v>51467.117546906171</v>
      </c>
      <c r="V26" s="57">
        <f>$B$5*$B$8-(V19+V30+V37+V45+V53+V60+V69+V74)</f>
        <v>51459.310221206906</v>
      </c>
      <c r="W26" s="69">
        <f>$B$5*$B$8-(W19+W30+W37+W45+W53+W60+W69+W74)</f>
        <v>51451.867880683611</v>
      </c>
      <c r="X26" s="57">
        <f>$B$5*$B$8-(X19+X30+X37+X45+X53+X60+X69+X74)</f>
        <v>51445.321249869754</v>
      </c>
      <c r="Y26" s="57">
        <f>$B$5*$B$8-(Y19+Y30+Y37+Y45+Y53+Y60+Y69+Y74)</f>
        <v>51439.171728289693</v>
      </c>
      <c r="Z26" s="57">
        <f>$B$5*$B$8-(Z19+Z30+Z37+Z45+Z53+Z60+Z69+Z74)</f>
        <v>51432.608495632907</v>
      </c>
      <c r="AA26" s="57">
        <f>$B$5*$B$8-(AA19+AA30+AA37+AA45+AA53+AA60+AA69+AA74)</f>
        <v>51425.712153281333</v>
      </c>
      <c r="AB26" s="57">
        <f>$B$5*$B$8-(AB19+AB30+AB37+AB45+AB53+AB60+AB69+AB74)</f>
        <v>51418.581461528505</v>
      </c>
      <c r="AC26" s="57">
        <f>$B$5*$B$8-(AC19+AC30+AC37+AC45+AC53+AC60+AC69+AC74)</f>
        <v>51411.336956288251</v>
      </c>
      <c r="AD26" s="69">
        <f>$B$5*$B$8-(AD19+AD30+AD37+AD45+AD53+AD60+AD69+AD74)</f>
        <v>51404.125289286625</v>
      </c>
      <c r="AE26" s="57">
        <f>$B$5*$B$8-(AE19+AE30+AE37+AE45+AE53+AE60+AE69+AE74)</f>
        <v>51397.124437337239</v>
      </c>
      <c r="AF26" s="57">
        <f>$B$5*$B$8-(AF19+AF30+AF37+AF45+AF53+AF60+AF69+AF74)</f>
        <v>51390.581640470344</v>
      </c>
      <c r="AG26" s="57">
        <f>$B$5*$B$8-(AG19+AG30+AG37+AG45+AG53+AG60+AG69+AG74)</f>
        <v>51384.248015351681</v>
      </c>
      <c r="AH26" s="57">
        <f>$B$5*$B$8-(AH19+AH30+AH37+AH45+AH53+AH60+AH69+AH74)</f>
        <v>51378.076945822519</v>
      </c>
      <c r="AI26" s="57">
        <f>$B$5*$B$8-(AI19+AI30+AI37+AI45+AI53+AI60+AI69+AI74)</f>
        <v>51372.026752215257</v>
      </c>
      <c r="AJ26" s="194">
        <f>$B$5*$B$8-(AJ19+AJ30+AJ37+AJ45+AJ53+AJ60+AJ69+AJ74)</f>
        <v>51366.061872093574</v>
      </c>
      <c r="AK26" s="69">
        <f>$B$5*$B$8-(AK19+AK30+AK37+AK45+AK53+AK60+AK69+AK74)</f>
        <v>51360.154275844987</v>
      </c>
      <c r="AL26" s="57">
        <f>$B$5*$B$8-(AL19+AL30+AL37+AL45+AL53+AL60+AL69+AL74)</f>
        <v>51354.676437773836</v>
      </c>
      <c r="AM26" s="57">
        <f>$B$5*$B$8-(AM19+AM30+AM37+AM45+AM53+AM60+AM69+AM74)</f>
        <v>51349.191296092737</v>
      </c>
      <c r="AN26" s="57">
        <f>$B$5*$B$8-(AN19+AN30+AN37+AN45+AN53+AN60+AN69+AN74)</f>
        <v>51343.688440820348</v>
      </c>
      <c r="AO26" s="57">
        <f>$B$5*$B$8-(AO19+AO30+AO37+AO45+AO53+AO60+AO69+AO74)</f>
        <v>51338.221505265123</v>
      </c>
      <c r="AP26" s="57">
        <f>$B$5*$B$8-(AP19+AP30+AP37+AP45+AP53+AP60+AP69+AP74)</f>
        <v>51332.832618608452</v>
      </c>
      <c r="AQ26" s="194">
        <f>$B$5*$B$8-(AQ19+AQ30+AQ37+AQ45+AQ53+AQ60+AQ69+AQ74)</f>
        <v>51327.551257946121</v>
      </c>
      <c r="AR26" s="69">
        <f>$B$5*$B$8-(AR19+AR30+AR37+AR45+AR53+AR60+AR69+AR74)</f>
        <v>51322.392889355353</v>
      </c>
      <c r="AS26" s="57">
        <f>$B$5*$B$8-(AS19+AS30+AS37+AS45+AS53+AS60+AS69+AS74)</f>
        <v>51317.357355319946</v>
      </c>
      <c r="AT26" s="57">
        <f>$B$5*$B$8-(AT19+AT30+AT37+AT45+AT53+AT60+AT69+AT74)</f>
        <v>51312.458935020019</v>
      </c>
      <c r="AU26" s="57">
        <f>$B$5*$B$8-(AU19+AU30+AU37+AU45+AU53+AU60+AU69+AU74)</f>
        <v>51307.655217744468</v>
      </c>
      <c r="AV26" s="57">
        <f>$B$5*$B$8-(AV19+AV30+AV37+AV45+AV53+AV60+AV69+AV74)</f>
        <v>51302.929769422793</v>
      </c>
      <c r="AW26" s="57">
        <f>$B$5*$B$8-(AW19+AW30+AW37+AW45+AW53+AW60+AW69+AW74)</f>
        <v>51298.274406733632</v>
      </c>
      <c r="AX26" s="194">
        <f>$B$5*$B$8-(AX19+AX30+AX37+AX45+AX53+AX60+AX69+AX74)</f>
        <v>51293.687679143164</v>
      </c>
      <c r="AY26" s="69">
        <f>$B$5*$B$8-(AY19+AY30+AY37+AY45+AY53+AY60+AY69+AY74)</f>
        <v>51289.173025185424</v>
      </c>
      <c r="AZ26" s="57">
        <f>$B$5*$B$8-(AZ19+AZ30+AZ37+AZ45+AZ53+AZ60+AZ69+AZ74)</f>
        <v>51284.736653372733</v>
      </c>
      <c r="BA26" s="57">
        <f>$B$5*$B$8-(BA19+BA30+BA37+BA45+BA53+BA60+BA69+BA74)</f>
        <v>51280.352779443361</v>
      </c>
      <c r="BB26" s="57">
        <f>$B$5*$B$8-(BB19+BB30+BB37+BB45+BB53+BB60+BB69+BB74)</f>
        <v>51276.031401997796</v>
      </c>
      <c r="BC26" s="57">
        <f>$B$5*$B$8-(BC19+BC30+BC37+BC45+BC53+BC60+BC69+BC74)</f>
        <v>51271.781167872316</v>
      </c>
      <c r="BD26" s="57">
        <f>$B$5*$B$8-(BD19+BD30+BD37+BD45+BD53+BD60+BD69+BD74)</f>
        <v>51267.605069931007</v>
      </c>
      <c r="BE26" s="194">
        <f>$B$5*$B$8-(BE19+BE30+BE37+BE45+BE53+BE60+BE69+BE74)</f>
        <v>51263.502058789767</v>
      </c>
      <c r="BF26" s="69">
        <f>$B$5*$B$8-(BF19+BF30+BF37+BF45+BF53+BF60+BF69+BF74)</f>
        <v>51259.468696409633</v>
      </c>
      <c r="BG26" s="57">
        <f>$B$5*$B$8-(BG19+BG30+BG37+BG45+BG53+BG60+BG69+BG74)</f>
        <v>51255.500744325211</v>
      </c>
      <c r="BH26" s="57">
        <f>$B$5*$B$8-(BH19+BH30+BH37+BH45+BH53+BH60+BH69+BH74)</f>
        <v>51251.591478975999</v>
      </c>
      <c r="BI26" s="57">
        <f>$B$5*$B$8-(BI19+BI30+BI37+BI45+BI53+BI60+BI69+BI74)</f>
        <v>51247.734099479596</v>
      </c>
      <c r="BJ26" s="57">
        <f>$B$5*$B$8-(BJ19+BJ30+BJ37+BJ45+BJ53+BJ60+BJ69+BJ74)</f>
        <v>51243.926414874113</v>
      </c>
      <c r="BK26" s="57">
        <f>$B$5*$B$8-(BK19+BK30+BK37+BK45+BK53+BK60+BK69+BK74)</f>
        <v>51240.168052335881</v>
      </c>
      <c r="BL26" s="194">
        <f>$B$5*$B$8-(BL19+BL30+BL37+BL45+BL53+BL60+BL69+BL74)</f>
        <v>51236.459313213192</v>
      </c>
      <c r="BM26" s="69">
        <f>$B$5*$B$8-(BM19+BM30+BM37+BM45+BM53+BM60+BM69+BM74)</f>
        <v>51232.800317712827</v>
      </c>
      <c r="BN26" s="57">
        <f t="shared" ref="BN26:DS26" si="35">$B$5*$B$8-(BN19+BN30+BN37+BN45+BN53+BN60+BN69+BN74)</f>
        <v>51229.190468556168</v>
      </c>
      <c r="BO26" s="57">
        <f t="shared" si="35"/>
        <v>51225.628252625029</v>
      </c>
      <c r="BP26" s="57">
        <f t="shared" si="35"/>
        <v>51222.113637087241</v>
      </c>
      <c r="BQ26" s="57">
        <f t="shared" si="35"/>
        <v>51218.645413789309</v>
      </c>
      <c r="BR26" s="57">
        <f t="shared" si="35"/>
        <v>51215.22155199734</v>
      </c>
      <c r="BS26" s="57">
        <f t="shared" si="35"/>
        <v>51211.839789676138</v>
      </c>
      <c r="BT26" s="69">
        <f t="shared" si="35"/>
        <v>51208.497991733442</v>
      </c>
      <c r="BU26" s="57">
        <f t="shared" si="35"/>
        <v>51205.194301994903</v>
      </c>
      <c r="BV26" s="57">
        <f t="shared" si="35"/>
        <v>51201.927125875409</v>
      </c>
      <c r="BW26" s="57">
        <f t="shared" si="35"/>
        <v>51198.695480733331</v>
      </c>
      <c r="BX26" s="57">
        <f t="shared" si="35"/>
        <v>51195.498889211252</v>
      </c>
      <c r="BY26" s="57">
        <f t="shared" si="35"/>
        <v>51192.336888324338</v>
      </c>
      <c r="BZ26" s="57">
        <f t="shared" si="35"/>
        <v>51189.208839079532</v>
      </c>
      <c r="CA26" s="69">
        <f t="shared" si="35"/>
        <v>51186.113876390125</v>
      </c>
      <c r="CB26" s="57">
        <f t="shared" si="35"/>
        <v>51183.050952955913</v>
      </c>
      <c r="CC26" s="57">
        <f t="shared" si="35"/>
        <v>51180.018931471524</v>
      </c>
      <c r="CD26" s="57">
        <f t="shared" si="35"/>
        <v>51177.016705349437</v>
      </c>
      <c r="CE26" s="57">
        <f t="shared" si="35"/>
        <v>51174.043128475751</v>
      </c>
      <c r="CF26" s="57">
        <f t="shared" si="35"/>
        <v>51171.097128943795</v>
      </c>
      <c r="CG26" s="57">
        <f t="shared" si="35"/>
        <v>51168.177767489731</v>
      </c>
      <c r="CH26" s="69">
        <f t="shared" si="35"/>
        <v>51165.28423624923</v>
      </c>
      <c r="CI26" s="57">
        <f t="shared" si="35"/>
        <v>51162.415828499063</v>
      </c>
      <c r="CJ26" s="57">
        <f t="shared" si="35"/>
        <v>51159.571903293036</v>
      </c>
      <c r="CK26" s="57">
        <f t="shared" si="35"/>
        <v>51156.751861421049</v>
      </c>
      <c r="CL26" s="57">
        <f t="shared" si="35"/>
        <v>51153.955085877977</v>
      </c>
      <c r="CM26" s="57">
        <f t="shared" si="35"/>
        <v>51151.18090352611</v>
      </c>
      <c r="CN26" s="57">
        <f t="shared" si="35"/>
        <v>51148.428596473161</v>
      </c>
      <c r="CO26" s="69">
        <f t="shared" si="35"/>
        <v>51145.69743082935</v>
      </c>
      <c r="CP26" s="57">
        <f t="shared" si="35"/>
        <v>51142.986687084223</v>
      </c>
      <c r="CQ26" s="57">
        <f t="shared" si="35"/>
        <v>51140.295682910371</v>
      </c>
      <c r="CR26" s="57">
        <f t="shared" si="35"/>
        <v>51137.623785014621</v>
      </c>
      <c r="CS26" s="57">
        <f t="shared" si="35"/>
        <v>51134.970405983498</v>
      </c>
      <c r="CT26" s="57">
        <f t="shared" si="35"/>
        <v>51132.335002454376</v>
      </c>
      <c r="CU26" s="57">
        <f t="shared" si="35"/>
        <v>51129.717063570213</v>
      </c>
      <c r="CV26" s="69">
        <f t="shared" si="35"/>
        <v>51127.116096854137</v>
      </c>
      <c r="CW26" s="57">
        <f t="shared" si="35"/>
        <v>51124.531617180277</v>
      </c>
      <c r="CX26" s="57">
        <f t="shared" si="35"/>
        <v>51121.963140792002</v>
      </c>
      <c r="CY26" s="57">
        <f t="shared" si="35"/>
        <v>51119.410183766275</v>
      </c>
      <c r="CZ26" s="57">
        <f t="shared" si="35"/>
        <v>51116.872262748024</v>
      </c>
      <c r="DA26" s="57">
        <f t="shared" si="35"/>
        <v>51114.348900938799</v>
      </c>
      <c r="DB26" s="57">
        <f t="shared" si="35"/>
        <v>51111.839636377939</v>
      </c>
      <c r="DC26" s="57">
        <f t="shared" si="35"/>
        <v>51109.344027788407</v>
      </c>
      <c r="DD26" s="69">
        <f t="shared" si="35"/>
        <v>51106.861656694717</v>
      </c>
      <c r="DE26" s="57">
        <f t="shared" si="35"/>
        <v>51104.392126163402</v>
      </c>
      <c r="DF26" s="57">
        <f t="shared" si="35"/>
        <v>51101.93505730763</v>
      </c>
      <c r="DG26" s="57">
        <f t="shared" si="35"/>
        <v>51099.490084813726</v>
      </c>
      <c r="DH26" s="57">
        <f t="shared" si="35"/>
        <v>51097.056853226823</v>
      </c>
      <c r="DI26" s="57">
        <f t="shared" si="35"/>
        <v>51094.63501420986</v>
      </c>
      <c r="DJ26" s="57">
        <f t="shared" si="35"/>
        <v>51092.224225460959</v>
      </c>
      <c r="DK26" s="69">
        <f t="shared" si="35"/>
        <v>51089.824151162524</v>
      </c>
      <c r="DL26" s="57">
        <f t="shared" si="35"/>
        <v>51087.434463346239</v>
      </c>
      <c r="DM26" s="57">
        <f t="shared" si="35"/>
        <v>51085.054843489212</v>
      </c>
      <c r="DN26" s="57">
        <f t="shared" si="35"/>
        <v>51082.684983835818</v>
      </c>
      <c r="DO26" s="57">
        <f t="shared" si="35"/>
        <v>51080.324588269883</v>
      </c>
      <c r="DP26" s="57">
        <f t="shared" si="35"/>
        <v>51077.973372351953</v>
      </c>
      <c r="DQ26" s="57">
        <f t="shared" si="35"/>
        <v>51075.631062484237</v>
      </c>
      <c r="DR26" s="57">
        <f t="shared" si="35"/>
        <v>51073.297394579822</v>
      </c>
      <c r="DS26" s="57">
        <f t="shared" si="35"/>
        <v>51070.972112670985</v>
      </c>
    </row>
    <row r="27" spans="1:123" s="57" customFormat="1" x14ac:dyDescent="0.25">
      <c r="A27" s="57" t="s">
        <v>119</v>
      </c>
      <c r="C27" s="57">
        <f>$B$5*$B$7-(C21+C32+C39+C47+C55+C62+C70+C75)</f>
        <v>24591.608760238301</v>
      </c>
      <c r="D27" s="57">
        <f>$B$5*$B$7-(D21+D32+D39+D47+D55+D62+D70+D75)</f>
        <v>24589.930512285959</v>
      </c>
      <c r="E27" s="57">
        <f>$B$5*$B$7-(E21+E32+E39+E47+E55+E62+E70+E75)</f>
        <v>24587.916614743153</v>
      </c>
      <c r="F27" s="57">
        <f>$B$5*$B$7-(F21+F32+F39+F47+F55+F62+F70+F75)</f>
        <v>24585.499937691784</v>
      </c>
      <c r="G27" s="57">
        <f>$B$5*$B$7-(G21+G32+G39+G47+G55+G62+G70+G75)</f>
        <v>24582.599925230141</v>
      </c>
      <c r="H27" s="57">
        <f>$B$5*$B$7-(H21+H32+H39+H47+H55+H62+H70+H75)</f>
        <v>24579.119910276168</v>
      </c>
      <c r="I27" s="57">
        <f>$B$5*$B$7-(I21+I32+I39+I47+I55+I62+I70+I75)</f>
        <v>24574.943892331401</v>
      </c>
      <c r="J27" s="57">
        <f>$B$5*$B$7-(J21+J32+J39+J47+J55+J62+J70+J75)</f>
        <v>24573.239116449371</v>
      </c>
      <c r="K27" s="57">
        <f>$B$5*$B$7-(K21+K32+K39+K47+K55+K62+K70+K75)</f>
        <v>24572.960356116266</v>
      </c>
      <c r="L27" s="57">
        <f>$B$5*$B$7-(L21+L32+L39+L47+L55+L62+L70+L75)</f>
        <v>24572.650061351898</v>
      </c>
      <c r="M27" s="57">
        <f>$B$5*$B$7-(M21+M32+M39+M47+M55+M62+M70+M75)</f>
        <v>24572.301926865803</v>
      </c>
      <c r="N27" s="57">
        <f>$B$5*$B$7-(N21+N32+N39+N47+N55+N62+N70+N75)</f>
        <v>24571.908386957482</v>
      </c>
      <c r="O27" s="57">
        <f>$B$5*$B$7-(O21+O32+O39+O47+O55+O62+O70+O75)</f>
        <v>24571.460363698254</v>
      </c>
      <c r="P27" s="69">
        <f>$B$5*$B$7-(P21+P32+P39+P47+P55+P62+P70+P75)</f>
        <v>24570.946964861192</v>
      </c>
      <c r="Q27" s="57">
        <f>$B$5*$B$7-(Q21+Q32+Q39+Q47+Q55+Q62+Q70+Q75)</f>
        <v>24569.705532235606</v>
      </c>
      <c r="R27" s="57">
        <f>$B$5*$B$7-(R21+R32+R39+R47+R55+R62+R70+R75)</f>
        <v>24568.705263022217</v>
      </c>
      <c r="S27" s="57">
        <f>$B$5*$B$7-(S21+S32+S39+S47+S55+S62+S70+S75)</f>
        <v>24567.724046258656</v>
      </c>
      <c r="T27" s="57">
        <f>$B$5*$B$7-(T21+T32+T39+T47+T55+T62+T70+T75)</f>
        <v>24566.768264264214</v>
      </c>
      <c r="U27" s="57">
        <f>$B$5*$B$7-(U21+U32+U39+U47+U55+U62+U70+U75)</f>
        <v>24565.845576270389</v>
      </c>
      <c r="V27" s="57">
        <f>$B$5*$B$7-(V21+V32+V39+V47+V55+V62+V70+V75)</f>
        <v>24564.965174225978</v>
      </c>
      <c r="W27" s="69">
        <f>$B$5*$B$7-(W21+W32+W39+W47+W55+W62+W70+W75)</f>
        <v>24564.138089963315</v>
      </c>
      <c r="X27" s="57">
        <f>$B$5*$B$7-(X21+X32+X39+X47+X55+X62+X70+X75)</f>
        <v>24563.425096955678</v>
      </c>
      <c r="Y27" s="57">
        <f>$B$5*$B$7-(Y21+Y32+Y39+Y47+Y55+Y62+Y70+Y75)</f>
        <v>24562.771438109325</v>
      </c>
      <c r="Z27" s="57">
        <f>$B$5*$B$7-(Z21+Z32+Z39+Z47+Z55+Z62+Z70+Z75)</f>
        <v>24562.066708404102</v>
      </c>
      <c r="AA27" s="57">
        <f>$B$5*$B$7-(AA21+AA32+AA39+AA47+AA55+AA62+AA70+AA75)</f>
        <v>24561.319972791545</v>
      </c>
      <c r="AB27" s="57">
        <f>$B$5*$B$7-(AB21+AB32+AB39+AB47+AB55+AB62+AB70+AB75)</f>
        <v>24560.542358842282</v>
      </c>
      <c r="AC27" s="57">
        <f>$B$5*$B$7-(AC21+AC32+AC39+AC47+AC55+AC62+AC70+AC75)</f>
        <v>24559.747468461035</v>
      </c>
      <c r="AD27" s="69">
        <f>$B$5*$B$7-(AD21+AD32+AD39+AD47+AD55+AD62+AD70+AD75)</f>
        <v>24558.951871847308</v>
      </c>
      <c r="AE27" s="57">
        <f>$B$5*$B$7-(AE21+AE32+AE39+AE47+AE55+AE62+AE70+AE75)</f>
        <v>24558.175700137544</v>
      </c>
      <c r="AF27" s="57">
        <f>$B$5*$B$7-(AF21+AF32+AF39+AF47+AF55+AF62+AF70+AF75)</f>
        <v>24557.448452840119</v>
      </c>
      <c r="AG27" s="57">
        <f>$B$5*$B$7-(AG21+AG32+AG39+AG47+AG55+AG62+AG70+AG75)</f>
        <v>24556.750783157455</v>
      </c>
      <c r="AH27" s="57">
        <f>$B$5*$B$7-(AH21+AH32+AH39+AH47+AH55+AH62+AH70+AH75)</f>
        <v>24556.076300527093</v>
      </c>
      <c r="AI27" s="57">
        <f>$B$5*$B$7-(AI21+AI32+AI39+AI47+AI55+AI62+AI70+AI75)</f>
        <v>24555.419013618633</v>
      </c>
      <c r="AJ27" s="194">
        <f>$B$5*$B$7-(AJ21+AJ32+AJ39+AJ47+AJ55+AJ62+AJ70+AJ75)</f>
        <v>24554.773434183549</v>
      </c>
      <c r="AK27" s="69">
        <f>$B$5*$B$7-(AK21+AK32+AK39+AK47+AK55+AK62+AK70+AK75)</f>
        <v>24554.134701493866</v>
      </c>
      <c r="AL27" s="57">
        <f>$B$5*$B$7-(AL21+AL32+AL39+AL47+AL55+AL62+AL70+AL75)</f>
        <v>24553.541129459354</v>
      </c>
      <c r="AM27" s="57">
        <f>$B$5*$B$7-(AM21+AM32+AM39+AM47+AM55+AM62+AM70+AM75)</f>
        <v>24552.94245896296</v>
      </c>
      <c r="AN27" s="57">
        <f>$B$5*$B$7-(AN21+AN32+AN39+AN47+AN55+AN62+AN70+AN75)</f>
        <v>24552.339106215717</v>
      </c>
      <c r="AO27" s="57">
        <f>$B$5*$B$7-(AO21+AO32+AO39+AO47+AO55+AO62+AO70+AO75)</f>
        <v>24551.738025578496</v>
      </c>
      <c r="AP27" s="57">
        <f>$B$5*$B$7-(AP21+AP32+AP39+AP47+AP55+AP62+AP70+AP75)</f>
        <v>24551.144763902288</v>
      </c>
      <c r="AQ27" s="194">
        <f>$B$5*$B$7-(AQ21+AQ32+AQ39+AQ47+AQ55+AQ62+AQ70+AQ75)</f>
        <v>24550.563313778937</v>
      </c>
      <c r="AR27" s="69">
        <f>$B$5*$B$7-(AR21+AR32+AR39+AR47+AR55+AR62+AR70+AR75)</f>
        <v>24549.995939733348</v>
      </c>
      <c r="AS27" s="57">
        <f>$B$5*$B$7-(AS21+AS32+AS39+AS47+AS55+AS62+AS70+AS75)</f>
        <v>24549.442971919067</v>
      </c>
      <c r="AT27" s="57">
        <f>$B$5*$B$7-(AT21+AT32+AT39+AT47+AT55+AT62+AT70+AT75)</f>
        <v>24548.90682023636</v>
      </c>
      <c r="AU27" s="57">
        <f>$B$5*$B$7-(AU21+AU32+AU39+AU47+AU55+AU62+AU70+AU75)</f>
        <v>24548.382371391457</v>
      </c>
      <c r="AV27" s="57">
        <f>$B$5*$B$7-(AV21+AV32+AV39+AV47+AV55+AV62+AV70+AV75)</f>
        <v>24547.867030501184</v>
      </c>
      <c r="AW27" s="57">
        <f>$B$5*$B$7-(AW21+AW32+AW39+AW47+AW55+AW62+AW70+AW75)</f>
        <v>24547.359326355785</v>
      </c>
      <c r="AX27" s="194">
        <f>$B$5*$B$7-(AX21+AX32+AX39+AX47+AX55+AX62+AX70+AX75)</f>
        <v>24546.858731960674</v>
      </c>
      <c r="AY27" s="69">
        <f>$B$5*$B$7-(AY21+AY32+AY39+AY47+AY55+AY62+AY70+AY75)</f>
        <v>24546.365459776254</v>
      </c>
      <c r="AZ27" s="57">
        <f>$B$5*$B$7-(AZ21+AZ32+AZ39+AZ47+AZ55+AZ62+AZ70+AZ75)</f>
        <v>24545.880226811925</v>
      </c>
      <c r="BA27" s="57">
        <f>$B$5*$B$7-(BA21+BA32+BA39+BA47+BA55+BA62+BA70+BA75)</f>
        <v>24545.399724927785</v>
      </c>
      <c r="BB27" s="57">
        <f>$B$5*$B$7-(BB21+BB32+BB39+BB47+BB55+BB62+BB70+BB75)</f>
        <v>24544.92560805723</v>
      </c>
      <c r="BC27" s="57">
        <f>$B$5*$B$7-(BC21+BC32+BC39+BC47+BC55+BC62+BC70+BC75)</f>
        <v>24544.459153416676</v>
      </c>
      <c r="BD27" s="57">
        <f>$B$5*$B$7-(BD21+BD32+BD39+BD47+BD55+BD62+BD70+BD75)</f>
        <v>24544.000850363405</v>
      </c>
      <c r="BE27" s="194">
        <f>$B$5*$B$7-(BE21+BE32+BE39+BE47+BE55+BE62+BE70+BE75)</f>
        <v>24543.550620550246</v>
      </c>
      <c r="BF27" s="69">
        <f>$B$5*$B$7-(BF21+BF32+BF39+BF47+BF55+BF62+BF70+BF75)</f>
        <v>24543.108034108856</v>
      </c>
      <c r="BG27" s="57">
        <f>$B$5*$B$7-(BG21+BG32+BG39+BG47+BG55+BG62+BG70+BG75)</f>
        <v>24542.672520801993</v>
      </c>
      <c r="BH27" s="57">
        <f>$B$5*$B$7-(BH21+BH32+BH39+BH47+BH55+BH62+BH70+BH75)</f>
        <v>24542.243575970297</v>
      </c>
      <c r="BI27" s="57">
        <f>$B$5*$B$7-(BI21+BI32+BI39+BI47+BI55+BI62+BI70+BI75)</f>
        <v>24541.820240514309</v>
      </c>
      <c r="BJ27" s="57">
        <f>$B$5*$B$7-(BJ21+BJ32+BJ39+BJ47+BJ55+BJ62+BJ70+BJ75)</f>
        <v>24541.402139948605</v>
      </c>
      <c r="BK27" s="57">
        <f>$B$5*$B$7-(BK21+BK32+BK39+BK47+BK55+BK62+BK70+BK75)</f>
        <v>24540.989187514209</v>
      </c>
      <c r="BL27" s="194">
        <f>$B$5*$B$7-(BL21+BL32+BL39+BL47+BL55+BL62+BL70+BL75)</f>
        <v>24540.581427617901</v>
      </c>
      <c r="BM27" s="69">
        <f>$B$5*$B$7-(BM21+BM32+BM39+BM47+BM55+BM62+BM70+BM75)</f>
        <v>24540.178914146167</v>
      </c>
      <c r="BN27" s="57">
        <f t="shared" ref="BN27:DS27" si="36">$B$5*$B$7-(BN21+BN32+BN39+BN47+BN55+BN62+BN70+BN75)</f>
        <v>24539.781627401175</v>
      </c>
      <c r="BO27" s="57">
        <f t="shared" si="36"/>
        <v>24539.389431970209</v>
      </c>
      <c r="BP27" s="57">
        <f t="shared" si="36"/>
        <v>24539.002409946486</v>
      </c>
      <c r="BQ27" s="57">
        <f t="shared" si="36"/>
        <v>24538.620450486356</v>
      </c>
      <c r="BR27" s="57">
        <f t="shared" si="36"/>
        <v>24538.243318741428</v>
      </c>
      <c r="BS27" s="57">
        <f t="shared" si="36"/>
        <v>24537.870740583712</v>
      </c>
      <c r="BT27" s="69">
        <f t="shared" si="36"/>
        <v>24537.502456326707</v>
      </c>
      <c r="BU27" s="57">
        <f t="shared" si="36"/>
        <v>24537.138246292325</v>
      </c>
      <c r="BV27" s="57">
        <f t="shared" si="36"/>
        <v>24536.777932435867</v>
      </c>
      <c r="BW27" s="57">
        <f t="shared" si="36"/>
        <v>24536.421390755393</v>
      </c>
      <c r="BX27" s="57">
        <f t="shared" si="36"/>
        <v>24536.068574808127</v>
      </c>
      <c r="BY27" s="57">
        <f t="shared" si="36"/>
        <v>24535.719450828961</v>
      </c>
      <c r="BZ27" s="57">
        <f t="shared" si="36"/>
        <v>24535.37396740049</v>
      </c>
      <c r="CA27" s="69">
        <f t="shared" si="36"/>
        <v>24535.032044685988</v>
      </c>
      <c r="CB27" s="57">
        <f t="shared" si="36"/>
        <v>24534.693577428159</v>
      </c>
      <c r="CC27" s="57">
        <f t="shared" si="36"/>
        <v>24534.358445870064</v>
      </c>
      <c r="CD27" s="57">
        <f t="shared" si="36"/>
        <v>24534.026528950235</v>
      </c>
      <c r="CE27" s="57">
        <f t="shared" si="36"/>
        <v>24533.697693980343</v>
      </c>
      <c r="CF27" s="57">
        <f t="shared" si="36"/>
        <v>24533.371816055427</v>
      </c>
      <c r="CG27" s="57">
        <f t="shared" si="36"/>
        <v>24533.048787741209</v>
      </c>
      <c r="CH27" s="69">
        <f t="shared" si="36"/>
        <v>24532.728519870267</v>
      </c>
      <c r="CI27" s="57">
        <f t="shared" si="36"/>
        <v>24532.410937638451</v>
      </c>
      <c r="CJ27" s="57">
        <f t="shared" si="36"/>
        <v>24532.095975388598</v>
      </c>
      <c r="CK27" s="57">
        <f t="shared" si="36"/>
        <v>24531.783572555054</v>
      </c>
      <c r="CL27" s="57">
        <f t="shared" si="36"/>
        <v>24531.47366743075</v>
      </c>
      <c r="CM27" s="57">
        <f t="shared" si="36"/>
        <v>24531.166190858348</v>
      </c>
      <c r="CN27" s="57">
        <f t="shared" si="36"/>
        <v>24530.861066739137</v>
      </c>
      <c r="CO27" s="69">
        <f t="shared" si="36"/>
        <v>24530.558215414323</v>
      </c>
      <c r="CP27" s="57">
        <f t="shared" si="36"/>
        <v>24530.2575576565</v>
      </c>
      <c r="CQ27" s="57">
        <f t="shared" si="36"/>
        <v>24529.959017867903</v>
      </c>
      <c r="CR27" s="57">
        <f t="shared" si="36"/>
        <v>24529.662525860644</v>
      </c>
      <c r="CS27" s="57">
        <f t="shared" si="36"/>
        <v>24529.368017043111</v>
      </c>
      <c r="CT27" s="57">
        <f t="shared" si="36"/>
        <v>24529.075432758149</v>
      </c>
      <c r="CU27" s="57">
        <f t="shared" si="36"/>
        <v>24528.784718849638</v>
      </c>
      <c r="CV27" s="69">
        <f t="shared" si="36"/>
        <v>24528.495823665857</v>
      </c>
      <c r="CW27" s="57">
        <f t="shared" si="36"/>
        <v>24528.20869638124</v>
      </c>
      <c r="CX27" s="57">
        <f t="shared" si="36"/>
        <v>24527.923285994981</v>
      </c>
      <c r="CY27" s="57">
        <f t="shared" si="36"/>
        <v>24527.639540989403</v>
      </c>
      <c r="CZ27" s="57">
        <f t="shared" si="36"/>
        <v>24527.357409403518</v>
      </c>
      <c r="DA27" s="57">
        <f t="shared" si="36"/>
        <v>24527.076839524143</v>
      </c>
      <c r="DB27" s="57">
        <f t="shared" si="36"/>
        <v>24526.797781008103</v>
      </c>
      <c r="DC27" s="57">
        <f t="shared" si="36"/>
        <v>24526.520185761561</v>
      </c>
      <c r="DD27" s="69">
        <f t="shared" si="36"/>
        <v>24526.244008343456</v>
      </c>
      <c r="DE27" s="57">
        <f t="shared" si="36"/>
        <v>24525.96920590333</v>
      </c>
      <c r="DF27" s="57">
        <f t="shared" si="36"/>
        <v>24525.695737792365</v>
      </c>
      <c r="DG27" s="57">
        <f t="shared" si="36"/>
        <v>24525.423565020352</v>
      </c>
      <c r="DH27" s="57">
        <f t="shared" si="36"/>
        <v>24525.152649748168</v>
      </c>
      <c r="DI27" s="57">
        <f t="shared" si="36"/>
        <v>24524.8829548592</v>
      </c>
      <c r="DJ27" s="57">
        <f t="shared" si="36"/>
        <v>24524.614443751736</v>
      </c>
      <c r="DK27" s="69">
        <f t="shared" si="36"/>
        <v>24524.347080357646</v>
      </c>
      <c r="DL27" s="57">
        <f t="shared" si="36"/>
        <v>24524.080829312432</v>
      </c>
      <c r="DM27" s="57">
        <f t="shared" si="36"/>
        <v>24523.815656182003</v>
      </c>
      <c r="DN27" s="57">
        <f t="shared" si="36"/>
        <v>24523.551527670217</v>
      </c>
      <c r="DO27" s="57">
        <f t="shared" si="36"/>
        <v>24523.288411769059</v>
      </c>
      <c r="DP27" s="57">
        <f t="shared" si="36"/>
        <v>24523.026277801335</v>
      </c>
      <c r="DQ27" s="57">
        <f t="shared" si="36"/>
        <v>24522.765096338971</v>
      </c>
      <c r="DR27" s="57">
        <f t="shared" si="36"/>
        <v>24522.50483904167</v>
      </c>
      <c r="DS27" s="57">
        <f t="shared" si="36"/>
        <v>24522.245478474873</v>
      </c>
    </row>
    <row r="28" spans="1:123" s="57" customFormat="1" x14ac:dyDescent="0.25">
      <c r="A28" s="57" t="s">
        <v>120</v>
      </c>
      <c r="C28" s="57">
        <f>$B$5*$B$6-(C23+C34+C41+C49+C57+C64+C71+C76)</f>
        <v>5739.1542737640866</v>
      </c>
      <c r="D28" s="57">
        <f>$B$5*$B$6-(D23+D34+D41+D49+D57+D64+D71+D76)</f>
        <v>5738.9851285169043</v>
      </c>
      <c r="E28" s="57">
        <f>$B$5*$B$6-(E23+E34+E41+E49+E57+E64+E71+E76)</f>
        <v>5738.7821542202846</v>
      </c>
      <c r="F28" s="57">
        <f>$B$5*$B$6-(F23+F34+F41+F49+F57+F64+F71+F76)</f>
        <v>5738.5385850643415</v>
      </c>
      <c r="G28" s="57">
        <f>$B$5*$B$6-(G23+G34+G41+G49+G57+G64+G71+G76)</f>
        <v>5738.2463020772102</v>
      </c>
      <c r="H28" s="57">
        <f>$B$5*$B$6-(H23+H34+H41+H49+H57+H64+H71+H76)</f>
        <v>5737.8955624926521</v>
      </c>
      <c r="I28" s="57">
        <f>$B$5*$B$6-(I23+I34+I41+I49+I57+I64+I71+I76)</f>
        <v>5737.4746749911819</v>
      </c>
      <c r="J28" s="57">
        <f>$B$5*$B$6-(J23+J34+J41+J49+J57+J64+J71+J76)</f>
        <v>5737.3289471809449</v>
      </c>
      <c r="K28" s="57">
        <f>$B$5*$B$6-(K23+K34+K41+K49+K57+K64+K71+K76)</f>
        <v>5737.1630491291871</v>
      </c>
      <c r="L28" s="57">
        <f>$B$5*$B$6-(L23+L34+L41+L49+L57+L64+L71+L76)</f>
        <v>5736.9729480102715</v>
      </c>
      <c r="M28" s="57">
        <f>$B$5*$B$6-(M23+M34+M41+M49+M57+M64+M71+M76)</f>
        <v>5736.7538049500281</v>
      </c>
      <c r="N28" s="57">
        <f>$B$5*$B$6-(N23+N34+N41+N49+N57+N64+N71+N76)</f>
        <v>5736.4998140328707</v>
      </c>
      <c r="O28" s="57">
        <f>$B$5*$B$6-(O23+O34+O41+O49+O57+O64+O71+O76)</f>
        <v>5736.2040092036204</v>
      </c>
      <c r="P28" s="69">
        <f>$B$5*$B$6-(P23+P34+P41+P49+P57+P64+P71+P76)</f>
        <v>5735.85803268359</v>
      </c>
      <c r="Q28" s="57">
        <f>$B$5*$B$6-(Q23+Q34+Q41+Q49+Q57+Q64+Q71+Q76)</f>
        <v>5735.3954005753922</v>
      </c>
      <c r="R28" s="57">
        <f>$B$5*$B$6-(R23+R34+R41+R49+R57+R64+R71+R76)</f>
        <v>5735.0128974637346</v>
      </c>
      <c r="S28" s="57">
        <f>$B$5*$B$6-(S23+S34+S41+S49+S57+S64+S71+S76)</f>
        <v>5734.6350869238668</v>
      </c>
      <c r="T28" s="57">
        <f>$B$5*$B$6-(T23+T34+T41+T49+T57+T64+T71+T76)</f>
        <v>5734.2639394008729</v>
      </c>
      <c r="U28" s="57">
        <f>$B$5*$B$6-(U23+U34+U41+U49+U57+U64+U71+U76)</f>
        <v>5733.901819527</v>
      </c>
      <c r="V28" s="57">
        <f>$B$5*$B$6-(V23+V34+V41+V49+V57+V64+V71+V76)</f>
        <v>5733.5515651392561</v>
      </c>
      <c r="W28" s="69">
        <f>$B$5*$B$6-(W23+W34+W41+W49+W57+W64+W71+W76)</f>
        <v>5733.21658218826</v>
      </c>
      <c r="X28" s="57">
        <f>$B$5*$B$6-(X23+X34+X41+X49+X57+X64+X71+X76)</f>
        <v>5732.9200701168675</v>
      </c>
      <c r="Y28" s="57">
        <f>$B$5*$B$6-(Y23+Y34+Y41+Y49+Y57+Y64+Y71+Y76)</f>
        <v>5732.6476572532583</v>
      </c>
      <c r="Z28" s="57">
        <f>$B$5*$B$6-(Z23+Z34+Z41+Z49+Z57+Z64+Z71+Z76)</f>
        <v>5732.352355256282</v>
      </c>
      <c r="AA28" s="57">
        <f>$B$5*$B$6-(AA23+AA34+AA41+AA49+AA57+AA64+AA71+AA76)</f>
        <v>5732.0373222965964</v>
      </c>
      <c r="AB28" s="57">
        <f>$B$5*$B$6-(AB23+AB34+AB41+AB49+AB57+AB64+AB71+AB76)</f>
        <v>5731.706447269361</v>
      </c>
      <c r="AC28" s="57">
        <f>$B$5*$B$6-(AC23+AC34+AC41+AC49+AC57+AC64+AC71+AC76)</f>
        <v>5731.364495475802</v>
      </c>
      <c r="AD28" s="69">
        <f>$B$5*$B$6-(AD23+AD34+AD41+AD49+AD57+AD64+AD71+AD76)</f>
        <v>5731.0172833925053</v>
      </c>
      <c r="AE28" s="57">
        <f>$B$5*$B$6-(AE23+AE34+AE41+AE49+AE57+AE64+AE71+AE76)</f>
        <v>5730.6910810962336</v>
      </c>
      <c r="AF28" s="57">
        <f>$B$5*$B$6-(AF23+AF34+AF41+AF49+AF57+AF64+AF71+AF76)</f>
        <v>5730.3820840783019</v>
      </c>
      <c r="AG28" s="57">
        <f>$B$5*$B$6-(AG23+AG34+AG41+AG49+AG57+AG64+AG71+AG76)</f>
        <v>5730.0819169274737</v>
      </c>
      <c r="AH28" s="57">
        <f>$B$5*$B$6-(AH23+AH34+AH41+AH49+AH57+AH64+AH71+AH76)</f>
        <v>5729.7874948170111</v>
      </c>
      <c r="AI28" s="57">
        <f>$B$5*$B$6-(AI23+AI34+AI41+AI49+AI57+AI64+AI71+AI76)</f>
        <v>5729.4957884381265</v>
      </c>
      <c r="AJ28" s="194">
        <f>$B$5*$B$6-(AJ23+AJ34+AJ41+AJ49+AJ57+AJ64+AJ71+AJ76)</f>
        <v>5729.2038446310262</v>
      </c>
      <c r="AK28" s="69">
        <f>$B$5*$B$6-(AK23+AK34+AK41+AK49+AK57+AK64+AK71+AK76)</f>
        <v>5728.9088110837174</v>
      </c>
      <c r="AL28" s="57">
        <f>$B$5*$B$6-(AL23+AL34+AL41+AL49+AL57+AL64+AL71+AL76)</f>
        <v>5728.624956345584</v>
      </c>
      <c r="AM28" s="57">
        <f>$B$5*$B$6-(AM23+AM34+AM41+AM49+AM57+AM64+AM71+AM76)</f>
        <v>5728.3471776372871</v>
      </c>
      <c r="AN28" s="57">
        <f>$B$5*$B$6-(AN23+AN34+AN41+AN49+AN57+AN64+AN71+AN76)</f>
        <v>5728.068211066513</v>
      </c>
      <c r="AO28" s="57">
        <f>$B$5*$B$6-(AO23+AO34+AO41+AO49+AO57+AO64+AO71+AO76)</f>
        <v>5727.7910143750705</v>
      </c>
      <c r="AP28" s="57">
        <f>$B$5*$B$6-(AP23+AP34+AP41+AP49+AP57+AP64+AP71+AP76)</f>
        <v>5727.5180257558268</v>
      </c>
      <c r="AQ28" s="194">
        <f>$B$5*$B$6-(AQ23+AQ34+AQ41+AQ49+AQ57+AQ64+AQ71+AQ76)</f>
        <v>5727.2511141063278</v>
      </c>
      <c r="AR28" s="69">
        <f>$B$5*$B$6-(AR23+AR34+AR41+AR49+AR57+AR64+AR71+AR76)</f>
        <v>5726.9915202539678</v>
      </c>
      <c r="AS28" s="57">
        <f>$B$5*$B$6-(AS23+AS34+AS41+AS49+AS57+AS64+AS71+AS76)</f>
        <v>5726.7416984722558</v>
      </c>
      <c r="AT28" s="57">
        <f>$B$5*$B$6-(AT23+AT34+AT41+AT49+AT57+AT64+AT71+AT76)</f>
        <v>5726.5012089603524</v>
      </c>
      <c r="AU28" s="57">
        <f>$B$5*$B$6-(AU23+AU34+AU41+AU49+AU57+AU64+AU71+AU76)</f>
        <v>5726.2629130830692</v>
      </c>
      <c r="AV28" s="57">
        <f>$B$5*$B$6-(AV23+AV34+AV41+AV49+AV57+AV64+AV71+AV76)</f>
        <v>5726.0214038285221</v>
      </c>
      <c r="AW28" s="57">
        <f>$B$5*$B$6-(AW23+AW34+AW41+AW49+AW57+AW64+AW71+AW76)</f>
        <v>5725.7779318714111</v>
      </c>
      <c r="AX28" s="194">
        <f>$B$5*$B$6-(AX23+AX34+AX41+AX49+AX57+AX64+AX71+AX76)</f>
        <v>5725.534372457103</v>
      </c>
      <c r="AY28" s="69">
        <f>$B$5*$B$6-(AY23+AY34+AY41+AY49+AY57+AY64+AY71+AY76)</f>
        <v>5725.2931915443669</v>
      </c>
      <c r="AZ28" s="57">
        <f>$B$5*$B$6-(AZ23+AZ34+AZ41+AZ49+AZ57+AZ64+AZ71+AZ76)</f>
        <v>5725.0587034768832</v>
      </c>
      <c r="BA28" s="57">
        <f>$B$5*$B$6-(BA23+BA34+BA41+BA49+BA57+BA64+BA71+BA76)</f>
        <v>5724.8337372280939</v>
      </c>
      <c r="BB28" s="57">
        <f>$B$5*$B$6-(BB23+BB34+BB41+BB49+BB57+BB64+BB71+BB76)</f>
        <v>5724.6091913151431</v>
      </c>
      <c r="BC28" s="57">
        <f>$B$5*$B$6-(BC23+BC34+BC41+BC49+BC57+BC64+BC71+BC76)</f>
        <v>5724.3902539710389</v>
      </c>
      <c r="BD28" s="57">
        <f>$B$5*$B$6-(BD23+BD34+BD41+BD49+BD57+BD64+BD71+BD76)</f>
        <v>5724.1759655457381</v>
      </c>
      <c r="BE28" s="194">
        <f>$B$5*$B$6-(BE23+BE34+BE41+BE49+BE57+BE64+BE71+BE76)</f>
        <v>5723.9653314345205</v>
      </c>
      <c r="BF28" s="69">
        <f>$B$5*$B$6-(BF23+BF34+BF41+BF49+BF57+BF64+BF71+BF76)</f>
        <v>5723.7574367212237</v>
      </c>
      <c r="BG28" s="57">
        <f>$B$5*$B$6-(BG23+BG34+BG41+BG49+BG57+BG64+BG71+BG76)</f>
        <v>5723.5566614262998</v>
      </c>
      <c r="BH28" s="57">
        <f>$B$5*$B$6-(BH23+BH34+BH41+BH49+BH57+BH64+BH71+BH76)</f>
        <v>5723.356590169592</v>
      </c>
      <c r="BI28" s="57">
        <f>$B$5*$B$6-(BI23+BI34+BI41+BI49+BI57+BI64+BI71+BI76)</f>
        <v>5723.1573410494329</v>
      </c>
      <c r="BJ28" s="57">
        <f>$B$5*$B$6-(BJ23+BJ34+BJ41+BJ49+BJ57+BJ64+BJ71+BJ76)</f>
        <v>5722.9597963802726</v>
      </c>
      <c r="BK28" s="57">
        <f>$B$5*$B$6-(BK23+BK34+BK41+BK49+BK57+BK64+BK71+BK76)</f>
        <v>5722.7646920441557</v>
      </c>
      <c r="BL28" s="194">
        <f>$B$5*$B$6-(BL23+BL34+BL41+BL49+BL57+BL64+BL71+BL76)</f>
        <v>5722.5725533171289</v>
      </c>
      <c r="BM28" s="69">
        <f>$B$5*$B$6-(BM23+BM34+BM41+BM49+BM57+BM64+BM71+BM76)</f>
        <v>5722.3836432867411</v>
      </c>
      <c r="BN28" s="57">
        <f t="shared" ref="BN28:DS28" si="37">$B$5*$B$6-(BN23+BN34+BN41+BN49+BN57+BN64+BN71+BN76)</f>
        <v>5722.1979252662732</v>
      </c>
      <c r="BO28" s="57">
        <f t="shared" si="37"/>
        <v>5722.0159023845263</v>
      </c>
      <c r="BP28" s="57">
        <f t="shared" si="37"/>
        <v>5721.836858585164</v>
      </c>
      <c r="BQ28" s="57">
        <f t="shared" si="37"/>
        <v>5721.6603475882021</v>
      </c>
      <c r="BR28" s="57">
        <f t="shared" si="37"/>
        <v>5721.4860698954299</v>
      </c>
      <c r="BS28" s="57">
        <f t="shared" si="37"/>
        <v>5721.3138664046801</v>
      </c>
      <c r="BT28" s="69">
        <f t="shared" si="37"/>
        <v>5721.143697242579</v>
      </c>
      <c r="BU28" s="57">
        <f t="shared" si="37"/>
        <v>5720.9756063103941</v>
      </c>
      <c r="BV28" s="57">
        <f t="shared" si="37"/>
        <v>5720.8091551130856</v>
      </c>
      <c r="BW28" s="57">
        <f t="shared" si="37"/>
        <v>5720.6445602879239</v>
      </c>
      <c r="BX28" s="57">
        <f t="shared" si="37"/>
        <v>5720.4819798386661</v>
      </c>
      <c r="BY28" s="57">
        <f t="shared" si="37"/>
        <v>5720.3214612752172</v>
      </c>
      <c r="BZ28" s="57">
        <f t="shared" si="37"/>
        <v>5720.1629684381942</v>
      </c>
      <c r="CA28" s="69">
        <f t="shared" si="37"/>
        <v>5720.0064126503739</v>
      </c>
      <c r="CB28" s="57">
        <f t="shared" si="37"/>
        <v>5719.8516854818818</v>
      </c>
      <c r="CC28" s="57">
        <f t="shared" si="37"/>
        <v>5719.6986905568056</v>
      </c>
      <c r="CD28" s="57">
        <f t="shared" si="37"/>
        <v>5719.5472614508471</v>
      </c>
      <c r="CE28" s="57">
        <f t="shared" si="37"/>
        <v>5719.3973116632342</v>
      </c>
      <c r="CF28" s="57">
        <f t="shared" si="37"/>
        <v>5719.2488006186531</v>
      </c>
      <c r="CG28" s="57">
        <f t="shared" si="37"/>
        <v>5719.1017123830843</v>
      </c>
      <c r="CH28" s="69">
        <f t="shared" si="37"/>
        <v>5718.9560375072761</v>
      </c>
      <c r="CI28" s="57">
        <f t="shared" si="37"/>
        <v>5718.8117599091993</v>
      </c>
      <c r="CJ28" s="57">
        <f t="shared" si="37"/>
        <v>5718.6688500550572</v>
      </c>
      <c r="CK28" s="57">
        <f t="shared" si="37"/>
        <v>5718.5273010266556</v>
      </c>
      <c r="CL28" s="57">
        <f t="shared" si="37"/>
        <v>5718.3870772017272</v>
      </c>
      <c r="CM28" s="57">
        <f t="shared" si="37"/>
        <v>5718.2481248324839</v>
      </c>
      <c r="CN28" s="57">
        <f t="shared" si="37"/>
        <v>5718.1103845114967</v>
      </c>
      <c r="CO28" s="69">
        <f t="shared" si="37"/>
        <v>5717.9737995606602</v>
      </c>
      <c r="CP28" s="57">
        <f t="shared" si="37"/>
        <v>5717.8383202494624</v>
      </c>
      <c r="CQ28" s="57">
        <f t="shared" si="37"/>
        <v>5717.7039042726701</v>
      </c>
      <c r="CR28" s="57">
        <f t="shared" si="37"/>
        <v>5717.5705184754352</v>
      </c>
      <c r="CS28" s="57">
        <f t="shared" si="37"/>
        <v>5717.4381417184495</v>
      </c>
      <c r="CT28" s="57">
        <f t="shared" si="37"/>
        <v>5717.3067558478315</v>
      </c>
      <c r="CU28" s="57">
        <f t="shared" si="37"/>
        <v>5717.176340895413</v>
      </c>
      <c r="CV28" s="69">
        <f t="shared" si="37"/>
        <v>5717.0468730536049</v>
      </c>
      <c r="CW28" s="57">
        <f t="shared" si="37"/>
        <v>5716.9183247453975</v>
      </c>
      <c r="CX28" s="57">
        <f t="shared" si="37"/>
        <v>5716.7906659656082</v>
      </c>
      <c r="CY28" s="57">
        <f t="shared" si="37"/>
        <v>5716.6638660204126</v>
      </c>
      <c r="CZ28" s="57">
        <f t="shared" si="37"/>
        <v>5716.5378929246417</v>
      </c>
      <c r="DA28" s="57">
        <f t="shared" si="37"/>
        <v>5716.4127163816238</v>
      </c>
      <c r="DB28" s="57">
        <f t="shared" si="37"/>
        <v>5716.2883092765496</v>
      </c>
      <c r="DC28" s="57">
        <f t="shared" si="37"/>
        <v>5716.1646478171788</v>
      </c>
      <c r="DD28" s="69">
        <f t="shared" si="37"/>
        <v>5716.0417109035097</v>
      </c>
      <c r="DE28" s="57">
        <f t="shared" si="37"/>
        <v>5715.9194792379012</v>
      </c>
      <c r="DF28" s="57">
        <f t="shared" si="37"/>
        <v>5715.7979345657077</v>
      </c>
      <c r="DG28" s="57">
        <f t="shared" si="37"/>
        <v>5715.6770586810035</v>
      </c>
      <c r="DH28" s="57">
        <f t="shared" si="37"/>
        <v>5715.5568324885689</v>
      </c>
      <c r="DI28" s="57">
        <f t="shared" si="37"/>
        <v>5715.437236032888</v>
      </c>
      <c r="DJ28" s="57">
        <f t="shared" si="37"/>
        <v>5715.3182489843675</v>
      </c>
      <c r="DK28" s="69">
        <f t="shared" si="37"/>
        <v>5715.199851251421</v>
      </c>
      <c r="DL28" s="57">
        <f t="shared" si="37"/>
        <v>5715.0820234989942</v>
      </c>
      <c r="DM28" s="57">
        <f t="shared" si="37"/>
        <v>5714.9647474681033</v>
      </c>
      <c r="DN28" s="57">
        <f t="shared" si="37"/>
        <v>5714.8480060639058</v>
      </c>
      <c r="DO28" s="57">
        <f t="shared" si="37"/>
        <v>5714.731783385354</v>
      </c>
      <c r="DP28" s="57">
        <f t="shared" si="37"/>
        <v>5714.616064479238</v>
      </c>
      <c r="DQ28" s="57">
        <f t="shared" si="37"/>
        <v>5714.5008350038261</v>
      </c>
      <c r="DR28" s="57">
        <f t="shared" si="37"/>
        <v>5714.3860809394473</v>
      </c>
      <c r="DS28" s="57">
        <f t="shared" si="37"/>
        <v>5714.2717884082931</v>
      </c>
    </row>
    <row r="29" spans="1:123" s="55" customFormat="1" x14ac:dyDescent="0.25">
      <c r="A29" s="56" t="s">
        <v>63</v>
      </c>
      <c r="B29" s="58" t="s">
        <v>107</v>
      </c>
      <c r="C29" s="76">
        <f t="shared" ref="C29:BN29" si="38">C30+C32+C34</f>
        <v>4.6731939493589651</v>
      </c>
      <c r="D29" s="76">
        <f t="shared" si="38"/>
        <v>5.6078327392307585</v>
      </c>
      <c r="E29" s="76">
        <f t="shared" si="38"/>
        <v>6.7293992870769097</v>
      </c>
      <c r="F29" s="76">
        <f t="shared" si="38"/>
        <v>8.0752791444922902</v>
      </c>
      <c r="G29" s="76">
        <f t="shared" si="38"/>
        <v>9.6903349733907458</v>
      </c>
      <c r="H29" s="76">
        <f t="shared" si="38"/>
        <v>11.628401968068896</v>
      </c>
      <c r="I29" s="111">
        <f t="shared" si="38"/>
        <v>13.954082361682675</v>
      </c>
      <c r="J29" s="55">
        <f t="shared" si="38"/>
        <v>15.966033175792715</v>
      </c>
      <c r="K29" s="55">
        <f t="shared" si="38"/>
        <v>18.380374152724762</v>
      </c>
      <c r="L29" s="55">
        <f t="shared" si="38"/>
        <v>21.277583325043221</v>
      </c>
      <c r="M29" s="55">
        <f t="shared" si="38"/>
        <v>24.754234331825369</v>
      </c>
      <c r="N29" s="55">
        <f t="shared" si="38"/>
        <v>28.926215539963948</v>
      </c>
      <c r="O29" s="55">
        <f t="shared" si="38"/>
        <v>33.932592989730239</v>
      </c>
      <c r="P29" s="70">
        <f t="shared" si="38"/>
        <v>39.940245929449794</v>
      </c>
      <c r="Q29" s="55">
        <f t="shared" si="38"/>
        <v>46.263051837468048</v>
      </c>
      <c r="R29" s="55">
        <f t="shared" si="38"/>
        <v>45.383712229135732</v>
      </c>
      <c r="S29" s="55">
        <f t="shared" si="38"/>
        <v>44.209056595085642</v>
      </c>
      <c r="T29" s="55">
        <f t="shared" si="38"/>
        <v>42.679976161942385</v>
      </c>
      <c r="U29" s="55">
        <f t="shared" si="38"/>
        <v>40.725521356127643</v>
      </c>
      <c r="V29" s="55">
        <f t="shared" si="38"/>
        <v>38.260525656540786</v>
      </c>
      <c r="W29" s="70">
        <f t="shared" si="38"/>
        <v>35.182750784294669</v>
      </c>
      <c r="X29" s="55">
        <f t="shared" si="38"/>
        <v>32.255833623700759</v>
      </c>
      <c r="Y29" s="55">
        <f t="shared" si="38"/>
        <v>34.776931693819165</v>
      </c>
      <c r="Z29" s="55">
        <f t="shared" si="38"/>
        <v>36.850892336088037</v>
      </c>
      <c r="AA29" s="55">
        <f t="shared" si="38"/>
        <v>38.375883860769008</v>
      </c>
      <c r="AB29" s="55">
        <f t="shared" si="38"/>
        <v>39.229731914937865</v>
      </c>
      <c r="AC29" s="55">
        <f t="shared" si="38"/>
        <v>39.265856989200806</v>
      </c>
      <c r="AD29" s="70">
        <f t="shared" si="38"/>
        <v>38.308401700680768</v>
      </c>
      <c r="AE29" s="55">
        <f t="shared" si="38"/>
        <v>35.89484359227442</v>
      </c>
      <c r="AF29" s="55">
        <f t="shared" si="38"/>
        <v>34.435997006588032</v>
      </c>
      <c r="AG29" s="55">
        <f t="shared" si="38"/>
        <v>33.292462455169257</v>
      </c>
      <c r="AH29" s="55">
        <f t="shared" si="38"/>
        <v>32.44457275830532</v>
      </c>
      <c r="AI29" s="55">
        <f t="shared" si="38"/>
        <v>31.867528993937114</v>
      </c>
      <c r="AJ29" s="195">
        <f t="shared" si="38"/>
        <v>31.530384269975311</v>
      </c>
      <c r="AK29" s="70">
        <f t="shared" si="38"/>
        <v>31.394825411886028</v>
      </c>
      <c r="AL29" s="55">
        <f t="shared" si="38"/>
        <v>31.665255413170776</v>
      </c>
      <c r="AM29" s="55">
        <f t="shared" si="38"/>
        <v>31.913690089330245</v>
      </c>
      <c r="AN29" s="55">
        <f t="shared" si="38"/>
        <v>31.794290589128007</v>
      </c>
      <c r="AO29" s="55">
        <f t="shared" si="38"/>
        <v>31.381473220196046</v>
      </c>
      <c r="AP29" s="55">
        <f t="shared" si="38"/>
        <v>30.757426490164484</v>
      </c>
      <c r="AQ29" s="195">
        <f t="shared" si="38"/>
        <v>30.013543902932458</v>
      </c>
      <c r="AR29" s="70">
        <f t="shared" si="38"/>
        <v>29.252144086192885</v>
      </c>
      <c r="AS29" s="55">
        <f t="shared" si="38"/>
        <v>28.363205121517307</v>
      </c>
      <c r="AT29" s="55">
        <f t="shared" si="38"/>
        <v>27.744713887537479</v>
      </c>
      <c r="AU29" s="55">
        <f t="shared" si="38"/>
        <v>27.263461736311005</v>
      </c>
      <c r="AV29" s="55">
        <f t="shared" si="38"/>
        <v>26.860013220958056</v>
      </c>
      <c r="AW29" s="55">
        <f t="shared" si="38"/>
        <v>26.484420682882117</v>
      </c>
      <c r="AX29" s="195">
        <f t="shared" si="38"/>
        <v>26.09756439781826</v>
      </c>
      <c r="AY29" s="208">
        <f t="shared" si="38"/>
        <v>25.672749066482265</v>
      </c>
      <c r="AZ29" s="55">
        <f t="shared" si="38"/>
        <v>25.422939214155232</v>
      </c>
      <c r="BA29" s="55">
        <f t="shared" si="38"/>
        <v>25.085604733371589</v>
      </c>
      <c r="BB29" s="55">
        <f t="shared" si="38"/>
        <v>24.680671563135306</v>
      </c>
      <c r="BC29" s="55">
        <f t="shared" si="38"/>
        <v>24.249822200790913</v>
      </c>
      <c r="BD29" s="55">
        <f t="shared" si="38"/>
        <v>23.823094149344342</v>
      </c>
      <c r="BE29" s="195">
        <f t="shared" si="38"/>
        <v>23.419088587010695</v>
      </c>
      <c r="BF29" s="70">
        <f t="shared" si="38"/>
        <v>23.045235201738276</v>
      </c>
      <c r="BG29" s="55">
        <f t="shared" si="38"/>
        <v>22.698066378948457</v>
      </c>
      <c r="BH29" s="55">
        <f t="shared" si="38"/>
        <v>22.401631895440698</v>
      </c>
      <c r="BI29" s="55">
        <f t="shared" si="38"/>
        <v>22.124998974986909</v>
      </c>
      <c r="BJ29" s="55">
        <f t="shared" si="38"/>
        <v>21.852943030436165</v>
      </c>
      <c r="BK29" s="55">
        <f t="shared" si="38"/>
        <v>21.57852329626478</v>
      </c>
      <c r="BL29" s="195">
        <f t="shared" si="38"/>
        <v>21.301238115680807</v>
      </c>
      <c r="BM29" s="70">
        <f t="shared" si="38"/>
        <v>21.024981663028623</v>
      </c>
      <c r="BN29" s="55">
        <f t="shared" si="38"/>
        <v>20.75587807890534</v>
      </c>
      <c r="BO29" s="55">
        <f t="shared" ref="BO29:DS29" si="39">BO30+BO32+BO34</f>
        <v>20.482416900615544</v>
      </c>
      <c r="BP29" s="55">
        <f t="shared" si="39"/>
        <v>20.214809006344421</v>
      </c>
      <c r="BQ29" s="55">
        <f t="shared" si="39"/>
        <v>19.95961785657196</v>
      </c>
      <c r="BR29" s="55">
        <f t="shared" si="39"/>
        <v>19.71892327453849</v>
      </c>
      <c r="BS29" s="55">
        <f t="shared" si="39"/>
        <v>19.491961952149769</v>
      </c>
      <c r="BT29" s="70">
        <f t="shared" si="39"/>
        <v>19.276617312457908</v>
      </c>
      <c r="BU29" s="55">
        <f t="shared" si="39"/>
        <v>19.070686590423783</v>
      </c>
      <c r="BV29" s="55">
        <f t="shared" si="39"/>
        <v>18.871310028761172</v>
      </c>
      <c r="BW29" s="55">
        <f t="shared" si="39"/>
        <v>18.674382935456006</v>
      </c>
      <c r="BX29" s="55">
        <f t="shared" si="39"/>
        <v>18.47923451010529</v>
      </c>
      <c r="BY29" s="55">
        <f t="shared" si="39"/>
        <v>18.28679929841968</v>
      </c>
      <c r="BZ29" s="55">
        <f t="shared" si="39"/>
        <v>18.098581825925585</v>
      </c>
      <c r="CA29" s="70">
        <f t="shared" si="39"/>
        <v>17.915927988565848</v>
      </c>
      <c r="CB29" s="55">
        <f t="shared" si="39"/>
        <v>17.739605687747062</v>
      </c>
      <c r="CC29" s="55">
        <f t="shared" si="39"/>
        <v>17.569684399736651</v>
      </c>
      <c r="CD29" s="55">
        <f t="shared" si="39"/>
        <v>17.406780006160627</v>
      </c>
      <c r="CE29" s="55">
        <f t="shared" si="39"/>
        <v>17.250480933958872</v>
      </c>
      <c r="CF29" s="55">
        <f t="shared" si="39"/>
        <v>17.099862763931228</v>
      </c>
      <c r="CG29" s="55">
        <f t="shared" si="39"/>
        <v>16.953958862809202</v>
      </c>
      <c r="CH29" s="70">
        <f t="shared" si="39"/>
        <v>16.812009172479236</v>
      </c>
      <c r="CI29" s="55">
        <f t="shared" si="39"/>
        <v>16.673529722125622</v>
      </c>
      <c r="CJ29" s="55">
        <f t="shared" si="39"/>
        <v>16.538251197418422</v>
      </c>
      <c r="CK29" s="55">
        <f t="shared" si="39"/>
        <v>16.406234231652505</v>
      </c>
      <c r="CL29" s="55">
        <f t="shared" si="39"/>
        <v>16.277873449890787</v>
      </c>
      <c r="CM29" s="55">
        <f t="shared" si="39"/>
        <v>16.153536558406763</v>
      </c>
      <c r="CN29" s="55">
        <f t="shared" si="39"/>
        <v>16.0334122710941</v>
      </c>
      <c r="CO29" s="70">
        <f t="shared" si="39"/>
        <v>15.917477993118961</v>
      </c>
      <c r="CP29" s="55">
        <f t="shared" si="39"/>
        <v>15.805541798756181</v>
      </c>
      <c r="CQ29" s="55">
        <f t="shared" si="39"/>
        <v>15.697317496677398</v>
      </c>
      <c r="CR29" s="55">
        <f t="shared" si="39"/>
        <v>15.592509004245654</v>
      </c>
      <c r="CS29" s="55">
        <f t="shared" si="39"/>
        <v>15.49080231487156</v>
      </c>
      <c r="CT29" s="55">
        <f t="shared" si="39"/>
        <v>15.391959292123147</v>
      </c>
      <c r="CU29" s="55">
        <f t="shared" si="39"/>
        <v>15.295847497849939</v>
      </c>
      <c r="CV29" s="70">
        <f t="shared" si="39"/>
        <v>15.202423340812526</v>
      </c>
      <c r="CW29" s="55">
        <f t="shared" si="39"/>
        <v>15.111696246810071</v>
      </c>
      <c r="CX29" s="55">
        <f t="shared" si="39"/>
        <v>15.02369372830621</v>
      </c>
      <c r="CY29" s="55">
        <f t="shared" si="39"/>
        <v>14.938439403601626</v>
      </c>
      <c r="CZ29" s="55">
        <f t="shared" si="39"/>
        <v>14.855920294846065</v>
      </c>
      <c r="DA29" s="55">
        <f t="shared" si="39"/>
        <v>14.77606400345317</v>
      </c>
      <c r="DB29" s="55">
        <f t="shared" si="39"/>
        <v>14.69875156195241</v>
      </c>
      <c r="DC29" s="55">
        <f t="shared" si="39"/>
        <v>14.623842634439178</v>
      </c>
      <c r="DD29" s="70">
        <f t="shared" si="39"/>
        <v>14.551200165814985</v>
      </c>
      <c r="DE29" s="55">
        <f t="shared" si="39"/>
        <v>14.480707688994364</v>
      </c>
      <c r="DF29" s="55">
        <f t="shared" si="39"/>
        <v>14.412277484906062</v>
      </c>
      <c r="DG29" s="55">
        <f t="shared" si="39"/>
        <v>14.345848702450796</v>
      </c>
      <c r="DH29" s="55">
        <f t="shared" si="39"/>
        <v>14.281383180678443</v>
      </c>
      <c r="DI29" s="55">
        <f t="shared" si="39"/>
        <v>14.218853750321884</v>
      </c>
      <c r="DJ29" s="55">
        <f t="shared" si="39"/>
        <v>14.158232249608279</v>
      </c>
      <c r="DK29" s="70">
        <f t="shared" si="39"/>
        <v>14.099481509899405</v>
      </c>
      <c r="DL29" s="55">
        <f t="shared" si="39"/>
        <v>14.042552349538763</v>
      </c>
      <c r="DM29" s="55">
        <f t="shared" si="39"/>
        <v>13.987384593337145</v>
      </c>
      <c r="DN29" s="55">
        <f t="shared" si="39"/>
        <v>13.933910109193571</v>
      </c>
      <c r="DO29" s="55">
        <f t="shared" si="39"/>
        <v>13.882058498826758</v>
      </c>
      <c r="DP29" s="55">
        <f t="shared" si="39"/>
        <v>13.831763687154865</v>
      </c>
      <c r="DQ29" s="55">
        <f t="shared" si="39"/>
        <v>13.782968138936052</v>
      </c>
      <c r="DR29" s="55">
        <f t="shared" si="39"/>
        <v>13.735623956009327</v>
      </c>
      <c r="DS29" s="55">
        <f t="shared" si="39"/>
        <v>13.689691399409391</v>
      </c>
    </row>
    <row r="30" spans="1:123" x14ac:dyDescent="0.25">
      <c r="A30" t="s">
        <v>86</v>
      </c>
      <c r="B30" s="60"/>
      <c r="C30" s="109">
        <f t="shared" ref="C30:G35" si="40">D30/(1+$V$5)</f>
        <v>3.7079498590631585</v>
      </c>
      <c r="D30" s="109">
        <f t="shared" si="40"/>
        <v>4.4495398308757901</v>
      </c>
      <c r="E30" s="109">
        <f t="shared" si="40"/>
        <v>5.3394477970509477</v>
      </c>
      <c r="F30" s="109">
        <f t="shared" si="40"/>
        <v>6.4073373564611371</v>
      </c>
      <c r="G30" s="109">
        <f t="shared" si="40"/>
        <v>7.6888048277533638</v>
      </c>
      <c r="H30" s="109">
        <f>I30/(1+$V$5)</f>
        <v>9.2265657933040366</v>
      </c>
      <c r="I30" s="82">
        <f>V6*AH5</f>
        <v>11.071878951964843</v>
      </c>
      <c r="J30" s="83">
        <f>I30-C31+J31</f>
        <v>12.668263099180617</v>
      </c>
      <c r="K30" s="83">
        <f t="shared" ref="K30:BV30" si="41">J30-D31+K31</f>
        <v>14.583924075839546</v>
      </c>
      <c r="L30" s="83">
        <f t="shared" si="41"/>
        <v>16.882717247830264</v>
      </c>
      <c r="M30" s="83">
        <f t="shared" si="41"/>
        <v>19.641269054219123</v>
      </c>
      <c r="N30" s="83">
        <f t="shared" si="41"/>
        <v>22.951531221885752</v>
      </c>
      <c r="O30" s="83">
        <f t="shared" si="41"/>
        <v>26.923845823085706</v>
      </c>
      <c r="P30" s="105">
        <f t="shared" si="41"/>
        <v>31.690623344525655</v>
      </c>
      <c r="Q30" s="83">
        <f t="shared" si="41"/>
        <v>37.566479108201634</v>
      </c>
      <c r="R30" s="83">
        <f t="shared" si="41"/>
        <v>37.038772349587489</v>
      </c>
      <c r="S30" s="83">
        <f t="shared" si="41"/>
        <v>36.30267322447601</v>
      </c>
      <c r="T30" s="83">
        <f t="shared" si="41"/>
        <v>35.316459358857053</v>
      </c>
      <c r="U30" s="83">
        <f t="shared" si="41"/>
        <v>34.030045549138705</v>
      </c>
      <c r="V30" s="83">
        <f t="shared" si="41"/>
        <v>32.383303495914149</v>
      </c>
      <c r="W30" s="105">
        <f t="shared" si="41"/>
        <v>30.304042173842799</v>
      </c>
      <c r="X30" s="83">
        <f t="shared" si="41"/>
        <v>27.549856787404618</v>
      </c>
      <c r="Y30" s="83">
        <f t="shared" si="41"/>
        <v>29.721312641328872</v>
      </c>
      <c r="Z30" s="83">
        <f t="shared" si="41"/>
        <v>31.509255278202733</v>
      </c>
      <c r="AA30" s="83">
        <f t="shared" si="41"/>
        <v>32.826378062949999</v>
      </c>
      <c r="AB30" s="83">
        <f t="shared" si="41"/>
        <v>33.567936290742395</v>
      </c>
      <c r="AC30" s="83">
        <f t="shared" si="41"/>
        <v>33.608265626850198</v>
      </c>
      <c r="AD30" s="105">
        <f t="shared" si="41"/>
        <v>32.796606530465574</v>
      </c>
      <c r="AE30" s="83">
        <f t="shared" si="41"/>
        <v>30.733875769764953</v>
      </c>
      <c r="AF30" s="83">
        <f t="shared" si="41"/>
        <v>29.507636516013207</v>
      </c>
      <c r="AG30" s="83">
        <f t="shared" si="41"/>
        <v>28.548708194478387</v>
      </c>
      <c r="AH30" s="83">
        <f t="shared" si="41"/>
        <v>27.839529085337499</v>
      </c>
      <c r="AI30" s="83">
        <f t="shared" si="41"/>
        <v>27.358000904720605</v>
      </c>
      <c r="AJ30" s="190">
        <f t="shared" si="41"/>
        <v>27.076590675212213</v>
      </c>
      <c r="AK30" s="105">
        <f t="shared" si="41"/>
        <v>26.961253914379189</v>
      </c>
      <c r="AL30" s="83">
        <f t="shared" si="41"/>
        <v>27.188364482144127</v>
      </c>
      <c r="AM30" s="83">
        <f t="shared" si="41"/>
        <v>27.385002125561073</v>
      </c>
      <c r="AN30" s="83">
        <f t="shared" si="41"/>
        <v>27.27019835649903</v>
      </c>
      <c r="AO30" s="83">
        <f t="shared" si="41"/>
        <v>26.907561945294979</v>
      </c>
      <c r="AP30" s="83">
        <f t="shared" si="41"/>
        <v>26.367312872509409</v>
      </c>
      <c r="AQ30" s="190">
        <f t="shared" si="41"/>
        <v>25.727500313223501</v>
      </c>
      <c r="AR30" s="105">
        <f t="shared" si="41"/>
        <v>25.075464936706108</v>
      </c>
      <c r="AS30" s="83">
        <f t="shared" si="41"/>
        <v>24.313957997585661</v>
      </c>
      <c r="AT30" s="83">
        <f t="shared" si="41"/>
        <v>23.785130404687699</v>
      </c>
      <c r="AU30" s="83">
        <f t="shared" si="41"/>
        <v>23.369745481552474</v>
      </c>
      <c r="AV30" s="83">
        <f t="shared" si="41"/>
        <v>23.017678494582093</v>
      </c>
      <c r="AW30" s="83">
        <f t="shared" si="41"/>
        <v>22.687025019286569</v>
      </c>
      <c r="AX30" s="190">
        <f t="shared" si="41"/>
        <v>22.345265289613284</v>
      </c>
      <c r="AY30" s="105">
        <f t="shared" si="41"/>
        <v>21.970651460704509</v>
      </c>
      <c r="AZ30" s="83">
        <f t="shared" si="41"/>
        <v>21.749499442831507</v>
      </c>
      <c r="BA30" s="83">
        <f t="shared" si="41"/>
        <v>21.456138752246854</v>
      </c>
      <c r="BB30" s="83">
        <f t="shared" si="41"/>
        <v>21.10656975382463</v>
      </c>
      <c r="BC30" s="83">
        <f t="shared" si="41"/>
        <v>20.735826137052165</v>
      </c>
      <c r="BD30" s="83">
        <f t="shared" si="41"/>
        <v>20.36906415329733</v>
      </c>
      <c r="BE30" s="190">
        <f t="shared" si="41"/>
        <v>20.021747617364472</v>
      </c>
      <c r="BF30" s="105">
        <f t="shared" si="41"/>
        <v>19.699890300850452</v>
      </c>
      <c r="BG30" s="83">
        <f t="shared" si="41"/>
        <v>19.400309189491846</v>
      </c>
      <c r="BH30" s="83">
        <f t="shared" si="41"/>
        <v>19.143036004215453</v>
      </c>
      <c r="BI30" s="83">
        <f t="shared" si="41"/>
        <v>18.901866089221684</v>
      </c>
      <c r="BJ30" s="83">
        <f t="shared" si="41"/>
        <v>18.664258991124257</v>
      </c>
      <c r="BK30" s="83">
        <f t="shared" si="41"/>
        <v>18.424626617198793</v>
      </c>
      <c r="BL30" s="190">
        <f t="shared" si="41"/>
        <v>18.182768392583011</v>
      </c>
      <c r="BM30" s="105">
        <f t="shared" si="41"/>
        <v>17.942122603781396</v>
      </c>
      <c r="BN30" s="83">
        <f t="shared" si="41"/>
        <v>17.707912739647952</v>
      </c>
      <c r="BO30" s="83">
        <f t="shared" si="41"/>
        <v>17.470608449565066</v>
      </c>
      <c r="BP30" s="83">
        <f t="shared" si="41"/>
        <v>17.238609474987552</v>
      </c>
      <c r="BQ30" s="83">
        <f t="shared" si="41"/>
        <v>17.017334714988507</v>
      </c>
      <c r="BR30" s="83">
        <f t="shared" si="41"/>
        <v>16.808467013446865</v>
      </c>
      <c r="BS30" s="83">
        <f t="shared" si="41"/>
        <v>16.611331004175575</v>
      </c>
      <c r="BT30" s="105">
        <f t="shared" si="41"/>
        <v>16.424147564287036</v>
      </c>
      <c r="BU30" s="83">
        <f t="shared" si="41"/>
        <v>16.245096100407533</v>
      </c>
      <c r="BV30" s="83">
        <f t="shared" si="41"/>
        <v>16.071571391373034</v>
      </c>
      <c r="BW30" s="83">
        <f t="shared" ref="BW30:DS30" si="42">BV30-BP31+BW31</f>
        <v>15.90018941206251</v>
      </c>
      <c r="BX30" s="83">
        <f t="shared" si="42"/>
        <v>15.730458758286776</v>
      </c>
      <c r="BY30" s="83">
        <f t="shared" si="42"/>
        <v>15.563208385157832</v>
      </c>
      <c r="BZ30" s="83">
        <f t="shared" si="42"/>
        <v>15.399719984412842</v>
      </c>
      <c r="CA30" s="105">
        <f t="shared" si="42"/>
        <v>15.241121205577098</v>
      </c>
      <c r="CB30" s="83">
        <f t="shared" si="42"/>
        <v>15.08804149651943</v>
      </c>
      <c r="CC30" s="83">
        <f t="shared" si="42"/>
        <v>14.94052159069466</v>
      </c>
      <c r="CD30" s="83">
        <f t="shared" si="42"/>
        <v>14.799036392840463</v>
      </c>
      <c r="CE30" s="83">
        <f t="shared" si="42"/>
        <v>14.663220504914403</v>
      </c>
      <c r="CF30" s="83">
        <f t="shared" si="42"/>
        <v>14.532290052385166</v>
      </c>
      <c r="CG30" s="83">
        <f t="shared" si="42"/>
        <v>14.405433514189347</v>
      </c>
      <c r="CH30" s="105">
        <f t="shared" si="42"/>
        <v>14.282015887545091</v>
      </c>
      <c r="CI30" s="83">
        <f t="shared" si="42"/>
        <v>14.161632735380906</v>
      </c>
      <c r="CJ30" s="83">
        <f t="shared" si="42"/>
        <v>14.044055417829604</v>
      </c>
      <c r="CK30" s="83">
        <f t="shared" si="42"/>
        <v>13.929345907834865</v>
      </c>
      <c r="CL30" s="83">
        <f t="shared" si="42"/>
        <v>13.817838583637052</v>
      </c>
      <c r="CM30" s="83">
        <f t="shared" si="42"/>
        <v>13.709837906159011</v>
      </c>
      <c r="CN30" s="83">
        <f t="shared" si="42"/>
        <v>13.605494010784328</v>
      </c>
      <c r="CO30" s="105">
        <f t="shared" si="42"/>
        <v>13.504778286333631</v>
      </c>
      <c r="CP30" s="83">
        <f t="shared" si="42"/>
        <v>13.407520444311739</v>
      </c>
      <c r="CQ30" s="83">
        <f t="shared" si="42"/>
        <v>13.313472305128046</v>
      </c>
      <c r="CR30" s="83">
        <f t="shared" si="42"/>
        <v>13.222380180079515</v>
      </c>
      <c r="CS30" s="83">
        <f t="shared" si="42"/>
        <v>13.13397951477136</v>
      </c>
      <c r="CT30" s="83">
        <f t="shared" si="42"/>
        <v>13.048070924726815</v>
      </c>
      <c r="CU30" s="83">
        <f t="shared" si="42"/>
        <v>12.964543724173017</v>
      </c>
      <c r="CV30" s="105">
        <f t="shared" si="42"/>
        <v>12.883360925825546</v>
      </c>
      <c r="CW30" s="83">
        <f t="shared" si="42"/>
        <v>12.804528923302385</v>
      </c>
      <c r="CX30" s="83">
        <f t="shared" si="42"/>
        <v>12.728068407217977</v>
      </c>
      <c r="CY30" s="83">
        <f t="shared" si="42"/>
        <v>12.653996419098837</v>
      </c>
      <c r="CZ30" s="83">
        <f t="shared" si="42"/>
        <v>12.582298163124999</v>
      </c>
      <c r="DA30" s="83">
        <f t="shared" si="42"/>
        <v>12.5129087517555</v>
      </c>
      <c r="DB30" s="83">
        <f t="shared" si="42"/>
        <v>12.445724667358917</v>
      </c>
      <c r="DC30" s="83">
        <f t="shared" si="42"/>
        <v>12.380625203493938</v>
      </c>
      <c r="DD30" s="105">
        <f t="shared" si="42"/>
        <v>12.317493167862382</v>
      </c>
      <c r="DE30" s="83">
        <f t="shared" si="42"/>
        <v>12.256229275072977</v>
      </c>
      <c r="DF30" s="83">
        <f t="shared" si="42"/>
        <v>12.196758840060001</v>
      </c>
      <c r="DG30" s="83">
        <f t="shared" si="42"/>
        <v>12.139029833625401</v>
      </c>
      <c r="DH30" s="83">
        <f t="shared" si="42"/>
        <v>12.083008973672833</v>
      </c>
      <c r="DI30" s="83">
        <f t="shared" si="42"/>
        <v>12.02867181202341</v>
      </c>
      <c r="DJ30" s="83">
        <f t="shared" si="42"/>
        <v>11.975992748751793</v>
      </c>
      <c r="DK30" s="105">
        <f t="shared" si="42"/>
        <v>11.924938458663933</v>
      </c>
      <c r="DL30" s="83">
        <f t="shared" si="42"/>
        <v>11.875465530185325</v>
      </c>
      <c r="DM30" s="83">
        <f t="shared" si="42"/>
        <v>11.827521445208374</v>
      </c>
      <c r="DN30" s="83">
        <f t="shared" si="42"/>
        <v>11.78104718303193</v>
      </c>
      <c r="DO30" s="83">
        <f t="shared" si="42"/>
        <v>11.735982071876826</v>
      </c>
      <c r="DP30" s="83">
        <f t="shared" si="42"/>
        <v>11.692269299924828</v>
      </c>
      <c r="DQ30" s="83">
        <f t="shared" si="42"/>
        <v>11.649859379607921</v>
      </c>
      <c r="DR30" s="83">
        <f t="shared" si="42"/>
        <v>11.60871098198426</v>
      </c>
      <c r="DS30" s="83">
        <f t="shared" si="42"/>
        <v>11.568789624467222</v>
      </c>
    </row>
    <row r="31" spans="1:123" s="95" customFormat="1" x14ac:dyDescent="0.25">
      <c r="A31" s="87" t="s">
        <v>121</v>
      </c>
      <c r="B31" s="94"/>
      <c r="C31" s="88">
        <f t="shared" si="40"/>
        <v>0.61799164317719302</v>
      </c>
      <c r="D31" s="89">
        <f t="shared" ref="D31:H31" si="43">D30-C30</f>
        <v>0.74158997181263153</v>
      </c>
      <c r="E31" s="89">
        <f t="shared" si="43"/>
        <v>0.88990796617515766</v>
      </c>
      <c r="F31" s="89">
        <f t="shared" si="43"/>
        <v>1.0678895594101894</v>
      </c>
      <c r="G31" s="89">
        <f t="shared" si="43"/>
        <v>1.2814674712922267</v>
      </c>
      <c r="H31" s="89">
        <f t="shared" si="43"/>
        <v>1.5377609655506728</v>
      </c>
      <c r="I31" s="89">
        <f>I30-H30</f>
        <v>1.8453131586608063</v>
      </c>
      <c r="J31" s="87">
        <f>C20*(1-$L$5)</f>
        <v>2.2143757903929671</v>
      </c>
      <c r="K31" s="87">
        <f t="shared" ref="K31:BV31" si="44">D20*(1-$L$5)</f>
        <v>2.6572509484715603</v>
      </c>
      <c r="L31" s="87">
        <f t="shared" si="44"/>
        <v>3.1887011381658734</v>
      </c>
      <c r="M31" s="87">
        <f t="shared" si="44"/>
        <v>3.8264413657990488</v>
      </c>
      <c r="N31" s="87">
        <f t="shared" si="44"/>
        <v>4.5917296389588564</v>
      </c>
      <c r="O31" s="87">
        <f t="shared" si="44"/>
        <v>5.5100755667506292</v>
      </c>
      <c r="P31" s="96">
        <f t="shared" si="44"/>
        <v>6.6120906801007564</v>
      </c>
      <c r="Q31" s="87">
        <f t="shared" si="44"/>
        <v>8.0902315540689447</v>
      </c>
      <c r="R31" s="87">
        <f t="shared" si="44"/>
        <v>2.1295441898574121</v>
      </c>
      <c r="S31" s="87">
        <f t="shared" si="44"/>
        <v>2.4526020130543942</v>
      </c>
      <c r="T31" s="87">
        <f t="shared" si="44"/>
        <v>2.8402275001800934</v>
      </c>
      <c r="U31" s="87">
        <f t="shared" si="44"/>
        <v>3.3053158292405067</v>
      </c>
      <c r="V31" s="87">
        <f t="shared" si="44"/>
        <v>3.8633335135260709</v>
      </c>
      <c r="W31" s="96">
        <f t="shared" si="44"/>
        <v>4.5328293580294057</v>
      </c>
      <c r="X31" s="87">
        <f t="shared" si="44"/>
        <v>5.3360461676307667</v>
      </c>
      <c r="Y31" s="87">
        <f t="shared" si="44"/>
        <v>4.3010000437816664</v>
      </c>
      <c r="Z31" s="87">
        <f t="shared" si="44"/>
        <v>4.240544649928256</v>
      </c>
      <c r="AA31" s="87">
        <f t="shared" si="44"/>
        <v>4.1573502849273618</v>
      </c>
      <c r="AB31" s="87">
        <f t="shared" si="44"/>
        <v>4.0468740570329045</v>
      </c>
      <c r="AC31" s="87">
        <f t="shared" si="44"/>
        <v>3.9036628496338772</v>
      </c>
      <c r="AD31" s="96">
        <f t="shared" si="44"/>
        <v>3.7211702616447857</v>
      </c>
      <c r="AE31" s="87">
        <f t="shared" si="44"/>
        <v>3.2733154069301444</v>
      </c>
      <c r="AF31" s="87">
        <f t="shared" si="44"/>
        <v>3.0747607900299205</v>
      </c>
      <c r="AG31" s="87">
        <f t="shared" si="44"/>
        <v>3.2816163283934374</v>
      </c>
      <c r="AH31" s="87">
        <f t="shared" si="44"/>
        <v>3.4481711757864733</v>
      </c>
      <c r="AI31" s="87">
        <f t="shared" si="44"/>
        <v>3.5653458764160089</v>
      </c>
      <c r="AJ31" s="196">
        <f t="shared" si="44"/>
        <v>3.6222526201254861</v>
      </c>
      <c r="AK31" s="96">
        <f t="shared" si="44"/>
        <v>3.6058335008117615</v>
      </c>
      <c r="AL31" s="87">
        <f t="shared" si="44"/>
        <v>3.500425974695085</v>
      </c>
      <c r="AM31" s="87">
        <f t="shared" si="44"/>
        <v>3.2713984334468664</v>
      </c>
      <c r="AN31" s="87">
        <f t="shared" si="44"/>
        <v>3.1668125593313934</v>
      </c>
      <c r="AO31" s="87">
        <f t="shared" si="44"/>
        <v>3.0855347645824249</v>
      </c>
      <c r="AP31" s="87">
        <f t="shared" si="44"/>
        <v>3.0250968036304409</v>
      </c>
      <c r="AQ31" s="196">
        <f t="shared" si="44"/>
        <v>2.9824400608395796</v>
      </c>
      <c r="AR31" s="96">
        <f t="shared" si="44"/>
        <v>2.9537981242943698</v>
      </c>
      <c r="AS31" s="87">
        <f t="shared" si="44"/>
        <v>2.7389190355746353</v>
      </c>
      <c r="AT31" s="87">
        <f t="shared" si="44"/>
        <v>2.7425708405489031</v>
      </c>
      <c r="AU31" s="87">
        <f t="shared" si="44"/>
        <v>2.7514276361961691</v>
      </c>
      <c r="AV31" s="87">
        <f t="shared" si="44"/>
        <v>2.7334677776120428</v>
      </c>
      <c r="AW31" s="87">
        <f t="shared" si="44"/>
        <v>2.6944433283349176</v>
      </c>
      <c r="AX31" s="196">
        <f t="shared" si="44"/>
        <v>2.6406803311662927</v>
      </c>
      <c r="AY31" s="96">
        <f t="shared" si="44"/>
        <v>2.5791842953855935</v>
      </c>
      <c r="AZ31" s="87">
        <f t="shared" si="44"/>
        <v>2.5177670177016314</v>
      </c>
      <c r="BA31" s="87">
        <f t="shared" si="44"/>
        <v>2.4492101499642502</v>
      </c>
      <c r="BB31" s="87">
        <f t="shared" si="44"/>
        <v>2.4018586377739428</v>
      </c>
      <c r="BC31" s="87">
        <f t="shared" si="44"/>
        <v>2.3627241608395755</v>
      </c>
      <c r="BD31" s="87">
        <f t="shared" si="44"/>
        <v>2.3276813445800819</v>
      </c>
      <c r="BE31" s="196">
        <f t="shared" si="44"/>
        <v>2.2933637952334354</v>
      </c>
      <c r="BF31" s="96">
        <f t="shared" si="44"/>
        <v>2.257326978871574</v>
      </c>
      <c r="BG31" s="87">
        <f t="shared" si="44"/>
        <v>2.2181859063430269</v>
      </c>
      <c r="BH31" s="87">
        <f t="shared" si="44"/>
        <v>2.1919369646878595</v>
      </c>
      <c r="BI31" s="87">
        <f t="shared" si="44"/>
        <v>2.1606887227801703</v>
      </c>
      <c r="BJ31" s="87">
        <f t="shared" si="44"/>
        <v>2.1251170627421483</v>
      </c>
      <c r="BK31" s="87">
        <f t="shared" si="44"/>
        <v>2.0880489706546173</v>
      </c>
      <c r="BL31" s="196">
        <f t="shared" si="44"/>
        <v>2.0515055706176542</v>
      </c>
      <c r="BM31" s="96">
        <f t="shared" si="44"/>
        <v>2.0166811900699591</v>
      </c>
      <c r="BN31" s="87">
        <f t="shared" si="44"/>
        <v>1.983976042209582</v>
      </c>
      <c r="BO31" s="87">
        <f t="shared" si="44"/>
        <v>1.954632674604974</v>
      </c>
      <c r="BP31" s="87">
        <f t="shared" si="44"/>
        <v>1.9286897482026548</v>
      </c>
      <c r="BQ31" s="87">
        <f t="shared" si="44"/>
        <v>1.9038423027431062</v>
      </c>
      <c r="BR31" s="87">
        <f t="shared" si="44"/>
        <v>1.8791812691129737</v>
      </c>
      <c r="BS31" s="87">
        <f t="shared" si="44"/>
        <v>1.8543695613463624</v>
      </c>
      <c r="BT31" s="96">
        <f t="shared" si="44"/>
        <v>1.82949775018142</v>
      </c>
      <c r="BU31" s="87">
        <f t="shared" si="44"/>
        <v>1.8049245783300782</v>
      </c>
      <c r="BV31" s="87">
        <f t="shared" si="44"/>
        <v>1.781107965570474</v>
      </c>
      <c r="BW31" s="87">
        <f t="shared" ref="BW31:DS31" si="45">BP20*(1-$L$5)</f>
        <v>1.7573077688921301</v>
      </c>
      <c r="BX31" s="87">
        <f t="shared" si="45"/>
        <v>1.7341116489673718</v>
      </c>
      <c r="BY31" s="87">
        <f t="shared" si="45"/>
        <v>1.711930895984028</v>
      </c>
      <c r="BZ31" s="87">
        <f t="shared" si="45"/>
        <v>1.6908811606013738</v>
      </c>
      <c r="CA31" s="96">
        <f t="shared" si="45"/>
        <v>1.6708989713456754</v>
      </c>
      <c r="CB31" s="87">
        <f t="shared" si="45"/>
        <v>1.6518448692724108</v>
      </c>
      <c r="CC31" s="87">
        <f t="shared" si="45"/>
        <v>1.6335880597457026</v>
      </c>
      <c r="CD31" s="87">
        <f t="shared" si="45"/>
        <v>1.6158225710379321</v>
      </c>
      <c r="CE31" s="87">
        <f t="shared" si="45"/>
        <v>1.5982957610413093</v>
      </c>
      <c r="CF31" s="87">
        <f t="shared" si="45"/>
        <v>1.5810004434547926</v>
      </c>
      <c r="CG31" s="87">
        <f t="shared" si="45"/>
        <v>1.5640246224055552</v>
      </c>
      <c r="CH31" s="96">
        <f t="shared" si="45"/>
        <v>1.5474813447014195</v>
      </c>
      <c r="CI31" s="87">
        <f t="shared" si="45"/>
        <v>1.5314617171082263</v>
      </c>
      <c r="CJ31" s="87">
        <f t="shared" si="45"/>
        <v>1.5160107421944011</v>
      </c>
      <c r="CK31" s="87">
        <f t="shared" si="45"/>
        <v>1.5011130610431922</v>
      </c>
      <c r="CL31" s="87">
        <f t="shared" si="45"/>
        <v>1.4867884368434965</v>
      </c>
      <c r="CM31" s="87">
        <f t="shared" si="45"/>
        <v>1.472999765976752</v>
      </c>
      <c r="CN31" s="87">
        <f t="shared" si="45"/>
        <v>1.4596807270308723</v>
      </c>
      <c r="CO31" s="96">
        <f t="shared" si="45"/>
        <v>1.4467656202507218</v>
      </c>
      <c r="CP31" s="87">
        <f t="shared" si="45"/>
        <v>1.4342038750863368</v>
      </c>
      <c r="CQ31" s="87">
        <f t="shared" si="45"/>
        <v>1.4219626030107093</v>
      </c>
      <c r="CR31" s="87">
        <f t="shared" si="45"/>
        <v>1.4100209359946598</v>
      </c>
      <c r="CS31" s="87">
        <f t="shared" si="45"/>
        <v>1.3983877715353417</v>
      </c>
      <c r="CT31" s="87">
        <f t="shared" si="45"/>
        <v>1.3870911759322075</v>
      </c>
      <c r="CU31" s="87">
        <f t="shared" si="45"/>
        <v>1.3761535264770739</v>
      </c>
      <c r="CV31" s="96">
        <f t="shared" si="45"/>
        <v>1.3655828219032502</v>
      </c>
      <c r="CW31" s="87">
        <f t="shared" si="45"/>
        <v>1.3553718725631747</v>
      </c>
      <c r="CX31" s="87">
        <f t="shared" si="45"/>
        <v>1.3455020869263004</v>
      </c>
      <c r="CY31" s="87">
        <f t="shared" si="45"/>
        <v>1.3359489478755211</v>
      </c>
      <c r="CZ31" s="87">
        <f t="shared" si="45"/>
        <v>1.3266895155615048</v>
      </c>
      <c r="DA31" s="87">
        <f t="shared" si="45"/>
        <v>1.3177017645627078</v>
      </c>
      <c r="DB31" s="87">
        <f t="shared" si="45"/>
        <v>1.3089694420804914</v>
      </c>
      <c r="DC31" s="87">
        <f t="shared" si="45"/>
        <v>1.3004833580382711</v>
      </c>
      <c r="DD31" s="96">
        <f t="shared" si="45"/>
        <v>1.2922398369316201</v>
      </c>
      <c r="DE31" s="87">
        <f t="shared" si="45"/>
        <v>1.2842381941368954</v>
      </c>
      <c r="DF31" s="87">
        <f t="shared" si="45"/>
        <v>1.2764785128625449</v>
      </c>
      <c r="DG31" s="87">
        <f t="shared" si="45"/>
        <v>1.2689605091269041</v>
      </c>
      <c r="DH31" s="87">
        <f t="shared" si="45"/>
        <v>1.2616809046101398</v>
      </c>
      <c r="DI31" s="87">
        <f t="shared" si="45"/>
        <v>1.2546322804310677</v>
      </c>
      <c r="DJ31" s="87">
        <f t="shared" si="45"/>
        <v>1.247804294766655</v>
      </c>
      <c r="DK31" s="96">
        <f t="shared" si="45"/>
        <v>1.2411855468437587</v>
      </c>
      <c r="DL31" s="87">
        <f t="shared" si="45"/>
        <v>1.2347652656582881</v>
      </c>
      <c r="DM31" s="87">
        <f t="shared" si="45"/>
        <v>1.2285344278855936</v>
      </c>
      <c r="DN31" s="87">
        <f t="shared" si="45"/>
        <v>1.2224862469504609</v>
      </c>
      <c r="DO31" s="87">
        <f t="shared" si="45"/>
        <v>1.2166157934550368</v>
      </c>
      <c r="DP31" s="87">
        <f t="shared" si="45"/>
        <v>1.2109195084790689</v>
      </c>
      <c r="DQ31" s="87">
        <f t="shared" si="45"/>
        <v>1.2053943744497486</v>
      </c>
      <c r="DR31" s="87">
        <f t="shared" si="45"/>
        <v>1.2000371492200985</v>
      </c>
      <c r="DS31" s="87">
        <f t="shared" si="45"/>
        <v>1.1948439081412494</v>
      </c>
    </row>
    <row r="32" spans="1:123" x14ac:dyDescent="0.25">
      <c r="A32" t="s">
        <v>90</v>
      </c>
      <c r="B32" s="60"/>
      <c r="C32" s="109">
        <f t="shared" si="40"/>
        <v>0.88284520453884741</v>
      </c>
      <c r="D32" s="109">
        <f t="shared" si="40"/>
        <v>1.0594142454466169</v>
      </c>
      <c r="E32" s="109">
        <f t="shared" si="40"/>
        <v>1.2712970945359401</v>
      </c>
      <c r="F32" s="109">
        <f t="shared" si="40"/>
        <v>1.5255565134431279</v>
      </c>
      <c r="G32" s="109">
        <f t="shared" si="40"/>
        <v>1.8306678161317533</v>
      </c>
      <c r="H32" s="109">
        <f>I32/(1+$V$5)</f>
        <v>2.1968013793581038</v>
      </c>
      <c r="I32" s="104">
        <f>V7*AH6</f>
        <v>2.6361616552297247</v>
      </c>
      <c r="J32" s="83">
        <f t="shared" ref="J32:BU32" si="46">I32-C33+J33</f>
        <v>3.0162531188525286</v>
      </c>
      <c r="K32" s="83">
        <f t="shared" si="46"/>
        <v>3.472362875199893</v>
      </c>
      <c r="L32" s="83">
        <f t="shared" si="46"/>
        <v>4.0196945828167303</v>
      </c>
      <c r="M32" s="83">
        <f t="shared" si="46"/>
        <v>4.6764926319569344</v>
      </c>
      <c r="N32" s="83">
        <f t="shared" si="46"/>
        <v>5.4646502909251797</v>
      </c>
      <c r="O32" s="83">
        <f t="shared" si="46"/>
        <v>6.4104394816870744</v>
      </c>
      <c r="P32" s="105">
        <f t="shared" si="46"/>
        <v>7.5453865106013467</v>
      </c>
      <c r="Q32" s="83">
        <f t="shared" si="46"/>
        <v>7.9611863551005397</v>
      </c>
      <c r="R32" s="83">
        <f t="shared" si="46"/>
        <v>7.5766608058338782</v>
      </c>
      <c r="S32" s="83">
        <f t="shared" si="46"/>
        <v>7.1031213290340398</v>
      </c>
      <c r="T32" s="83">
        <f t="shared" si="46"/>
        <v>6.5227643413040939</v>
      </c>
      <c r="U32" s="83">
        <f t="shared" si="46"/>
        <v>5.8142252185282484</v>
      </c>
      <c r="V32" s="83">
        <f t="shared" si="46"/>
        <v>4.9518659558200859</v>
      </c>
      <c r="W32" s="105">
        <f t="shared" si="46"/>
        <v>3.9049203035647411</v>
      </c>
      <c r="X32" s="83">
        <f t="shared" si="46"/>
        <v>3.5826044408133382</v>
      </c>
      <c r="Y32" s="83">
        <f t="shared" si="46"/>
        <v>3.8345857995192874</v>
      </c>
      <c r="Z32" s="83">
        <f t="shared" si="46"/>
        <v>4.0395191013927239</v>
      </c>
      <c r="AA32" s="83">
        <f t="shared" si="46"/>
        <v>4.1867096182956152</v>
      </c>
      <c r="AB32" s="83">
        <f t="shared" si="46"/>
        <v>4.2633237763282841</v>
      </c>
      <c r="AC32" s="83">
        <f t="shared" si="46"/>
        <v>4.2539613072532036</v>
      </c>
      <c r="AD32" s="105">
        <f t="shared" si="46"/>
        <v>4.140141786054877</v>
      </c>
      <c r="AE32" s="83">
        <f t="shared" si="46"/>
        <v>3.8759219770793409</v>
      </c>
      <c r="AF32" s="83">
        <f t="shared" si="46"/>
        <v>3.7026167935616194</v>
      </c>
      <c r="AG32" s="83">
        <f t="shared" si="46"/>
        <v>3.5643732643938937</v>
      </c>
      <c r="AH32" s="83">
        <f t="shared" si="46"/>
        <v>3.4598500734506308</v>
      </c>
      <c r="AI32" s="83">
        <f t="shared" si="46"/>
        <v>3.3873130511684382</v>
      </c>
      <c r="AJ32" s="190">
        <f t="shared" si="46"/>
        <v>3.3445572195878643</v>
      </c>
      <c r="AK32" s="105">
        <f t="shared" si="46"/>
        <v>3.3288133951179772</v>
      </c>
      <c r="AL32" s="83">
        <f t="shared" si="46"/>
        <v>3.3604027461822232</v>
      </c>
      <c r="AM32" s="83">
        <f t="shared" si="46"/>
        <v>3.3971969717185853</v>
      </c>
      <c r="AN32" s="83">
        <f t="shared" si="46"/>
        <v>3.3936669604387717</v>
      </c>
      <c r="AO32" s="83">
        <f t="shared" si="46"/>
        <v>3.3575404693427493</v>
      </c>
      <c r="AP32" s="83">
        <f t="shared" si="46"/>
        <v>3.2973769489400135</v>
      </c>
      <c r="AQ32" s="190">
        <f t="shared" si="46"/>
        <v>3.2227214758576759</v>
      </c>
      <c r="AR32" s="105">
        <f t="shared" si="46"/>
        <v>3.1442895138376619</v>
      </c>
      <c r="AS32" s="83">
        <f t="shared" si="46"/>
        <v>3.0529896762111499</v>
      </c>
      <c r="AT32" s="83">
        <f t="shared" si="46"/>
        <v>2.9887012756955049</v>
      </c>
      <c r="AU32" s="83">
        <f t="shared" si="46"/>
        <v>2.9415428079836383</v>
      </c>
      <c r="AV32" s="83">
        <f t="shared" si="46"/>
        <v>2.9048418114141321</v>
      </c>
      <c r="AW32" s="83">
        <f t="shared" si="46"/>
        <v>2.8728291952885656</v>
      </c>
      <c r="AX32" s="190">
        <f t="shared" si="46"/>
        <v>2.8407645394216421</v>
      </c>
      <c r="AY32" s="105">
        <f t="shared" si="46"/>
        <v>2.8050852173753555</v>
      </c>
      <c r="AZ32" s="83">
        <f t="shared" si="46"/>
        <v>2.7847831072590665</v>
      </c>
      <c r="BA32" s="83">
        <f t="shared" si="46"/>
        <v>2.7535237004147883</v>
      </c>
      <c r="BB32" s="83">
        <f t="shared" si="46"/>
        <v>2.7140717492464561</v>
      </c>
      <c r="BC32" s="83">
        <f t="shared" si="46"/>
        <v>2.6712018757711533</v>
      </c>
      <c r="BD32" s="83">
        <f t="shared" si="46"/>
        <v>2.6284231103674029</v>
      </c>
      <c r="BE32" s="190">
        <f t="shared" si="46"/>
        <v>2.5879952462476696</v>
      </c>
      <c r="BF32" s="105">
        <f t="shared" si="46"/>
        <v>2.5509443156624103</v>
      </c>
      <c r="BG32" s="83">
        <f t="shared" si="46"/>
        <v>2.5170768906858223</v>
      </c>
      <c r="BH32" s="83">
        <f t="shared" si="46"/>
        <v>2.48925199140389</v>
      </c>
      <c r="BI32" s="83">
        <f t="shared" si="46"/>
        <v>2.4640860042278949</v>
      </c>
      <c r="BJ32" s="83">
        <f t="shared" si="46"/>
        <v>2.4396428793691607</v>
      </c>
      <c r="BK32" s="83">
        <f t="shared" si="46"/>
        <v>2.4149423333064091</v>
      </c>
      <c r="BL32" s="190">
        <f t="shared" si="46"/>
        <v>2.3897600423289957</v>
      </c>
      <c r="BM32" s="105">
        <f t="shared" si="46"/>
        <v>2.3644171708138639</v>
      </c>
      <c r="BN32" s="83">
        <f t="shared" si="46"/>
        <v>2.3395573420834763</v>
      </c>
      <c r="BO32" s="83">
        <f t="shared" si="46"/>
        <v>2.3137788158599428</v>
      </c>
      <c r="BP32" s="83">
        <f t="shared" si="46"/>
        <v>2.2883881085776121</v>
      </c>
      <c r="BQ32" s="83">
        <f t="shared" si="46"/>
        <v>2.2642110711513941</v>
      </c>
      <c r="BR32" s="83">
        <f t="shared" si="46"/>
        <v>2.2415357617124552</v>
      </c>
      <c r="BS32" s="83">
        <f t="shared" si="46"/>
        <v>2.2203008032894544</v>
      </c>
      <c r="BT32" s="105">
        <f t="shared" si="46"/>
        <v>2.2002643184612851</v>
      </c>
      <c r="BU32" s="83">
        <f t="shared" si="46"/>
        <v>2.1811510375244021</v>
      </c>
      <c r="BV32" s="83">
        <f t="shared" ref="BV32:DS32" si="47">BU32-BO33+BV33</f>
        <v>2.1627763371601287</v>
      </c>
      <c r="BW32" s="83">
        <f t="shared" si="47"/>
        <v>2.1446196210268198</v>
      </c>
      <c r="BX32" s="83">
        <f t="shared" si="47"/>
        <v>2.1265490682409967</v>
      </c>
      <c r="BY32" s="83">
        <f t="shared" si="47"/>
        <v>2.1086387235071182</v>
      </c>
      <c r="BZ32" s="83">
        <f t="shared" si="47"/>
        <v>2.0910478542103719</v>
      </c>
      <c r="CA32" s="105">
        <f t="shared" si="47"/>
        <v>2.0739332468448564</v>
      </c>
      <c r="CB32" s="83">
        <f t="shared" si="47"/>
        <v>2.0573948915409015</v>
      </c>
      <c r="CC32" s="83">
        <f t="shared" si="47"/>
        <v>2.0414541042860637</v>
      </c>
      <c r="CD32" s="83">
        <f t="shared" si="47"/>
        <v>2.026213932661574</v>
      </c>
      <c r="CE32" s="83">
        <f t="shared" si="47"/>
        <v>2.011642176229028</v>
      </c>
      <c r="CF32" s="83">
        <f t="shared" si="47"/>
        <v>1.9976382933478609</v>
      </c>
      <c r="CG32" s="83">
        <f t="shared" si="47"/>
        <v>1.9840909287268484</v>
      </c>
      <c r="CH32" s="105">
        <f t="shared" si="47"/>
        <v>1.9709101574756838</v>
      </c>
      <c r="CI32" s="83">
        <f t="shared" si="47"/>
        <v>1.9580387691981067</v>
      </c>
      <c r="CJ32" s="83">
        <f t="shared" si="47"/>
        <v>1.9454476200168556</v>
      </c>
      <c r="CK32" s="83">
        <f t="shared" si="47"/>
        <v>1.9331352396958792</v>
      </c>
      <c r="CL32" s="83">
        <f t="shared" si="47"/>
        <v>1.9211447510080344</v>
      </c>
      <c r="CM32" s="83">
        <f t="shared" si="47"/>
        <v>1.9095217238844859</v>
      </c>
      <c r="CN32" s="83">
        <f t="shared" si="47"/>
        <v>1.8982941667557769</v>
      </c>
      <c r="CO32" s="105">
        <f t="shared" si="47"/>
        <v>1.8874667449767466</v>
      </c>
      <c r="CP32" s="83">
        <f t="shared" si="47"/>
        <v>1.8770242319697639</v>
      </c>
      <c r="CQ32" s="83">
        <f t="shared" si="47"/>
        <v>1.8669395778482367</v>
      </c>
      <c r="CR32" s="83">
        <f t="shared" si="47"/>
        <v>1.8571825347047752</v>
      </c>
      <c r="CS32" s="83">
        <f t="shared" si="47"/>
        <v>1.8477176119131424</v>
      </c>
      <c r="CT32" s="83">
        <f t="shared" si="47"/>
        <v>1.8385169356546176</v>
      </c>
      <c r="CU32" s="83">
        <f t="shared" si="47"/>
        <v>1.8295648381515521</v>
      </c>
      <c r="CV32" s="105">
        <f t="shared" si="47"/>
        <v>1.8208565650862543</v>
      </c>
      <c r="CW32" s="83">
        <f t="shared" si="47"/>
        <v>1.8123943280918042</v>
      </c>
      <c r="CX32" s="83">
        <f t="shared" si="47"/>
        <v>1.8041830974633111</v>
      </c>
      <c r="CY32" s="83">
        <f t="shared" si="47"/>
        <v>1.7962276843221754</v>
      </c>
      <c r="CZ32" s="83">
        <f t="shared" si="47"/>
        <v>1.7885295309338831</v>
      </c>
      <c r="DA32" s="83">
        <f t="shared" si="47"/>
        <v>1.7810833872146312</v>
      </c>
      <c r="DB32" s="83">
        <f t="shared" si="47"/>
        <v>1.7738782818648999</v>
      </c>
      <c r="DC32" s="83">
        <f t="shared" si="47"/>
        <v>1.7669002113497752</v>
      </c>
      <c r="DD32" s="105">
        <f t="shared" si="47"/>
        <v>1.7601349747454718</v>
      </c>
      <c r="DE32" s="83">
        <f t="shared" si="47"/>
        <v>1.753570273577941</v>
      </c>
      <c r="DF32" s="83">
        <f t="shared" si="47"/>
        <v>1.7471967727350863</v>
      </c>
      <c r="DG32" s="83">
        <f t="shared" si="47"/>
        <v>1.7410081569135689</v>
      </c>
      <c r="DH32" s="83">
        <f t="shared" si="47"/>
        <v>1.7350009541183418</v>
      </c>
      <c r="DI32" s="83">
        <f t="shared" si="47"/>
        <v>1.7291732578839785</v>
      </c>
      <c r="DJ32" s="83">
        <f t="shared" si="47"/>
        <v>1.7235232892620531</v>
      </c>
      <c r="DK32" s="105">
        <f t="shared" si="47"/>
        <v>1.7180483560068205</v>
      </c>
      <c r="DL32" s="83">
        <f t="shared" si="47"/>
        <v>1.7127443829412552</v>
      </c>
      <c r="DM32" s="83">
        <f t="shared" si="47"/>
        <v>1.7076059356348723</v>
      </c>
      <c r="DN32" s="83">
        <f t="shared" si="47"/>
        <v>1.7026265286973628</v>
      </c>
      <c r="DO32" s="83">
        <f t="shared" si="47"/>
        <v>1.6977992251047138</v>
      </c>
      <c r="DP32" s="83">
        <f t="shared" si="47"/>
        <v>1.6931174115672598</v>
      </c>
      <c r="DQ32" s="83">
        <f t="shared" si="47"/>
        <v>1.6885753420297238</v>
      </c>
      <c r="DR32" s="83">
        <f t="shared" si="47"/>
        <v>1.6841683300202319</v>
      </c>
      <c r="DS32" s="83">
        <f t="shared" si="47"/>
        <v>1.6798926325637522</v>
      </c>
    </row>
    <row r="33" spans="1:123" s="95" customFormat="1" x14ac:dyDescent="0.25">
      <c r="A33" s="87" t="s">
        <v>122</v>
      </c>
      <c r="B33" s="94"/>
      <c r="C33" s="88">
        <f t="shared" si="40"/>
        <v>0.14714086742314125</v>
      </c>
      <c r="D33" s="89">
        <f t="shared" ref="D33:H33" si="48">D32-C32</f>
        <v>0.17656904090776948</v>
      </c>
      <c r="E33" s="89">
        <f t="shared" si="48"/>
        <v>0.2118828490893232</v>
      </c>
      <c r="F33" s="89">
        <f t="shared" si="48"/>
        <v>0.25425941890718784</v>
      </c>
      <c r="G33" s="89">
        <f t="shared" si="48"/>
        <v>0.30511130268862541</v>
      </c>
      <c r="H33" s="89">
        <f t="shared" si="48"/>
        <v>0.36613356322635049</v>
      </c>
      <c r="I33" s="89">
        <f>I32-H32</f>
        <v>0.43936027587162085</v>
      </c>
      <c r="J33" s="87">
        <f t="shared" ref="J33:BU33" si="49">C22*(1-$L$5)</f>
        <v>0.5272323310459448</v>
      </c>
      <c r="K33" s="87">
        <f t="shared" si="49"/>
        <v>0.63267879725513376</v>
      </c>
      <c r="L33" s="87">
        <f t="shared" si="49"/>
        <v>0.75921455670616034</v>
      </c>
      <c r="M33" s="87">
        <f t="shared" si="49"/>
        <v>0.9110574680473924</v>
      </c>
      <c r="N33" s="87">
        <f t="shared" si="49"/>
        <v>1.0932689616568707</v>
      </c>
      <c r="O33" s="87">
        <f t="shared" si="49"/>
        <v>1.3119227539882452</v>
      </c>
      <c r="P33" s="96">
        <f t="shared" si="49"/>
        <v>1.5743073047858935</v>
      </c>
      <c r="Q33" s="87">
        <f t="shared" si="49"/>
        <v>0.94303217554513818</v>
      </c>
      <c r="R33" s="87">
        <f t="shared" si="49"/>
        <v>0.24815324798847313</v>
      </c>
      <c r="S33" s="87">
        <f t="shared" si="49"/>
        <v>0.28567507990632224</v>
      </c>
      <c r="T33" s="87">
        <f t="shared" si="49"/>
        <v>0.33070048031744625</v>
      </c>
      <c r="U33" s="87">
        <f t="shared" si="49"/>
        <v>0.38472983888102513</v>
      </c>
      <c r="V33" s="87">
        <f t="shared" si="49"/>
        <v>0.44956349128008283</v>
      </c>
      <c r="W33" s="96">
        <f t="shared" si="49"/>
        <v>0.52736165253054856</v>
      </c>
      <c r="X33" s="87">
        <f t="shared" si="49"/>
        <v>0.62071631279373518</v>
      </c>
      <c r="Y33" s="87">
        <f t="shared" si="49"/>
        <v>0.50013460669442222</v>
      </c>
      <c r="Z33" s="87">
        <f t="shared" si="49"/>
        <v>0.49060838177975924</v>
      </c>
      <c r="AA33" s="87">
        <f t="shared" si="49"/>
        <v>0.47789099722033795</v>
      </c>
      <c r="AB33" s="87">
        <f t="shared" si="49"/>
        <v>0.46134399691369415</v>
      </c>
      <c r="AC33" s="87">
        <f t="shared" si="49"/>
        <v>0.44020102220500273</v>
      </c>
      <c r="AD33" s="96">
        <f t="shared" si="49"/>
        <v>0.41354213133222173</v>
      </c>
      <c r="AE33" s="87">
        <f t="shared" si="49"/>
        <v>0.35649650381819897</v>
      </c>
      <c r="AF33" s="87">
        <f t="shared" si="49"/>
        <v>0.32682942317670066</v>
      </c>
      <c r="AG33" s="87">
        <f t="shared" si="49"/>
        <v>0.35236485261203337</v>
      </c>
      <c r="AH33" s="87">
        <f t="shared" si="49"/>
        <v>0.37336780627707483</v>
      </c>
      <c r="AI33" s="87">
        <f t="shared" si="49"/>
        <v>0.38880697463150171</v>
      </c>
      <c r="AJ33" s="196">
        <f t="shared" si="49"/>
        <v>0.39744519062442907</v>
      </c>
      <c r="AK33" s="96">
        <f t="shared" si="49"/>
        <v>0.39779830686233442</v>
      </c>
      <c r="AL33" s="87">
        <f t="shared" si="49"/>
        <v>0.38808585488244512</v>
      </c>
      <c r="AM33" s="87">
        <f t="shared" si="49"/>
        <v>0.36362364871306291</v>
      </c>
      <c r="AN33" s="87">
        <f t="shared" si="49"/>
        <v>0.34883484133221987</v>
      </c>
      <c r="AO33" s="87">
        <f t="shared" si="49"/>
        <v>0.33724131518105233</v>
      </c>
      <c r="AP33" s="87">
        <f t="shared" si="49"/>
        <v>0.32864345422876612</v>
      </c>
      <c r="AQ33" s="196">
        <f t="shared" si="49"/>
        <v>0.32278971754209118</v>
      </c>
      <c r="AR33" s="96">
        <f t="shared" si="49"/>
        <v>0.31936634484232029</v>
      </c>
      <c r="AS33" s="87">
        <f t="shared" si="49"/>
        <v>0.29678601725593295</v>
      </c>
      <c r="AT33" s="87">
        <f t="shared" si="49"/>
        <v>0.2993352481974178</v>
      </c>
      <c r="AU33" s="87">
        <f t="shared" si="49"/>
        <v>0.30167637362035327</v>
      </c>
      <c r="AV33" s="87">
        <f t="shared" si="49"/>
        <v>0.30054031861154612</v>
      </c>
      <c r="AW33" s="87">
        <f t="shared" si="49"/>
        <v>0.29663083810319979</v>
      </c>
      <c r="AX33" s="196">
        <f t="shared" si="49"/>
        <v>0.29072506167516787</v>
      </c>
      <c r="AY33" s="96">
        <f t="shared" si="49"/>
        <v>0.28368702279603342</v>
      </c>
      <c r="AZ33" s="87">
        <f t="shared" si="49"/>
        <v>0.27648390713964416</v>
      </c>
      <c r="BA33" s="87">
        <f t="shared" si="49"/>
        <v>0.26807584135313983</v>
      </c>
      <c r="BB33" s="87">
        <f t="shared" si="49"/>
        <v>0.26222442245202099</v>
      </c>
      <c r="BC33" s="87">
        <f t="shared" si="49"/>
        <v>0.2576704451362436</v>
      </c>
      <c r="BD33" s="87">
        <f t="shared" si="49"/>
        <v>0.25385207269944915</v>
      </c>
      <c r="BE33" s="196">
        <f t="shared" si="49"/>
        <v>0.25029719755543445</v>
      </c>
      <c r="BF33" s="96">
        <f t="shared" si="49"/>
        <v>0.24663609221077409</v>
      </c>
      <c r="BG33" s="87">
        <f t="shared" si="49"/>
        <v>0.24261648216305629</v>
      </c>
      <c r="BH33" s="87">
        <f t="shared" si="49"/>
        <v>0.24025094207120717</v>
      </c>
      <c r="BI33" s="87">
        <f t="shared" si="49"/>
        <v>0.2370584352760263</v>
      </c>
      <c r="BJ33" s="87">
        <f t="shared" si="49"/>
        <v>0.23322732027750911</v>
      </c>
      <c r="BK33" s="87">
        <f t="shared" si="49"/>
        <v>0.22915152663669788</v>
      </c>
      <c r="BL33" s="196">
        <f t="shared" si="49"/>
        <v>0.22511490657802113</v>
      </c>
      <c r="BM33" s="96">
        <f t="shared" si="49"/>
        <v>0.22129322069564233</v>
      </c>
      <c r="BN33" s="87">
        <f t="shared" si="49"/>
        <v>0.2177566534326687</v>
      </c>
      <c r="BO33" s="87">
        <f t="shared" si="49"/>
        <v>0.21447241584767382</v>
      </c>
      <c r="BP33" s="87">
        <f t="shared" si="49"/>
        <v>0.21166772799369535</v>
      </c>
      <c r="BQ33" s="87">
        <f t="shared" si="49"/>
        <v>0.20905028285129143</v>
      </c>
      <c r="BR33" s="87">
        <f t="shared" si="49"/>
        <v>0.2064762171977586</v>
      </c>
      <c r="BS33" s="87">
        <f t="shared" si="49"/>
        <v>0.20387994815502064</v>
      </c>
      <c r="BT33" s="96">
        <f t="shared" si="49"/>
        <v>0.20125673586747303</v>
      </c>
      <c r="BU33" s="87">
        <f t="shared" si="49"/>
        <v>0.19864337249578545</v>
      </c>
      <c r="BV33" s="87">
        <f t="shared" ref="BV33:DS33" si="50">BO22*(1-$L$5)</f>
        <v>0.19609771548340052</v>
      </c>
      <c r="BW33" s="87">
        <f t="shared" si="50"/>
        <v>0.19351101186038663</v>
      </c>
      <c r="BX33" s="87">
        <f t="shared" si="50"/>
        <v>0.19097973006546809</v>
      </c>
      <c r="BY33" s="87">
        <f t="shared" si="50"/>
        <v>0.18856587246388021</v>
      </c>
      <c r="BZ33" s="87">
        <f t="shared" si="50"/>
        <v>0.18628907885827431</v>
      </c>
      <c r="CA33" s="96">
        <f t="shared" si="50"/>
        <v>0.18414212850195735</v>
      </c>
      <c r="CB33" s="87">
        <f t="shared" si="50"/>
        <v>0.18210501719183075</v>
      </c>
      <c r="CC33" s="87">
        <f t="shared" si="50"/>
        <v>0.18015692822856252</v>
      </c>
      <c r="CD33" s="87">
        <f t="shared" si="50"/>
        <v>0.17827084023589718</v>
      </c>
      <c r="CE33" s="87">
        <f t="shared" si="50"/>
        <v>0.17640797363292191</v>
      </c>
      <c r="CF33" s="87">
        <f t="shared" si="50"/>
        <v>0.17456198958271316</v>
      </c>
      <c r="CG33" s="87">
        <f t="shared" si="50"/>
        <v>0.17274171423726187</v>
      </c>
      <c r="CH33" s="96">
        <f t="shared" si="50"/>
        <v>0.17096135725079267</v>
      </c>
      <c r="CI33" s="87">
        <f t="shared" si="50"/>
        <v>0.16923362891425364</v>
      </c>
      <c r="CJ33" s="87">
        <f t="shared" si="50"/>
        <v>0.16756577904731124</v>
      </c>
      <c r="CK33" s="87">
        <f t="shared" si="50"/>
        <v>0.16595845991492092</v>
      </c>
      <c r="CL33" s="87">
        <f t="shared" si="50"/>
        <v>0.16441748494507699</v>
      </c>
      <c r="CM33" s="87">
        <f t="shared" si="50"/>
        <v>0.1629389624591647</v>
      </c>
      <c r="CN33" s="87">
        <f t="shared" si="50"/>
        <v>0.16151415710855274</v>
      </c>
      <c r="CO33" s="96">
        <f t="shared" si="50"/>
        <v>0.16013393547176241</v>
      </c>
      <c r="CP33" s="87">
        <f t="shared" si="50"/>
        <v>0.15879111590727071</v>
      </c>
      <c r="CQ33" s="87">
        <f t="shared" si="50"/>
        <v>0.15748112492578406</v>
      </c>
      <c r="CR33" s="87">
        <f t="shared" si="50"/>
        <v>0.15620141677145935</v>
      </c>
      <c r="CS33" s="87">
        <f t="shared" si="50"/>
        <v>0.15495256215344416</v>
      </c>
      <c r="CT33" s="87">
        <f t="shared" si="50"/>
        <v>0.1537382862006399</v>
      </c>
      <c r="CU33" s="87">
        <f t="shared" si="50"/>
        <v>0.15256205960548722</v>
      </c>
      <c r="CV33" s="96">
        <f t="shared" si="50"/>
        <v>0.15142566240646452</v>
      </c>
      <c r="CW33" s="87">
        <f t="shared" si="50"/>
        <v>0.15032887891282071</v>
      </c>
      <c r="CX33" s="87">
        <f t="shared" si="50"/>
        <v>0.1492698942972909</v>
      </c>
      <c r="CY33" s="87">
        <f t="shared" si="50"/>
        <v>0.14824600363032359</v>
      </c>
      <c r="CZ33" s="87">
        <f t="shared" si="50"/>
        <v>0.14725440876515186</v>
      </c>
      <c r="DA33" s="87">
        <f t="shared" si="50"/>
        <v>0.14629214248138792</v>
      </c>
      <c r="DB33" s="87">
        <f t="shared" si="50"/>
        <v>0.14535695425575609</v>
      </c>
      <c r="DC33" s="87">
        <f t="shared" si="50"/>
        <v>0.14444759189133971</v>
      </c>
      <c r="DD33" s="96">
        <f t="shared" si="50"/>
        <v>0.14356364230851737</v>
      </c>
      <c r="DE33" s="87">
        <f t="shared" si="50"/>
        <v>0.14270519312976024</v>
      </c>
      <c r="DF33" s="87">
        <f t="shared" si="50"/>
        <v>0.14187250278746877</v>
      </c>
      <c r="DG33" s="87">
        <f t="shared" si="50"/>
        <v>0.14106579294363458</v>
      </c>
      <c r="DH33" s="87">
        <f t="shared" si="50"/>
        <v>0.14028493968616079</v>
      </c>
      <c r="DI33" s="87">
        <f t="shared" si="50"/>
        <v>0.13952925802139271</v>
      </c>
      <c r="DJ33" s="87">
        <f t="shared" si="50"/>
        <v>0.13879762326941428</v>
      </c>
      <c r="DK33" s="96">
        <f t="shared" si="50"/>
        <v>0.13808870905328463</v>
      </c>
      <c r="DL33" s="87">
        <f t="shared" si="50"/>
        <v>0.13740122006419503</v>
      </c>
      <c r="DM33" s="87">
        <f t="shared" si="50"/>
        <v>0.13673405548108591</v>
      </c>
      <c r="DN33" s="87">
        <f t="shared" si="50"/>
        <v>0.13608638600612499</v>
      </c>
      <c r="DO33" s="87">
        <f t="shared" si="50"/>
        <v>0.1354576360935118</v>
      </c>
      <c r="DP33" s="87">
        <f t="shared" si="50"/>
        <v>0.13484744448393868</v>
      </c>
      <c r="DQ33" s="87">
        <f t="shared" si="50"/>
        <v>0.13425555373187842</v>
      </c>
      <c r="DR33" s="87">
        <f t="shared" si="50"/>
        <v>0.1336816970437929</v>
      </c>
      <c r="DS33" s="87">
        <f t="shared" si="50"/>
        <v>0.13312552260771535</v>
      </c>
    </row>
    <row r="34" spans="1:123" x14ac:dyDescent="0.25">
      <c r="A34" t="s">
        <v>109</v>
      </c>
      <c r="B34" s="60"/>
      <c r="C34" s="109">
        <f t="shared" si="40"/>
        <v>8.2398885756959098E-2</v>
      </c>
      <c r="D34" s="109">
        <f t="shared" si="40"/>
        <v>9.8878662908350914E-2</v>
      </c>
      <c r="E34" s="109">
        <f t="shared" si="40"/>
        <v>0.11865439549002109</v>
      </c>
      <c r="F34" s="109">
        <f t="shared" si="40"/>
        <v>0.1423852745880253</v>
      </c>
      <c r="G34" s="109">
        <f t="shared" si="40"/>
        <v>0.17086232950563035</v>
      </c>
      <c r="H34" s="109">
        <f>I34/(1+$V$5)</f>
        <v>0.20503479540675643</v>
      </c>
      <c r="I34" s="104">
        <f>V7*AH7</f>
        <v>0.24604175448810769</v>
      </c>
      <c r="J34" s="83">
        <f t="shared" ref="J34:BU34" si="51">I34-C35+J35</f>
        <v>0.28151695775956942</v>
      </c>
      <c r="K34" s="83">
        <f t="shared" si="51"/>
        <v>0.32408720168532346</v>
      </c>
      <c r="L34" s="83">
        <f t="shared" si="51"/>
        <v>0.37517149439622827</v>
      </c>
      <c r="M34" s="83">
        <f t="shared" si="51"/>
        <v>0.43647264564931404</v>
      </c>
      <c r="N34" s="83">
        <f t="shared" si="51"/>
        <v>0.51003402715301693</v>
      </c>
      <c r="O34" s="83">
        <f t="shared" si="51"/>
        <v>0.59830768495746034</v>
      </c>
      <c r="P34" s="105">
        <f t="shared" si="51"/>
        <v>0.70423607432279256</v>
      </c>
      <c r="Q34" s="83">
        <f t="shared" si="51"/>
        <v>0.73538637416587571</v>
      </c>
      <c r="R34" s="83">
        <f t="shared" si="51"/>
        <v>0.76827907371436277</v>
      </c>
      <c r="S34" s="83">
        <f t="shared" si="51"/>
        <v>0.80326204157559111</v>
      </c>
      <c r="T34" s="83">
        <f t="shared" si="51"/>
        <v>0.84075246178123253</v>
      </c>
      <c r="U34" s="83">
        <f t="shared" si="51"/>
        <v>0.8812505884606856</v>
      </c>
      <c r="V34" s="83">
        <f t="shared" si="51"/>
        <v>0.92535620480655445</v>
      </c>
      <c r="W34" s="105">
        <f t="shared" si="51"/>
        <v>0.97378830688712992</v>
      </c>
      <c r="X34" s="83">
        <f t="shared" si="51"/>
        <v>1.1233723954828063</v>
      </c>
      <c r="Y34" s="83">
        <f t="shared" si="51"/>
        <v>1.2210332529710057</v>
      </c>
      <c r="Z34" s="83">
        <f t="shared" si="51"/>
        <v>1.3021179564925769</v>
      </c>
      <c r="AA34" s="83">
        <f t="shared" si="51"/>
        <v>1.3627961795233916</v>
      </c>
      <c r="AB34" s="83">
        <f t="shared" si="51"/>
        <v>1.3984718478671838</v>
      </c>
      <c r="AC34" s="83">
        <f t="shared" si="51"/>
        <v>1.4036300550974035</v>
      </c>
      <c r="AD34" s="105">
        <f t="shared" si="51"/>
        <v>1.3716533841603173</v>
      </c>
      <c r="AE34" s="83">
        <f t="shared" si="51"/>
        <v>1.2850458454301228</v>
      </c>
      <c r="AF34" s="83">
        <f t="shared" si="51"/>
        <v>1.2257436970132103</v>
      </c>
      <c r="AG34" s="83">
        <f t="shared" si="51"/>
        <v>1.1793809962969752</v>
      </c>
      <c r="AH34" s="83">
        <f t="shared" si="51"/>
        <v>1.1451935995171898</v>
      </c>
      <c r="AI34" s="83">
        <f t="shared" si="51"/>
        <v>1.1222150380480709</v>
      </c>
      <c r="AJ34" s="190">
        <f t="shared" si="51"/>
        <v>1.1092363751752325</v>
      </c>
      <c r="AK34" s="105">
        <f t="shared" si="51"/>
        <v>1.1047581023888653</v>
      </c>
      <c r="AL34" s="83">
        <f t="shared" si="51"/>
        <v>1.1164881848444241</v>
      </c>
      <c r="AM34" s="83">
        <f t="shared" si="51"/>
        <v>1.1314909920505865</v>
      </c>
      <c r="AN34" s="83">
        <f t="shared" si="51"/>
        <v>1.1304252721902037</v>
      </c>
      <c r="AO34" s="83">
        <f t="shared" si="51"/>
        <v>1.116370805558319</v>
      </c>
      <c r="AP34" s="83">
        <f t="shared" si="51"/>
        <v>1.0927366687150628</v>
      </c>
      <c r="AQ34" s="190">
        <f t="shared" si="51"/>
        <v>1.0633221138512818</v>
      </c>
      <c r="AR34" s="105">
        <f t="shared" si="51"/>
        <v>1.0323896356491158</v>
      </c>
      <c r="AS34" s="83">
        <f t="shared" si="51"/>
        <v>0.99625744772049374</v>
      </c>
      <c r="AT34" s="83">
        <f t="shared" si="51"/>
        <v>0.97088220715427731</v>
      </c>
      <c r="AU34" s="83">
        <f t="shared" si="51"/>
        <v>0.95217344677489313</v>
      </c>
      <c r="AV34" s="83">
        <f t="shared" si="51"/>
        <v>0.93749291496182896</v>
      </c>
      <c r="AW34" s="83">
        <f t="shared" si="51"/>
        <v>0.92456646830698186</v>
      </c>
      <c r="AX34" s="190">
        <f t="shared" si="51"/>
        <v>0.91153456878333505</v>
      </c>
      <c r="AY34" s="105">
        <f t="shared" si="51"/>
        <v>0.8970123884023975</v>
      </c>
      <c r="AZ34" s="83">
        <f t="shared" si="51"/>
        <v>0.88865666406465915</v>
      </c>
      <c r="BA34" s="83">
        <f t="shared" si="51"/>
        <v>0.87594228070994462</v>
      </c>
      <c r="BB34" s="83">
        <f t="shared" si="51"/>
        <v>0.86003006006421934</v>
      </c>
      <c r="BC34" s="83">
        <f t="shared" si="51"/>
        <v>0.84279418796759475</v>
      </c>
      <c r="BD34" s="83">
        <f t="shared" si="51"/>
        <v>0.82560688567960772</v>
      </c>
      <c r="BE34" s="190">
        <f t="shared" si="51"/>
        <v>0.80934572339855504</v>
      </c>
      <c r="BF34" s="105">
        <f t="shared" si="51"/>
        <v>0.79440058522541535</v>
      </c>
      <c r="BG34" s="83">
        <f t="shared" si="51"/>
        <v>0.78068029877079004</v>
      </c>
      <c r="BH34" s="83">
        <f t="shared" si="51"/>
        <v>0.76934389982135398</v>
      </c>
      <c r="BI34" s="83">
        <f t="shared" si="51"/>
        <v>0.75904688153732924</v>
      </c>
      <c r="BJ34" s="83">
        <f t="shared" si="51"/>
        <v>0.74904115994274822</v>
      </c>
      <c r="BK34" s="83">
        <f t="shared" si="51"/>
        <v>0.73895434575957852</v>
      </c>
      <c r="BL34" s="190">
        <f t="shared" si="51"/>
        <v>0.7287096807688016</v>
      </c>
      <c r="BM34" s="105">
        <f t="shared" si="51"/>
        <v>0.71844188843336443</v>
      </c>
      <c r="BN34" s="83">
        <f t="shared" si="51"/>
        <v>0.70840799717391023</v>
      </c>
      <c r="BO34" s="83">
        <f t="shared" si="51"/>
        <v>0.69802963519053451</v>
      </c>
      <c r="BP34" s="83">
        <f t="shared" si="51"/>
        <v>0.68781142277925877</v>
      </c>
      <c r="BQ34" s="83">
        <f t="shared" si="51"/>
        <v>0.6780720704320603</v>
      </c>
      <c r="BR34" s="83">
        <f t="shared" si="51"/>
        <v>0.66892049937916975</v>
      </c>
      <c r="BS34" s="83">
        <f t="shared" si="51"/>
        <v>0.66033014468473927</v>
      </c>
      <c r="BT34" s="105">
        <f t="shared" si="51"/>
        <v>0.65220542970958695</v>
      </c>
      <c r="BU34" s="83">
        <f t="shared" si="51"/>
        <v>0.64443945249184897</v>
      </c>
      <c r="BV34" s="83">
        <f t="shared" ref="BV34:DS34" si="52">BU34-BO35+BV35</f>
        <v>0.63696230022800904</v>
      </c>
      <c r="BW34" s="83">
        <f t="shared" si="52"/>
        <v>0.62957390236667565</v>
      </c>
      <c r="BX34" s="83">
        <f t="shared" si="52"/>
        <v>0.62222668357751676</v>
      </c>
      <c r="BY34" s="83">
        <f t="shared" si="52"/>
        <v>0.61495218975473043</v>
      </c>
      <c r="BZ34" s="83">
        <f t="shared" si="52"/>
        <v>0.60781398730237324</v>
      </c>
      <c r="CA34" s="105">
        <f t="shared" si="52"/>
        <v>0.60087353614389394</v>
      </c>
      <c r="CB34" s="83">
        <f t="shared" si="52"/>
        <v>0.5941692996867286</v>
      </c>
      <c r="CC34" s="83">
        <f t="shared" si="52"/>
        <v>0.58770870475593084</v>
      </c>
      <c r="CD34" s="83">
        <f t="shared" si="52"/>
        <v>0.58152968065858912</v>
      </c>
      <c r="CE34" s="83">
        <f t="shared" si="52"/>
        <v>0.57561825281544055</v>
      </c>
      <c r="CF34" s="83">
        <f t="shared" si="52"/>
        <v>0.56993441819820201</v>
      </c>
      <c r="CG34" s="83">
        <f t="shared" si="52"/>
        <v>0.56443441989300347</v>
      </c>
      <c r="CH34" s="105">
        <f t="shared" si="52"/>
        <v>0.55908312745846023</v>
      </c>
      <c r="CI34" s="83">
        <f t="shared" si="52"/>
        <v>0.55385821754660769</v>
      </c>
      <c r="CJ34" s="83">
        <f t="shared" si="52"/>
        <v>0.54874815957196121</v>
      </c>
      <c r="CK34" s="83">
        <f t="shared" si="52"/>
        <v>0.54375308412175904</v>
      </c>
      <c r="CL34" s="83">
        <f t="shared" si="52"/>
        <v>0.53889011524570074</v>
      </c>
      <c r="CM34" s="83">
        <f t="shared" si="52"/>
        <v>0.53417692836326425</v>
      </c>
      <c r="CN34" s="83">
        <f t="shared" si="52"/>
        <v>0.52962409355399498</v>
      </c>
      <c r="CO34" s="105">
        <f t="shared" si="52"/>
        <v>0.52523296180858303</v>
      </c>
      <c r="CP34" s="83">
        <f t="shared" si="52"/>
        <v>0.52099712247467855</v>
      </c>
      <c r="CQ34" s="83">
        <f t="shared" si="52"/>
        <v>0.5169056137011141</v>
      </c>
      <c r="CR34" s="83">
        <f t="shared" si="52"/>
        <v>0.51294628946136411</v>
      </c>
      <c r="CS34" s="83">
        <f t="shared" si="52"/>
        <v>0.50910518818705808</v>
      </c>
      <c r="CT34" s="83">
        <f t="shared" si="52"/>
        <v>0.50537143174171373</v>
      </c>
      <c r="CU34" s="83">
        <f t="shared" si="52"/>
        <v>0.50173893552536841</v>
      </c>
      <c r="CV34" s="105">
        <f t="shared" si="52"/>
        <v>0.49820584990072592</v>
      </c>
      <c r="CW34" s="83">
        <f t="shared" si="52"/>
        <v>0.49477299541588193</v>
      </c>
      <c r="CX34" s="83">
        <f t="shared" si="52"/>
        <v>0.49144222362492174</v>
      </c>
      <c r="CY34" s="83">
        <f t="shared" si="52"/>
        <v>0.48821530018061376</v>
      </c>
      <c r="CZ34" s="83">
        <f t="shared" si="52"/>
        <v>0.48509260078718397</v>
      </c>
      <c r="DA34" s="83">
        <f t="shared" si="52"/>
        <v>0.48207186448303918</v>
      </c>
      <c r="DB34" s="83">
        <f t="shared" si="52"/>
        <v>0.47914861272859399</v>
      </c>
      <c r="DC34" s="83">
        <f t="shared" si="52"/>
        <v>0.47631721959546486</v>
      </c>
      <c r="DD34" s="105">
        <f t="shared" si="52"/>
        <v>0.47357202320713088</v>
      </c>
      <c r="DE34" s="83">
        <f t="shared" si="52"/>
        <v>0.47090814034344741</v>
      </c>
      <c r="DF34" s="83">
        <f t="shared" si="52"/>
        <v>0.46832187211097548</v>
      </c>
      <c r="DG34" s="83">
        <f t="shared" si="52"/>
        <v>0.46581071191182594</v>
      </c>
      <c r="DH34" s="83">
        <f t="shared" si="52"/>
        <v>0.46337325288726972</v>
      </c>
      <c r="DI34" s="83">
        <f t="shared" si="52"/>
        <v>0.46100868041449627</v>
      </c>
      <c r="DJ34" s="83">
        <f t="shared" si="52"/>
        <v>0.45871621159443365</v>
      </c>
      <c r="DK34" s="105">
        <f t="shared" si="52"/>
        <v>0.45649469522865299</v>
      </c>
      <c r="DL34" s="83">
        <f t="shared" si="52"/>
        <v>0.45434243641218408</v>
      </c>
      <c r="DM34" s="83">
        <f t="shared" si="52"/>
        <v>0.45225721249389883</v>
      </c>
      <c r="DN34" s="83">
        <f t="shared" si="52"/>
        <v>0.45023639746427851</v>
      </c>
      <c r="DO34" s="83">
        <f t="shared" si="52"/>
        <v>0.44827720184521846</v>
      </c>
      <c r="DP34" s="83">
        <f t="shared" si="52"/>
        <v>0.44637697566277801</v>
      </c>
      <c r="DQ34" s="83">
        <f t="shared" si="52"/>
        <v>0.44453341729840662</v>
      </c>
      <c r="DR34" s="83">
        <f t="shared" si="52"/>
        <v>0.44274464400483721</v>
      </c>
      <c r="DS34" s="83">
        <f t="shared" si="52"/>
        <v>0.4410091423784156</v>
      </c>
    </row>
    <row r="35" spans="1:123" s="95" customFormat="1" x14ac:dyDescent="0.25">
      <c r="A35" s="87" t="s">
        <v>123</v>
      </c>
      <c r="B35" s="94"/>
      <c r="C35" s="88">
        <f t="shared" si="40"/>
        <v>1.3733147626159847E-2</v>
      </c>
      <c r="D35" s="89">
        <f t="shared" ref="D35:H35" si="53">D34-C34</f>
        <v>1.6479777151391817E-2</v>
      </c>
      <c r="E35" s="89">
        <f t="shared" si="53"/>
        <v>1.9775732581670175E-2</v>
      </c>
      <c r="F35" s="89">
        <f t="shared" si="53"/>
        <v>2.3730879098004212E-2</v>
      </c>
      <c r="G35" s="89">
        <f t="shared" si="53"/>
        <v>2.8477054917605049E-2</v>
      </c>
      <c r="H35" s="89">
        <f t="shared" si="53"/>
        <v>3.4172465901126076E-2</v>
      </c>
      <c r="I35" s="89">
        <f>I34-H34</f>
        <v>4.1006959081351269E-2</v>
      </c>
      <c r="J35" s="87">
        <f t="shared" ref="J35:BU35" si="54">C24*(1-$L$5)</f>
        <v>4.9208350897621544E-2</v>
      </c>
      <c r="K35" s="87">
        <f t="shared" si="54"/>
        <v>5.9050021077145853E-2</v>
      </c>
      <c r="L35" s="87">
        <f t="shared" si="54"/>
        <v>7.0860025292575013E-2</v>
      </c>
      <c r="M35" s="87">
        <f t="shared" si="54"/>
        <v>8.5032030351089971E-2</v>
      </c>
      <c r="N35" s="87">
        <f t="shared" si="54"/>
        <v>0.10203843642130794</v>
      </c>
      <c r="O35" s="87">
        <f t="shared" si="54"/>
        <v>0.12244612370556951</v>
      </c>
      <c r="P35" s="96">
        <f t="shared" si="54"/>
        <v>0.14693534844668343</v>
      </c>
      <c r="Q35" s="87">
        <f t="shared" si="54"/>
        <v>8.0358650740704737E-2</v>
      </c>
      <c r="R35" s="87">
        <f t="shared" si="54"/>
        <v>9.1942720625632926E-2</v>
      </c>
      <c r="S35" s="87">
        <f t="shared" si="54"/>
        <v>0.10584299315380338</v>
      </c>
      <c r="T35" s="87">
        <f t="shared" si="54"/>
        <v>0.12252245055673144</v>
      </c>
      <c r="U35" s="87">
        <f t="shared" si="54"/>
        <v>0.14253656310076107</v>
      </c>
      <c r="V35" s="87">
        <f t="shared" si="54"/>
        <v>0.1665517400514383</v>
      </c>
      <c r="W35" s="96">
        <f t="shared" si="54"/>
        <v>0.19536745052725893</v>
      </c>
      <c r="X35" s="87">
        <f t="shared" si="54"/>
        <v>0.22994273933638118</v>
      </c>
      <c r="Y35" s="87">
        <f t="shared" si="54"/>
        <v>0.18960357811383224</v>
      </c>
      <c r="Z35" s="87">
        <f t="shared" si="54"/>
        <v>0.18692769667537451</v>
      </c>
      <c r="AA35" s="87">
        <f t="shared" si="54"/>
        <v>0.18320067358754633</v>
      </c>
      <c r="AB35" s="87">
        <f t="shared" si="54"/>
        <v>0.17821223144455323</v>
      </c>
      <c r="AC35" s="87">
        <f t="shared" si="54"/>
        <v>0.17170994728165795</v>
      </c>
      <c r="AD35" s="96">
        <f t="shared" si="54"/>
        <v>0.16339077959017273</v>
      </c>
      <c r="AE35" s="87">
        <f t="shared" si="54"/>
        <v>0.14333520060618649</v>
      </c>
      <c r="AF35" s="87">
        <f t="shared" si="54"/>
        <v>0.1303014296969198</v>
      </c>
      <c r="AG35" s="87">
        <f t="shared" si="54"/>
        <v>0.1405649959591396</v>
      </c>
      <c r="AH35" s="87">
        <f t="shared" si="54"/>
        <v>0.14901327680776091</v>
      </c>
      <c r="AI35" s="87">
        <f t="shared" si="54"/>
        <v>0.15523366997543428</v>
      </c>
      <c r="AJ35" s="196">
        <f t="shared" si="54"/>
        <v>0.15873128440881965</v>
      </c>
      <c r="AK35" s="96">
        <f t="shared" si="54"/>
        <v>0.15891250680380542</v>
      </c>
      <c r="AL35" s="87">
        <f t="shared" si="54"/>
        <v>0.15506528306174541</v>
      </c>
      <c r="AM35" s="87">
        <f t="shared" si="54"/>
        <v>0.14530423690308211</v>
      </c>
      <c r="AN35" s="87">
        <f t="shared" si="54"/>
        <v>0.13949927609875684</v>
      </c>
      <c r="AO35" s="87">
        <f t="shared" si="54"/>
        <v>0.1349588101758763</v>
      </c>
      <c r="AP35" s="87">
        <f t="shared" si="54"/>
        <v>0.13159953313217804</v>
      </c>
      <c r="AQ35" s="196">
        <f t="shared" si="54"/>
        <v>0.12931672954503862</v>
      </c>
      <c r="AR35" s="96">
        <f t="shared" si="54"/>
        <v>0.12798002860163926</v>
      </c>
      <c r="AS35" s="87">
        <f t="shared" si="54"/>
        <v>0.11893309513312328</v>
      </c>
      <c r="AT35" s="87">
        <f t="shared" si="54"/>
        <v>0.11992899633686567</v>
      </c>
      <c r="AU35" s="87">
        <f t="shared" si="54"/>
        <v>0.12079051571937265</v>
      </c>
      <c r="AV35" s="87">
        <f t="shared" si="54"/>
        <v>0.12027827836281209</v>
      </c>
      <c r="AW35" s="87">
        <f t="shared" si="54"/>
        <v>0.11867308647733092</v>
      </c>
      <c r="AX35" s="196">
        <f t="shared" si="54"/>
        <v>0.1162848300213918</v>
      </c>
      <c r="AY35" s="96">
        <f t="shared" si="54"/>
        <v>0.11345784822070176</v>
      </c>
      <c r="AZ35" s="87">
        <f t="shared" si="54"/>
        <v>0.11057737079538503</v>
      </c>
      <c r="BA35" s="87">
        <f t="shared" si="54"/>
        <v>0.10721461298215114</v>
      </c>
      <c r="BB35" s="87">
        <f t="shared" si="54"/>
        <v>0.10487829507364728</v>
      </c>
      <c r="BC35" s="87">
        <f t="shared" si="54"/>
        <v>0.10304240626618751</v>
      </c>
      <c r="BD35" s="87">
        <f t="shared" si="54"/>
        <v>0.10148578418934381</v>
      </c>
      <c r="BE35" s="196">
        <f t="shared" si="54"/>
        <v>0.10002366774033912</v>
      </c>
      <c r="BF35" s="96">
        <f t="shared" si="54"/>
        <v>9.8512710047562166E-2</v>
      </c>
      <c r="BG35" s="87">
        <f t="shared" si="54"/>
        <v>9.6857084340759694E-2</v>
      </c>
      <c r="BH35" s="87">
        <f t="shared" si="54"/>
        <v>9.587821403271507E-2</v>
      </c>
      <c r="BI35" s="87">
        <f t="shared" si="54"/>
        <v>9.4581276789622609E-2</v>
      </c>
      <c r="BJ35" s="87">
        <f t="shared" si="54"/>
        <v>9.3036684671606584E-2</v>
      </c>
      <c r="BK35" s="87">
        <f t="shared" si="54"/>
        <v>9.1398970006174099E-2</v>
      </c>
      <c r="BL35" s="196">
        <f t="shared" si="54"/>
        <v>8.9779002749562159E-2</v>
      </c>
      <c r="BM35" s="96">
        <f t="shared" si="54"/>
        <v>8.824491771212499E-2</v>
      </c>
      <c r="BN35" s="87">
        <f t="shared" si="54"/>
        <v>8.6823193081305525E-2</v>
      </c>
      <c r="BO35" s="87">
        <f t="shared" si="54"/>
        <v>8.5499852049339367E-2</v>
      </c>
      <c r="BP35" s="87">
        <f t="shared" si="54"/>
        <v>8.4363064378346841E-2</v>
      </c>
      <c r="BQ35" s="87">
        <f t="shared" si="54"/>
        <v>8.3297332324408072E-2</v>
      </c>
      <c r="BR35" s="87">
        <f t="shared" si="54"/>
        <v>8.2247398953283535E-2</v>
      </c>
      <c r="BS35" s="87">
        <f t="shared" si="54"/>
        <v>8.1188648055131707E-2</v>
      </c>
      <c r="BT35" s="96">
        <f t="shared" si="54"/>
        <v>8.0120202736972679E-2</v>
      </c>
      <c r="BU35" s="87">
        <f t="shared" si="54"/>
        <v>7.9057215863567468E-2</v>
      </c>
      <c r="BV35" s="87">
        <f t="shared" ref="BV35:DS35" si="55">BO24*(1-$L$5)</f>
        <v>7.8022699785499486E-2</v>
      </c>
      <c r="BW35" s="87">
        <f t="shared" si="55"/>
        <v>7.6974666517013499E-2</v>
      </c>
      <c r="BX35" s="87">
        <f t="shared" si="55"/>
        <v>7.5950113535249206E-2</v>
      </c>
      <c r="BY35" s="87">
        <f t="shared" si="55"/>
        <v>7.4972905130497161E-2</v>
      </c>
      <c r="BZ35" s="87">
        <f t="shared" si="55"/>
        <v>7.4050445602774476E-2</v>
      </c>
      <c r="CA35" s="96">
        <f t="shared" si="55"/>
        <v>7.3179751578493324E-2</v>
      </c>
      <c r="CB35" s="87">
        <f t="shared" si="55"/>
        <v>7.2352979406402188E-2</v>
      </c>
      <c r="CC35" s="87">
        <f t="shared" si="55"/>
        <v>7.1562104854701714E-2</v>
      </c>
      <c r="CD35" s="87">
        <f t="shared" si="55"/>
        <v>7.079564241967172E-2</v>
      </c>
      <c r="CE35" s="87">
        <f t="shared" si="55"/>
        <v>7.0038685692100547E-2</v>
      </c>
      <c r="CF35" s="87">
        <f t="shared" si="55"/>
        <v>6.9289070513258624E-2</v>
      </c>
      <c r="CG35" s="87">
        <f t="shared" si="55"/>
        <v>6.8550447297575923E-2</v>
      </c>
      <c r="CH35" s="96">
        <f t="shared" si="55"/>
        <v>6.7828459143950082E-2</v>
      </c>
      <c r="CI35" s="87">
        <f t="shared" si="55"/>
        <v>6.7128069494549608E-2</v>
      </c>
      <c r="CJ35" s="87">
        <f t="shared" si="55"/>
        <v>6.6452046880055182E-2</v>
      </c>
      <c r="CK35" s="87">
        <f t="shared" si="55"/>
        <v>6.5800566969469593E-2</v>
      </c>
      <c r="CL35" s="87">
        <f t="shared" si="55"/>
        <v>6.5175716816042215E-2</v>
      </c>
      <c r="CM35" s="87">
        <f t="shared" si="55"/>
        <v>6.4575883630822145E-2</v>
      </c>
      <c r="CN35" s="87">
        <f t="shared" si="55"/>
        <v>6.3997612488306613E-2</v>
      </c>
      <c r="CO35" s="96">
        <f t="shared" si="55"/>
        <v>6.3437327398538149E-2</v>
      </c>
      <c r="CP35" s="87">
        <f t="shared" si="55"/>
        <v>6.2892230160645143E-2</v>
      </c>
      <c r="CQ35" s="87">
        <f t="shared" si="55"/>
        <v>6.2360538106490782E-2</v>
      </c>
      <c r="CR35" s="87">
        <f t="shared" si="55"/>
        <v>6.184124272971963E-2</v>
      </c>
      <c r="CS35" s="87">
        <f t="shared" si="55"/>
        <v>6.1334615541736158E-2</v>
      </c>
      <c r="CT35" s="87">
        <f t="shared" si="55"/>
        <v>6.0842127185477747E-2</v>
      </c>
      <c r="CU35" s="87">
        <f t="shared" si="55"/>
        <v>6.0365116271961332E-2</v>
      </c>
      <c r="CV35" s="96">
        <f t="shared" si="55"/>
        <v>5.9904241773895632E-2</v>
      </c>
      <c r="CW35" s="87">
        <f t="shared" si="55"/>
        <v>5.9459375675801181E-2</v>
      </c>
      <c r="CX35" s="87">
        <f t="shared" si="55"/>
        <v>5.9029766315530599E-2</v>
      </c>
      <c r="CY35" s="87">
        <f t="shared" si="55"/>
        <v>5.8614319285411672E-2</v>
      </c>
      <c r="CZ35" s="87">
        <f t="shared" si="55"/>
        <v>5.8211916148306349E-2</v>
      </c>
      <c r="DA35" s="87">
        <f t="shared" si="55"/>
        <v>5.7821390881332965E-2</v>
      </c>
      <c r="DB35" s="87">
        <f t="shared" si="55"/>
        <v>5.7441864517516164E-2</v>
      </c>
      <c r="DC35" s="87">
        <f t="shared" si="55"/>
        <v>5.7072848640766484E-2</v>
      </c>
      <c r="DD35" s="96">
        <f t="shared" si="55"/>
        <v>5.6714179287467192E-2</v>
      </c>
      <c r="DE35" s="87">
        <f t="shared" si="55"/>
        <v>5.63658834518471E-2</v>
      </c>
      <c r="DF35" s="87">
        <f t="shared" si="55"/>
        <v>5.6028051052939724E-2</v>
      </c>
      <c r="DG35" s="87">
        <f t="shared" si="55"/>
        <v>5.5700755949156792E-2</v>
      </c>
      <c r="DH35" s="87">
        <f t="shared" si="55"/>
        <v>5.538393185677673E-2</v>
      </c>
      <c r="DI35" s="87">
        <f t="shared" si="55"/>
        <v>5.5077292044742703E-2</v>
      </c>
      <c r="DJ35" s="87">
        <f t="shared" si="55"/>
        <v>5.4780379820703891E-2</v>
      </c>
      <c r="DK35" s="96">
        <f t="shared" si="55"/>
        <v>5.4492662921686544E-2</v>
      </c>
      <c r="DL35" s="87">
        <f t="shared" si="55"/>
        <v>5.4213624635378196E-2</v>
      </c>
      <c r="DM35" s="87">
        <f t="shared" si="55"/>
        <v>5.3942827134654502E-2</v>
      </c>
      <c r="DN35" s="87">
        <f t="shared" si="55"/>
        <v>5.367994091953647E-2</v>
      </c>
      <c r="DO35" s="87">
        <f t="shared" si="55"/>
        <v>5.342473623771668E-2</v>
      </c>
      <c r="DP35" s="87">
        <f t="shared" si="55"/>
        <v>5.3177065862302267E-2</v>
      </c>
      <c r="DQ35" s="87">
        <f t="shared" si="55"/>
        <v>5.2936821456332502E-2</v>
      </c>
      <c r="DR35" s="87">
        <f t="shared" si="55"/>
        <v>5.2703889628117097E-2</v>
      </c>
      <c r="DS35" s="87">
        <f t="shared" si="55"/>
        <v>5.2478123008956615E-2</v>
      </c>
    </row>
    <row r="36" spans="1:123" s="76" customFormat="1" x14ac:dyDescent="0.25">
      <c r="A36" s="101" t="s">
        <v>64</v>
      </c>
      <c r="B36" s="102" t="s">
        <v>107</v>
      </c>
      <c r="C36" s="76">
        <f t="shared" ref="C36:BN36" si="56">C37+C39+C41</f>
        <v>4.6731939493589651</v>
      </c>
      <c r="D36" s="76">
        <f t="shared" si="56"/>
        <v>5.6078327392307585</v>
      </c>
      <c r="E36" s="76">
        <f t="shared" si="56"/>
        <v>6.7293992870769097</v>
      </c>
      <c r="F36" s="76">
        <f t="shared" si="56"/>
        <v>8.0752791444922902</v>
      </c>
      <c r="G36" s="76">
        <f t="shared" si="56"/>
        <v>9.6903349733907458</v>
      </c>
      <c r="H36" s="76">
        <f t="shared" si="56"/>
        <v>11.628401968068896</v>
      </c>
      <c r="I36" s="103">
        <f t="shared" si="56"/>
        <v>13.954082361682675</v>
      </c>
      <c r="J36" s="76">
        <f t="shared" si="56"/>
        <v>15.966033175792715</v>
      </c>
      <c r="K36" s="76">
        <f t="shared" si="56"/>
        <v>18.380374152724762</v>
      </c>
      <c r="L36" s="76">
        <f t="shared" si="56"/>
        <v>21.277583325043221</v>
      </c>
      <c r="M36" s="76">
        <f t="shared" si="56"/>
        <v>24.754234331825369</v>
      </c>
      <c r="N36" s="76">
        <f t="shared" si="56"/>
        <v>28.926215539963948</v>
      </c>
      <c r="O36" s="76">
        <f t="shared" si="56"/>
        <v>33.932592989730239</v>
      </c>
      <c r="P36" s="103">
        <f t="shared" si="56"/>
        <v>39.940245929449794</v>
      </c>
      <c r="Q36" s="76">
        <f t="shared" si="56"/>
        <v>46.263051837468048</v>
      </c>
      <c r="R36" s="76">
        <f t="shared" si="56"/>
        <v>45.383712229135732</v>
      </c>
      <c r="S36" s="76">
        <f t="shared" si="56"/>
        <v>44.209056595085642</v>
      </c>
      <c r="T36" s="76">
        <f t="shared" si="56"/>
        <v>42.679976161942385</v>
      </c>
      <c r="U36" s="76">
        <f t="shared" si="56"/>
        <v>40.725521356127643</v>
      </c>
      <c r="V36" s="76">
        <f t="shared" si="56"/>
        <v>38.260525656540786</v>
      </c>
      <c r="W36" s="103">
        <f t="shared" si="56"/>
        <v>35.182750784294669</v>
      </c>
      <c r="X36" s="76">
        <f t="shared" si="56"/>
        <v>32.255833623700759</v>
      </c>
      <c r="Y36" s="76">
        <f t="shared" si="56"/>
        <v>34.776931693819165</v>
      </c>
      <c r="Z36" s="76">
        <f t="shared" si="56"/>
        <v>36.850892336088037</v>
      </c>
      <c r="AA36" s="76">
        <f t="shared" si="56"/>
        <v>38.375883860769008</v>
      </c>
      <c r="AB36" s="76">
        <f t="shared" si="56"/>
        <v>39.229731914937865</v>
      </c>
      <c r="AC36" s="76">
        <f t="shared" si="56"/>
        <v>39.265856989200806</v>
      </c>
      <c r="AD36" s="103">
        <f t="shared" si="56"/>
        <v>38.308401700680768</v>
      </c>
      <c r="AE36" s="76">
        <f t="shared" si="56"/>
        <v>35.89484359227442</v>
      </c>
      <c r="AF36" s="76">
        <f t="shared" si="56"/>
        <v>34.435997006588032</v>
      </c>
      <c r="AG36" s="76">
        <f t="shared" si="56"/>
        <v>33.292462455169257</v>
      </c>
      <c r="AH36" s="76">
        <f t="shared" si="56"/>
        <v>32.44457275830532</v>
      </c>
      <c r="AI36" s="76">
        <f t="shared" si="56"/>
        <v>31.867528993937114</v>
      </c>
      <c r="AJ36" s="189">
        <f t="shared" si="56"/>
        <v>31.530384269975311</v>
      </c>
      <c r="AK36" s="103">
        <f t="shared" si="56"/>
        <v>31.394825411886028</v>
      </c>
      <c r="AL36" s="76">
        <f t="shared" si="56"/>
        <v>31.665255413170776</v>
      </c>
      <c r="AM36" s="76">
        <f t="shared" si="56"/>
        <v>31.913690089330245</v>
      </c>
      <c r="AN36" s="76">
        <f t="shared" si="56"/>
        <v>31.794290589128007</v>
      </c>
      <c r="AO36" s="76">
        <f t="shared" si="56"/>
        <v>31.381473220196046</v>
      </c>
      <c r="AP36" s="76">
        <f t="shared" si="56"/>
        <v>30.757426490164484</v>
      </c>
      <c r="AQ36" s="189">
        <f t="shared" si="56"/>
        <v>30.013543902932458</v>
      </c>
      <c r="AR36" s="103">
        <f t="shared" si="56"/>
        <v>29.252144086192885</v>
      </c>
      <c r="AS36" s="76">
        <f t="shared" si="56"/>
        <v>28.363205121517307</v>
      </c>
      <c r="AT36" s="76">
        <f t="shared" si="56"/>
        <v>27.744713887537479</v>
      </c>
      <c r="AU36" s="76">
        <f t="shared" si="56"/>
        <v>27.263461736311005</v>
      </c>
      <c r="AV36" s="76">
        <f t="shared" si="56"/>
        <v>26.860013220958056</v>
      </c>
      <c r="AW36" s="76">
        <f t="shared" si="56"/>
        <v>26.484420682882117</v>
      </c>
      <c r="AX36" s="189">
        <f t="shared" si="56"/>
        <v>26.09756439781826</v>
      </c>
      <c r="AY36" s="207">
        <f t="shared" si="56"/>
        <v>25.672749066482265</v>
      </c>
      <c r="AZ36" s="76">
        <f t="shared" si="56"/>
        <v>25.422939214155232</v>
      </c>
      <c r="BA36" s="76">
        <f t="shared" si="56"/>
        <v>25.085604733371589</v>
      </c>
      <c r="BB36" s="76">
        <f t="shared" si="56"/>
        <v>24.680671563135306</v>
      </c>
      <c r="BC36" s="76">
        <f t="shared" si="56"/>
        <v>24.249822200790913</v>
      </c>
      <c r="BD36" s="76">
        <f t="shared" si="56"/>
        <v>23.823094149344342</v>
      </c>
      <c r="BE36" s="189">
        <f t="shared" si="56"/>
        <v>23.419088587010695</v>
      </c>
      <c r="BF36" s="103">
        <f t="shared" si="56"/>
        <v>23.045235201738276</v>
      </c>
      <c r="BG36" s="76">
        <f t="shared" si="56"/>
        <v>22.698066378948457</v>
      </c>
      <c r="BH36" s="76">
        <f t="shared" si="56"/>
        <v>22.401631895440698</v>
      </c>
      <c r="BI36" s="76">
        <f t="shared" si="56"/>
        <v>22.124998974986909</v>
      </c>
      <c r="BJ36" s="76">
        <f t="shared" si="56"/>
        <v>21.852943030436165</v>
      </c>
      <c r="BK36" s="76">
        <f t="shared" si="56"/>
        <v>21.57852329626478</v>
      </c>
      <c r="BL36" s="189">
        <f t="shared" si="56"/>
        <v>21.301238115680807</v>
      </c>
      <c r="BM36" s="103">
        <f t="shared" si="56"/>
        <v>21.024981663028623</v>
      </c>
      <c r="BN36" s="76">
        <f t="shared" si="56"/>
        <v>20.75587807890534</v>
      </c>
      <c r="BO36" s="76">
        <f t="shared" ref="BO36:DS36" si="57">BO37+BO39+BO41</f>
        <v>20.482416900615544</v>
      </c>
      <c r="BP36" s="76">
        <f t="shared" si="57"/>
        <v>20.214809006344421</v>
      </c>
      <c r="BQ36" s="76">
        <f t="shared" si="57"/>
        <v>19.95961785657196</v>
      </c>
      <c r="BR36" s="76">
        <f t="shared" si="57"/>
        <v>19.71892327453849</v>
      </c>
      <c r="BS36" s="76">
        <f t="shared" si="57"/>
        <v>19.491961952149769</v>
      </c>
      <c r="BT36" s="103">
        <f t="shared" si="57"/>
        <v>19.276617312457908</v>
      </c>
      <c r="BU36" s="76">
        <f t="shared" si="57"/>
        <v>19.070686590423783</v>
      </c>
      <c r="BV36" s="76">
        <f t="shared" si="57"/>
        <v>18.871310028761172</v>
      </c>
      <c r="BW36" s="76">
        <f t="shared" si="57"/>
        <v>18.674382935456006</v>
      </c>
      <c r="BX36" s="76">
        <f t="shared" si="57"/>
        <v>18.47923451010529</v>
      </c>
      <c r="BY36" s="76">
        <f t="shared" si="57"/>
        <v>18.28679929841968</v>
      </c>
      <c r="BZ36" s="76">
        <f t="shared" si="57"/>
        <v>18.098581825925585</v>
      </c>
      <c r="CA36" s="103">
        <f t="shared" si="57"/>
        <v>17.915927988565848</v>
      </c>
      <c r="CB36" s="76">
        <f t="shared" si="57"/>
        <v>17.739605687747062</v>
      </c>
      <c r="CC36" s="76">
        <f t="shared" si="57"/>
        <v>17.569684399736651</v>
      </c>
      <c r="CD36" s="76">
        <f t="shared" si="57"/>
        <v>17.406780006160627</v>
      </c>
      <c r="CE36" s="76">
        <f t="shared" si="57"/>
        <v>17.250480933958872</v>
      </c>
      <c r="CF36" s="76">
        <f t="shared" si="57"/>
        <v>17.099862763931228</v>
      </c>
      <c r="CG36" s="76">
        <f t="shared" si="57"/>
        <v>16.953958862809202</v>
      </c>
      <c r="CH36" s="103">
        <f t="shared" si="57"/>
        <v>16.812009172479236</v>
      </c>
      <c r="CI36" s="76">
        <f t="shared" si="57"/>
        <v>16.673529722125622</v>
      </c>
      <c r="CJ36" s="76">
        <f t="shared" si="57"/>
        <v>16.538251197418422</v>
      </c>
      <c r="CK36" s="76">
        <f t="shared" si="57"/>
        <v>16.406234231652505</v>
      </c>
      <c r="CL36" s="76">
        <f t="shared" si="57"/>
        <v>16.277873449890787</v>
      </c>
      <c r="CM36" s="76">
        <f t="shared" si="57"/>
        <v>16.153536558406763</v>
      </c>
      <c r="CN36" s="76">
        <f t="shared" si="57"/>
        <v>16.0334122710941</v>
      </c>
      <c r="CO36" s="103">
        <f t="shared" si="57"/>
        <v>15.917477993118961</v>
      </c>
      <c r="CP36" s="76">
        <f t="shared" si="57"/>
        <v>15.805541798756181</v>
      </c>
      <c r="CQ36" s="76">
        <f t="shared" si="57"/>
        <v>15.697317496677398</v>
      </c>
      <c r="CR36" s="76">
        <f t="shared" si="57"/>
        <v>15.592509004245654</v>
      </c>
      <c r="CS36" s="76">
        <f t="shared" si="57"/>
        <v>15.49080231487156</v>
      </c>
      <c r="CT36" s="76">
        <f t="shared" si="57"/>
        <v>15.391959292123147</v>
      </c>
      <c r="CU36" s="76">
        <f t="shared" si="57"/>
        <v>15.295847497849939</v>
      </c>
      <c r="CV36" s="103">
        <f t="shared" si="57"/>
        <v>15.202423340812526</v>
      </c>
      <c r="CW36" s="76">
        <f t="shared" si="57"/>
        <v>15.111696246810071</v>
      </c>
      <c r="CX36" s="76">
        <f t="shared" si="57"/>
        <v>15.02369372830621</v>
      </c>
      <c r="CY36" s="76">
        <f t="shared" si="57"/>
        <v>14.938439403601626</v>
      </c>
      <c r="CZ36" s="76">
        <f t="shared" si="57"/>
        <v>14.855920294846065</v>
      </c>
      <c r="DA36" s="76">
        <f t="shared" si="57"/>
        <v>14.77606400345317</v>
      </c>
      <c r="DB36" s="76">
        <f t="shared" si="57"/>
        <v>14.69875156195241</v>
      </c>
      <c r="DC36" s="76">
        <f t="shared" si="57"/>
        <v>14.623842634439178</v>
      </c>
      <c r="DD36" s="103">
        <f t="shared" si="57"/>
        <v>14.551200165814985</v>
      </c>
      <c r="DE36" s="76">
        <f t="shared" si="57"/>
        <v>14.480707688994364</v>
      </c>
      <c r="DF36" s="76">
        <f t="shared" si="57"/>
        <v>14.412277484906062</v>
      </c>
      <c r="DG36" s="76">
        <f t="shared" si="57"/>
        <v>14.345848702450796</v>
      </c>
      <c r="DH36" s="76">
        <f t="shared" si="57"/>
        <v>14.281383180678443</v>
      </c>
      <c r="DI36" s="76">
        <f t="shared" si="57"/>
        <v>14.218853750321884</v>
      </c>
      <c r="DJ36" s="76">
        <f t="shared" si="57"/>
        <v>14.158232249608279</v>
      </c>
      <c r="DK36" s="103">
        <f t="shared" si="57"/>
        <v>14.099481509899405</v>
      </c>
      <c r="DL36" s="76">
        <f t="shared" si="57"/>
        <v>14.042552349538763</v>
      </c>
      <c r="DM36" s="76">
        <f t="shared" si="57"/>
        <v>13.987384593337145</v>
      </c>
      <c r="DN36" s="76">
        <f t="shared" si="57"/>
        <v>13.933910109193571</v>
      </c>
      <c r="DO36" s="76">
        <f t="shared" si="57"/>
        <v>13.882058498826758</v>
      </c>
      <c r="DP36" s="76">
        <f t="shared" si="57"/>
        <v>13.831763687154865</v>
      </c>
      <c r="DQ36" s="76">
        <f t="shared" si="57"/>
        <v>13.782968138936052</v>
      </c>
      <c r="DR36" s="76">
        <f t="shared" si="57"/>
        <v>13.735623956009327</v>
      </c>
      <c r="DS36" s="76">
        <f t="shared" si="57"/>
        <v>13.689691399409391</v>
      </c>
    </row>
    <row r="37" spans="1:123" s="53" customFormat="1" x14ac:dyDescent="0.25">
      <c r="A37" s="53" t="s">
        <v>87</v>
      </c>
      <c r="B37" s="61"/>
      <c r="C37" s="109">
        <f t="shared" ref="C37:G42" si="58">D37/(1+$V$5)</f>
        <v>3.7079498590631585</v>
      </c>
      <c r="D37" s="109">
        <f t="shared" si="58"/>
        <v>4.4495398308757901</v>
      </c>
      <c r="E37" s="109">
        <f t="shared" si="58"/>
        <v>5.3394477970509477</v>
      </c>
      <c r="F37" s="109">
        <f t="shared" si="58"/>
        <v>6.4073373564611371</v>
      </c>
      <c r="G37" s="109">
        <f t="shared" si="58"/>
        <v>7.6888048277533638</v>
      </c>
      <c r="H37" s="109">
        <f>I37/(1+$V$5)</f>
        <v>9.2265657933040366</v>
      </c>
      <c r="I37" s="82">
        <f>V6*AH5</f>
        <v>11.071878951964843</v>
      </c>
      <c r="J37" s="83">
        <f t="shared" ref="J37:BU37" si="59">I37-C38+J38</f>
        <v>12.668263099180617</v>
      </c>
      <c r="K37" s="83">
        <f t="shared" si="59"/>
        <v>14.583924075839546</v>
      </c>
      <c r="L37" s="83">
        <f t="shared" si="59"/>
        <v>16.882717247830264</v>
      </c>
      <c r="M37" s="83">
        <f t="shared" si="59"/>
        <v>19.641269054219123</v>
      </c>
      <c r="N37" s="83">
        <f t="shared" si="59"/>
        <v>22.951531221885752</v>
      </c>
      <c r="O37" s="83">
        <f t="shared" si="59"/>
        <v>26.923845823085706</v>
      </c>
      <c r="P37" s="105">
        <f t="shared" si="59"/>
        <v>31.690623344525655</v>
      </c>
      <c r="Q37" s="83">
        <f t="shared" si="59"/>
        <v>37.566479108201634</v>
      </c>
      <c r="R37" s="83">
        <f t="shared" si="59"/>
        <v>37.038772349587489</v>
      </c>
      <c r="S37" s="83">
        <f t="shared" si="59"/>
        <v>36.30267322447601</v>
      </c>
      <c r="T37" s="83">
        <f t="shared" si="59"/>
        <v>35.316459358857053</v>
      </c>
      <c r="U37" s="83">
        <f t="shared" si="59"/>
        <v>34.030045549138705</v>
      </c>
      <c r="V37" s="83">
        <f t="shared" si="59"/>
        <v>32.383303495914149</v>
      </c>
      <c r="W37" s="105">
        <f t="shared" si="59"/>
        <v>30.304042173842799</v>
      </c>
      <c r="X37" s="83">
        <f t="shared" si="59"/>
        <v>27.549856787404618</v>
      </c>
      <c r="Y37" s="83">
        <f t="shared" si="59"/>
        <v>29.721312641328872</v>
      </c>
      <c r="Z37" s="83">
        <f t="shared" si="59"/>
        <v>31.509255278202733</v>
      </c>
      <c r="AA37" s="83">
        <f t="shared" si="59"/>
        <v>32.826378062949999</v>
      </c>
      <c r="AB37" s="83">
        <f t="shared" si="59"/>
        <v>33.567936290742395</v>
      </c>
      <c r="AC37" s="83">
        <f t="shared" si="59"/>
        <v>33.608265626850198</v>
      </c>
      <c r="AD37" s="105">
        <f t="shared" si="59"/>
        <v>32.796606530465574</v>
      </c>
      <c r="AE37" s="83">
        <f t="shared" si="59"/>
        <v>30.733875769764953</v>
      </c>
      <c r="AF37" s="83">
        <f t="shared" si="59"/>
        <v>29.507636516013207</v>
      </c>
      <c r="AG37" s="83">
        <f t="shared" si="59"/>
        <v>28.548708194478387</v>
      </c>
      <c r="AH37" s="83">
        <f t="shared" si="59"/>
        <v>27.839529085337499</v>
      </c>
      <c r="AI37" s="83">
        <f t="shared" si="59"/>
        <v>27.358000904720605</v>
      </c>
      <c r="AJ37" s="190">
        <f t="shared" si="59"/>
        <v>27.076590675212213</v>
      </c>
      <c r="AK37" s="105">
        <f t="shared" si="59"/>
        <v>26.961253914379189</v>
      </c>
      <c r="AL37" s="83">
        <f t="shared" si="59"/>
        <v>27.188364482144127</v>
      </c>
      <c r="AM37" s="83">
        <f t="shared" si="59"/>
        <v>27.385002125561073</v>
      </c>
      <c r="AN37" s="83">
        <f t="shared" si="59"/>
        <v>27.27019835649903</v>
      </c>
      <c r="AO37" s="83">
        <f t="shared" si="59"/>
        <v>26.907561945294979</v>
      </c>
      <c r="AP37" s="83">
        <f t="shared" si="59"/>
        <v>26.367312872509409</v>
      </c>
      <c r="AQ37" s="190">
        <f t="shared" si="59"/>
        <v>25.727500313223501</v>
      </c>
      <c r="AR37" s="105">
        <f t="shared" si="59"/>
        <v>25.075464936706108</v>
      </c>
      <c r="AS37" s="83">
        <f t="shared" si="59"/>
        <v>24.313957997585661</v>
      </c>
      <c r="AT37" s="83">
        <f t="shared" si="59"/>
        <v>23.785130404687699</v>
      </c>
      <c r="AU37" s="83">
        <f t="shared" si="59"/>
        <v>23.369745481552474</v>
      </c>
      <c r="AV37" s="83">
        <f t="shared" si="59"/>
        <v>23.017678494582093</v>
      </c>
      <c r="AW37" s="83">
        <f t="shared" si="59"/>
        <v>22.687025019286569</v>
      </c>
      <c r="AX37" s="190">
        <f t="shared" si="59"/>
        <v>22.345265289613284</v>
      </c>
      <c r="AY37" s="105">
        <f t="shared" si="59"/>
        <v>21.970651460704509</v>
      </c>
      <c r="AZ37" s="83">
        <f t="shared" si="59"/>
        <v>21.749499442831507</v>
      </c>
      <c r="BA37" s="83">
        <f t="shared" si="59"/>
        <v>21.456138752246854</v>
      </c>
      <c r="BB37" s="83">
        <f t="shared" si="59"/>
        <v>21.10656975382463</v>
      </c>
      <c r="BC37" s="83">
        <f t="shared" si="59"/>
        <v>20.735826137052165</v>
      </c>
      <c r="BD37" s="83">
        <f t="shared" si="59"/>
        <v>20.36906415329733</v>
      </c>
      <c r="BE37" s="190">
        <f t="shared" si="59"/>
        <v>20.021747617364472</v>
      </c>
      <c r="BF37" s="105">
        <f t="shared" si="59"/>
        <v>19.699890300850452</v>
      </c>
      <c r="BG37" s="83">
        <f t="shared" si="59"/>
        <v>19.400309189491846</v>
      </c>
      <c r="BH37" s="83">
        <f t="shared" si="59"/>
        <v>19.143036004215453</v>
      </c>
      <c r="BI37" s="83">
        <f t="shared" si="59"/>
        <v>18.901866089221684</v>
      </c>
      <c r="BJ37" s="83">
        <f t="shared" si="59"/>
        <v>18.664258991124257</v>
      </c>
      <c r="BK37" s="83">
        <f t="shared" si="59"/>
        <v>18.424626617198793</v>
      </c>
      <c r="BL37" s="190">
        <f t="shared" si="59"/>
        <v>18.182768392583011</v>
      </c>
      <c r="BM37" s="105">
        <f t="shared" si="59"/>
        <v>17.942122603781396</v>
      </c>
      <c r="BN37" s="83">
        <f t="shared" si="59"/>
        <v>17.707912739647952</v>
      </c>
      <c r="BO37" s="83">
        <f t="shared" si="59"/>
        <v>17.470608449565066</v>
      </c>
      <c r="BP37" s="83">
        <f t="shared" si="59"/>
        <v>17.238609474987552</v>
      </c>
      <c r="BQ37" s="83">
        <f t="shared" si="59"/>
        <v>17.017334714988507</v>
      </c>
      <c r="BR37" s="83">
        <f t="shared" si="59"/>
        <v>16.808467013446865</v>
      </c>
      <c r="BS37" s="83">
        <f t="shared" si="59"/>
        <v>16.611331004175575</v>
      </c>
      <c r="BT37" s="105">
        <f t="shared" si="59"/>
        <v>16.424147564287036</v>
      </c>
      <c r="BU37" s="83">
        <f t="shared" si="59"/>
        <v>16.245096100407533</v>
      </c>
      <c r="BV37" s="83">
        <f t="shared" ref="BV37:DS37" si="60">BU37-BO38+BV38</f>
        <v>16.071571391373034</v>
      </c>
      <c r="BW37" s="83">
        <f t="shared" si="60"/>
        <v>15.90018941206251</v>
      </c>
      <c r="BX37" s="83">
        <f t="shared" si="60"/>
        <v>15.730458758286776</v>
      </c>
      <c r="BY37" s="83">
        <f t="shared" si="60"/>
        <v>15.563208385157832</v>
      </c>
      <c r="BZ37" s="83">
        <f t="shared" si="60"/>
        <v>15.399719984412842</v>
      </c>
      <c r="CA37" s="105">
        <f t="shared" si="60"/>
        <v>15.241121205577098</v>
      </c>
      <c r="CB37" s="83">
        <f t="shared" si="60"/>
        <v>15.08804149651943</v>
      </c>
      <c r="CC37" s="83">
        <f t="shared" si="60"/>
        <v>14.94052159069466</v>
      </c>
      <c r="CD37" s="83">
        <f t="shared" si="60"/>
        <v>14.799036392840463</v>
      </c>
      <c r="CE37" s="83">
        <f t="shared" si="60"/>
        <v>14.663220504914403</v>
      </c>
      <c r="CF37" s="83">
        <f t="shared" si="60"/>
        <v>14.532290052385166</v>
      </c>
      <c r="CG37" s="83">
        <f t="shared" si="60"/>
        <v>14.405433514189347</v>
      </c>
      <c r="CH37" s="105">
        <f t="shared" si="60"/>
        <v>14.282015887545091</v>
      </c>
      <c r="CI37" s="83">
        <f t="shared" si="60"/>
        <v>14.161632735380906</v>
      </c>
      <c r="CJ37" s="83">
        <f t="shared" si="60"/>
        <v>14.044055417829604</v>
      </c>
      <c r="CK37" s="83">
        <f t="shared" si="60"/>
        <v>13.929345907834865</v>
      </c>
      <c r="CL37" s="83">
        <f t="shared" si="60"/>
        <v>13.817838583637052</v>
      </c>
      <c r="CM37" s="83">
        <f t="shared" si="60"/>
        <v>13.709837906159011</v>
      </c>
      <c r="CN37" s="83">
        <f t="shared" si="60"/>
        <v>13.605494010784328</v>
      </c>
      <c r="CO37" s="105">
        <f t="shared" si="60"/>
        <v>13.504778286333631</v>
      </c>
      <c r="CP37" s="83">
        <f t="shared" si="60"/>
        <v>13.407520444311739</v>
      </c>
      <c r="CQ37" s="83">
        <f t="shared" si="60"/>
        <v>13.313472305128046</v>
      </c>
      <c r="CR37" s="83">
        <f t="shared" si="60"/>
        <v>13.222380180079515</v>
      </c>
      <c r="CS37" s="83">
        <f t="shared" si="60"/>
        <v>13.13397951477136</v>
      </c>
      <c r="CT37" s="83">
        <f t="shared" si="60"/>
        <v>13.048070924726815</v>
      </c>
      <c r="CU37" s="83">
        <f t="shared" si="60"/>
        <v>12.964543724173017</v>
      </c>
      <c r="CV37" s="105">
        <f t="shared" si="60"/>
        <v>12.883360925825546</v>
      </c>
      <c r="CW37" s="83">
        <f t="shared" si="60"/>
        <v>12.804528923302385</v>
      </c>
      <c r="CX37" s="83">
        <f t="shared" si="60"/>
        <v>12.728068407217977</v>
      </c>
      <c r="CY37" s="83">
        <f t="shared" si="60"/>
        <v>12.653996419098837</v>
      </c>
      <c r="CZ37" s="83">
        <f t="shared" si="60"/>
        <v>12.582298163124999</v>
      </c>
      <c r="DA37" s="83">
        <f t="shared" si="60"/>
        <v>12.5129087517555</v>
      </c>
      <c r="DB37" s="83">
        <f t="shared" si="60"/>
        <v>12.445724667358917</v>
      </c>
      <c r="DC37" s="83">
        <f t="shared" si="60"/>
        <v>12.380625203493938</v>
      </c>
      <c r="DD37" s="105">
        <f t="shared" si="60"/>
        <v>12.317493167862382</v>
      </c>
      <c r="DE37" s="83">
        <f t="shared" si="60"/>
        <v>12.256229275072977</v>
      </c>
      <c r="DF37" s="83">
        <f t="shared" si="60"/>
        <v>12.196758840060001</v>
      </c>
      <c r="DG37" s="83">
        <f t="shared" si="60"/>
        <v>12.139029833625401</v>
      </c>
      <c r="DH37" s="83">
        <f t="shared" si="60"/>
        <v>12.083008973672833</v>
      </c>
      <c r="DI37" s="83">
        <f t="shared" si="60"/>
        <v>12.02867181202341</v>
      </c>
      <c r="DJ37" s="83">
        <f t="shared" si="60"/>
        <v>11.975992748751793</v>
      </c>
      <c r="DK37" s="105">
        <f t="shared" si="60"/>
        <v>11.924938458663933</v>
      </c>
      <c r="DL37" s="83">
        <f t="shared" si="60"/>
        <v>11.875465530185325</v>
      </c>
      <c r="DM37" s="83">
        <f t="shared" si="60"/>
        <v>11.827521445208374</v>
      </c>
      <c r="DN37" s="83">
        <f t="shared" si="60"/>
        <v>11.78104718303193</v>
      </c>
      <c r="DO37" s="83">
        <f t="shared" si="60"/>
        <v>11.735982071876826</v>
      </c>
      <c r="DP37" s="83">
        <f t="shared" si="60"/>
        <v>11.692269299924828</v>
      </c>
      <c r="DQ37" s="83">
        <f t="shared" si="60"/>
        <v>11.649859379607921</v>
      </c>
      <c r="DR37" s="83">
        <f t="shared" si="60"/>
        <v>11.60871098198426</v>
      </c>
      <c r="DS37" s="83">
        <f t="shared" si="60"/>
        <v>11.568789624467222</v>
      </c>
    </row>
    <row r="38" spans="1:123" s="87" customFormat="1" x14ac:dyDescent="0.25">
      <c r="A38" s="87" t="s">
        <v>121</v>
      </c>
      <c r="B38" s="97"/>
      <c r="C38" s="88">
        <f t="shared" si="58"/>
        <v>0.61799164317719302</v>
      </c>
      <c r="D38" s="89">
        <f t="shared" ref="D38:H38" si="61">D37-C37</f>
        <v>0.74158997181263153</v>
      </c>
      <c r="E38" s="89">
        <f t="shared" si="61"/>
        <v>0.88990796617515766</v>
      </c>
      <c r="F38" s="89">
        <f t="shared" si="61"/>
        <v>1.0678895594101894</v>
      </c>
      <c r="G38" s="89">
        <f t="shared" si="61"/>
        <v>1.2814674712922267</v>
      </c>
      <c r="H38" s="89">
        <f t="shared" si="61"/>
        <v>1.5377609655506728</v>
      </c>
      <c r="I38" s="89">
        <f>I37-H37</f>
        <v>1.8453131586608063</v>
      </c>
      <c r="J38" s="87">
        <f>C20*$L$5</f>
        <v>2.2143757903929671</v>
      </c>
      <c r="K38" s="87">
        <f t="shared" ref="K38:BV38" si="62">D20*$L$5</f>
        <v>2.6572509484715603</v>
      </c>
      <c r="L38" s="87">
        <f t="shared" si="62"/>
        <v>3.1887011381658734</v>
      </c>
      <c r="M38" s="87">
        <f t="shared" si="62"/>
        <v>3.8264413657990488</v>
      </c>
      <c r="N38" s="87">
        <f t="shared" si="62"/>
        <v>4.5917296389588564</v>
      </c>
      <c r="O38" s="87">
        <f t="shared" si="62"/>
        <v>5.5100755667506292</v>
      </c>
      <c r="P38" s="96">
        <f t="shared" si="62"/>
        <v>6.6120906801007564</v>
      </c>
      <c r="Q38" s="87">
        <f t="shared" si="62"/>
        <v>8.0902315540689447</v>
      </c>
      <c r="R38" s="87">
        <f t="shared" si="62"/>
        <v>2.1295441898574121</v>
      </c>
      <c r="S38" s="87">
        <f t="shared" si="62"/>
        <v>2.4526020130543942</v>
      </c>
      <c r="T38" s="87">
        <f t="shared" si="62"/>
        <v>2.8402275001800934</v>
      </c>
      <c r="U38" s="87">
        <f t="shared" si="62"/>
        <v>3.3053158292405067</v>
      </c>
      <c r="V38" s="87">
        <f t="shared" si="62"/>
        <v>3.8633335135260709</v>
      </c>
      <c r="W38" s="96">
        <f t="shared" si="62"/>
        <v>4.5328293580294057</v>
      </c>
      <c r="X38" s="87">
        <f t="shared" si="62"/>
        <v>5.3360461676307667</v>
      </c>
      <c r="Y38" s="87">
        <f t="shared" si="62"/>
        <v>4.3010000437816664</v>
      </c>
      <c r="Z38" s="87">
        <f t="shared" si="62"/>
        <v>4.240544649928256</v>
      </c>
      <c r="AA38" s="87">
        <f t="shared" si="62"/>
        <v>4.1573502849273618</v>
      </c>
      <c r="AB38" s="87">
        <f t="shared" si="62"/>
        <v>4.0468740570329045</v>
      </c>
      <c r="AC38" s="87">
        <f t="shared" si="62"/>
        <v>3.9036628496338772</v>
      </c>
      <c r="AD38" s="96">
        <f t="shared" si="62"/>
        <v>3.7211702616447857</v>
      </c>
      <c r="AE38" s="87">
        <f t="shared" si="62"/>
        <v>3.2733154069301444</v>
      </c>
      <c r="AF38" s="87">
        <f t="shared" si="62"/>
        <v>3.0747607900299205</v>
      </c>
      <c r="AG38" s="87">
        <f t="shared" si="62"/>
        <v>3.2816163283934374</v>
      </c>
      <c r="AH38" s="87">
        <f t="shared" si="62"/>
        <v>3.4481711757864733</v>
      </c>
      <c r="AI38" s="87">
        <f t="shared" si="62"/>
        <v>3.5653458764160089</v>
      </c>
      <c r="AJ38" s="196">
        <f t="shared" si="62"/>
        <v>3.6222526201254861</v>
      </c>
      <c r="AK38" s="96">
        <f t="shared" si="62"/>
        <v>3.6058335008117615</v>
      </c>
      <c r="AL38" s="87">
        <f t="shared" si="62"/>
        <v>3.500425974695085</v>
      </c>
      <c r="AM38" s="87">
        <f t="shared" si="62"/>
        <v>3.2713984334468664</v>
      </c>
      <c r="AN38" s="87">
        <f t="shared" si="62"/>
        <v>3.1668125593313934</v>
      </c>
      <c r="AO38" s="87">
        <f t="shared" si="62"/>
        <v>3.0855347645824249</v>
      </c>
      <c r="AP38" s="87">
        <f t="shared" si="62"/>
        <v>3.0250968036304409</v>
      </c>
      <c r="AQ38" s="196">
        <f t="shared" si="62"/>
        <v>2.9824400608395796</v>
      </c>
      <c r="AR38" s="96">
        <f t="shared" si="62"/>
        <v>2.9537981242943698</v>
      </c>
      <c r="AS38" s="87">
        <f t="shared" si="62"/>
        <v>2.7389190355746353</v>
      </c>
      <c r="AT38" s="87">
        <f t="shared" si="62"/>
        <v>2.7425708405489031</v>
      </c>
      <c r="AU38" s="87">
        <f t="shared" si="62"/>
        <v>2.7514276361961691</v>
      </c>
      <c r="AV38" s="87">
        <f t="shared" si="62"/>
        <v>2.7334677776120428</v>
      </c>
      <c r="AW38" s="87">
        <f t="shared" si="62"/>
        <v>2.6944433283349176</v>
      </c>
      <c r="AX38" s="196">
        <f t="shared" si="62"/>
        <v>2.6406803311662927</v>
      </c>
      <c r="AY38" s="96">
        <f t="shared" si="62"/>
        <v>2.5791842953855935</v>
      </c>
      <c r="AZ38" s="87">
        <f t="shared" si="62"/>
        <v>2.5177670177016314</v>
      </c>
      <c r="BA38" s="87">
        <f t="shared" si="62"/>
        <v>2.4492101499642502</v>
      </c>
      <c r="BB38" s="87">
        <f t="shared" si="62"/>
        <v>2.4018586377739428</v>
      </c>
      <c r="BC38" s="87">
        <f t="shared" si="62"/>
        <v>2.3627241608395755</v>
      </c>
      <c r="BD38" s="87">
        <f t="shared" si="62"/>
        <v>2.3276813445800819</v>
      </c>
      <c r="BE38" s="196">
        <f t="shared" si="62"/>
        <v>2.2933637952334354</v>
      </c>
      <c r="BF38" s="96">
        <f t="shared" si="62"/>
        <v>2.257326978871574</v>
      </c>
      <c r="BG38" s="87">
        <f t="shared" si="62"/>
        <v>2.2181859063430269</v>
      </c>
      <c r="BH38" s="87">
        <f t="shared" si="62"/>
        <v>2.1919369646878595</v>
      </c>
      <c r="BI38" s="87">
        <f t="shared" si="62"/>
        <v>2.1606887227801703</v>
      </c>
      <c r="BJ38" s="87">
        <f t="shared" si="62"/>
        <v>2.1251170627421483</v>
      </c>
      <c r="BK38" s="87">
        <f t="shared" si="62"/>
        <v>2.0880489706546173</v>
      </c>
      <c r="BL38" s="196">
        <f t="shared" si="62"/>
        <v>2.0515055706176542</v>
      </c>
      <c r="BM38" s="96">
        <f t="shared" si="62"/>
        <v>2.0166811900699591</v>
      </c>
      <c r="BN38" s="87">
        <f t="shared" si="62"/>
        <v>1.983976042209582</v>
      </c>
      <c r="BO38" s="87">
        <f t="shared" si="62"/>
        <v>1.954632674604974</v>
      </c>
      <c r="BP38" s="87">
        <f t="shared" si="62"/>
        <v>1.9286897482026548</v>
      </c>
      <c r="BQ38" s="87">
        <f t="shared" si="62"/>
        <v>1.9038423027431062</v>
      </c>
      <c r="BR38" s="87">
        <f t="shared" si="62"/>
        <v>1.8791812691129737</v>
      </c>
      <c r="BS38" s="87">
        <f t="shared" si="62"/>
        <v>1.8543695613463624</v>
      </c>
      <c r="BT38" s="96">
        <f t="shared" si="62"/>
        <v>1.82949775018142</v>
      </c>
      <c r="BU38" s="87">
        <f t="shared" si="62"/>
        <v>1.8049245783300782</v>
      </c>
      <c r="BV38" s="87">
        <f t="shared" si="62"/>
        <v>1.781107965570474</v>
      </c>
      <c r="BW38" s="87">
        <f t="shared" ref="BW38:DS38" si="63">BP20*$L$5</f>
        <v>1.7573077688921301</v>
      </c>
      <c r="BX38" s="87">
        <f t="shared" si="63"/>
        <v>1.7341116489673718</v>
      </c>
      <c r="BY38" s="87">
        <f t="shared" si="63"/>
        <v>1.711930895984028</v>
      </c>
      <c r="BZ38" s="87">
        <f t="shared" si="63"/>
        <v>1.6908811606013738</v>
      </c>
      <c r="CA38" s="96">
        <f t="shared" si="63"/>
        <v>1.6708989713456754</v>
      </c>
      <c r="CB38" s="87">
        <f t="shared" si="63"/>
        <v>1.6518448692724108</v>
      </c>
      <c r="CC38" s="87">
        <f t="shared" si="63"/>
        <v>1.6335880597457026</v>
      </c>
      <c r="CD38" s="87">
        <f t="shared" si="63"/>
        <v>1.6158225710379321</v>
      </c>
      <c r="CE38" s="87">
        <f t="shared" si="63"/>
        <v>1.5982957610413093</v>
      </c>
      <c r="CF38" s="87">
        <f t="shared" si="63"/>
        <v>1.5810004434547926</v>
      </c>
      <c r="CG38" s="87">
        <f t="shared" si="63"/>
        <v>1.5640246224055552</v>
      </c>
      <c r="CH38" s="96">
        <f t="shared" si="63"/>
        <v>1.5474813447014195</v>
      </c>
      <c r="CI38" s="87">
        <f t="shared" si="63"/>
        <v>1.5314617171082263</v>
      </c>
      <c r="CJ38" s="87">
        <f t="shared" si="63"/>
        <v>1.5160107421944011</v>
      </c>
      <c r="CK38" s="87">
        <f t="shared" si="63"/>
        <v>1.5011130610431922</v>
      </c>
      <c r="CL38" s="87">
        <f t="shared" si="63"/>
        <v>1.4867884368434965</v>
      </c>
      <c r="CM38" s="87">
        <f t="shared" si="63"/>
        <v>1.472999765976752</v>
      </c>
      <c r="CN38" s="87">
        <f t="shared" si="63"/>
        <v>1.4596807270308723</v>
      </c>
      <c r="CO38" s="96">
        <f t="shared" si="63"/>
        <v>1.4467656202507218</v>
      </c>
      <c r="CP38" s="87">
        <f t="shared" si="63"/>
        <v>1.4342038750863368</v>
      </c>
      <c r="CQ38" s="87">
        <f t="shared" si="63"/>
        <v>1.4219626030107093</v>
      </c>
      <c r="CR38" s="87">
        <f t="shared" si="63"/>
        <v>1.4100209359946598</v>
      </c>
      <c r="CS38" s="87">
        <f t="shared" si="63"/>
        <v>1.3983877715353417</v>
      </c>
      <c r="CT38" s="87">
        <f t="shared" si="63"/>
        <v>1.3870911759322075</v>
      </c>
      <c r="CU38" s="87">
        <f t="shared" si="63"/>
        <v>1.3761535264770739</v>
      </c>
      <c r="CV38" s="96">
        <f t="shared" si="63"/>
        <v>1.3655828219032502</v>
      </c>
      <c r="CW38" s="87">
        <f t="shared" si="63"/>
        <v>1.3553718725631747</v>
      </c>
      <c r="CX38" s="87">
        <f t="shared" si="63"/>
        <v>1.3455020869263004</v>
      </c>
      <c r="CY38" s="87">
        <f t="shared" si="63"/>
        <v>1.3359489478755211</v>
      </c>
      <c r="CZ38" s="87">
        <f t="shared" si="63"/>
        <v>1.3266895155615048</v>
      </c>
      <c r="DA38" s="87">
        <f t="shared" si="63"/>
        <v>1.3177017645627078</v>
      </c>
      <c r="DB38" s="87">
        <f t="shared" si="63"/>
        <v>1.3089694420804914</v>
      </c>
      <c r="DC38" s="87">
        <f t="shared" si="63"/>
        <v>1.3004833580382711</v>
      </c>
      <c r="DD38" s="96">
        <f t="shared" si="63"/>
        <v>1.2922398369316201</v>
      </c>
      <c r="DE38" s="87">
        <f t="shared" si="63"/>
        <v>1.2842381941368954</v>
      </c>
      <c r="DF38" s="87">
        <f t="shared" si="63"/>
        <v>1.2764785128625449</v>
      </c>
      <c r="DG38" s="87">
        <f t="shared" si="63"/>
        <v>1.2689605091269041</v>
      </c>
      <c r="DH38" s="87">
        <f t="shared" si="63"/>
        <v>1.2616809046101398</v>
      </c>
      <c r="DI38" s="87">
        <f t="shared" si="63"/>
        <v>1.2546322804310677</v>
      </c>
      <c r="DJ38" s="87">
        <f t="shared" si="63"/>
        <v>1.247804294766655</v>
      </c>
      <c r="DK38" s="96">
        <f t="shared" si="63"/>
        <v>1.2411855468437587</v>
      </c>
      <c r="DL38" s="87">
        <f t="shared" si="63"/>
        <v>1.2347652656582881</v>
      </c>
      <c r="DM38" s="87">
        <f t="shared" si="63"/>
        <v>1.2285344278855936</v>
      </c>
      <c r="DN38" s="87">
        <f t="shared" si="63"/>
        <v>1.2224862469504609</v>
      </c>
      <c r="DO38" s="87">
        <f t="shared" si="63"/>
        <v>1.2166157934550368</v>
      </c>
      <c r="DP38" s="87">
        <f t="shared" si="63"/>
        <v>1.2109195084790689</v>
      </c>
      <c r="DQ38" s="87">
        <f t="shared" si="63"/>
        <v>1.2053943744497486</v>
      </c>
      <c r="DR38" s="87">
        <f t="shared" si="63"/>
        <v>1.2000371492200985</v>
      </c>
      <c r="DS38" s="87">
        <f t="shared" si="63"/>
        <v>1.1948439081412494</v>
      </c>
    </row>
    <row r="39" spans="1:123" s="53" customFormat="1" x14ac:dyDescent="0.25">
      <c r="A39" s="53" t="s">
        <v>88</v>
      </c>
      <c r="B39" s="61"/>
      <c r="C39" s="109">
        <f t="shared" si="58"/>
        <v>0.88284520453884741</v>
      </c>
      <c r="D39" s="109">
        <f t="shared" si="58"/>
        <v>1.0594142454466169</v>
      </c>
      <c r="E39" s="109">
        <f t="shared" si="58"/>
        <v>1.2712970945359401</v>
      </c>
      <c r="F39" s="109">
        <f t="shared" si="58"/>
        <v>1.5255565134431279</v>
      </c>
      <c r="G39" s="109">
        <f t="shared" si="58"/>
        <v>1.8306678161317533</v>
      </c>
      <c r="H39" s="109">
        <f>I39/(1+$V$5)</f>
        <v>2.1968013793581038</v>
      </c>
      <c r="I39" s="82">
        <f>V6*AH6</f>
        <v>2.6361616552297247</v>
      </c>
      <c r="J39" s="83">
        <f t="shared" ref="J39:BU39" si="64">I39-C40+J40</f>
        <v>3.0162531188525286</v>
      </c>
      <c r="K39" s="83">
        <f t="shared" si="64"/>
        <v>3.472362875199893</v>
      </c>
      <c r="L39" s="83">
        <f t="shared" si="64"/>
        <v>4.0196945828167303</v>
      </c>
      <c r="M39" s="83">
        <f t="shared" si="64"/>
        <v>4.6764926319569344</v>
      </c>
      <c r="N39" s="83">
        <f t="shared" si="64"/>
        <v>5.4646502909251797</v>
      </c>
      <c r="O39" s="83">
        <f t="shared" si="64"/>
        <v>6.4104394816870744</v>
      </c>
      <c r="P39" s="105">
        <f t="shared" si="64"/>
        <v>7.5453865106013467</v>
      </c>
      <c r="Q39" s="83">
        <f t="shared" si="64"/>
        <v>7.9611863551005397</v>
      </c>
      <c r="R39" s="83">
        <f t="shared" si="64"/>
        <v>7.5766608058338782</v>
      </c>
      <c r="S39" s="83">
        <f t="shared" si="64"/>
        <v>7.1031213290340398</v>
      </c>
      <c r="T39" s="83">
        <f t="shared" si="64"/>
        <v>6.5227643413040939</v>
      </c>
      <c r="U39" s="83">
        <f t="shared" si="64"/>
        <v>5.8142252185282484</v>
      </c>
      <c r="V39" s="83">
        <f t="shared" si="64"/>
        <v>4.9518659558200859</v>
      </c>
      <c r="W39" s="105">
        <f t="shared" si="64"/>
        <v>3.9049203035647411</v>
      </c>
      <c r="X39" s="83">
        <f t="shared" si="64"/>
        <v>3.5826044408133382</v>
      </c>
      <c r="Y39" s="83">
        <f t="shared" si="64"/>
        <v>3.8345857995192874</v>
      </c>
      <c r="Z39" s="83">
        <f t="shared" si="64"/>
        <v>4.0395191013927239</v>
      </c>
      <c r="AA39" s="83">
        <f t="shared" si="64"/>
        <v>4.1867096182956152</v>
      </c>
      <c r="AB39" s="83">
        <f t="shared" si="64"/>
        <v>4.2633237763282841</v>
      </c>
      <c r="AC39" s="83">
        <f t="shared" si="64"/>
        <v>4.2539613072532036</v>
      </c>
      <c r="AD39" s="105">
        <f t="shared" si="64"/>
        <v>4.140141786054877</v>
      </c>
      <c r="AE39" s="83">
        <f t="shared" si="64"/>
        <v>3.8759219770793409</v>
      </c>
      <c r="AF39" s="83">
        <f t="shared" si="64"/>
        <v>3.7026167935616194</v>
      </c>
      <c r="AG39" s="83">
        <f t="shared" si="64"/>
        <v>3.5643732643938937</v>
      </c>
      <c r="AH39" s="83">
        <f t="shared" si="64"/>
        <v>3.4598500734506308</v>
      </c>
      <c r="AI39" s="83">
        <f t="shared" si="64"/>
        <v>3.3873130511684382</v>
      </c>
      <c r="AJ39" s="190">
        <f t="shared" si="64"/>
        <v>3.3445572195878643</v>
      </c>
      <c r="AK39" s="105">
        <f t="shared" si="64"/>
        <v>3.3288133951179772</v>
      </c>
      <c r="AL39" s="83">
        <f t="shared" si="64"/>
        <v>3.3604027461822232</v>
      </c>
      <c r="AM39" s="83">
        <f t="shared" si="64"/>
        <v>3.3971969717185853</v>
      </c>
      <c r="AN39" s="83">
        <f t="shared" si="64"/>
        <v>3.3936669604387717</v>
      </c>
      <c r="AO39" s="83">
        <f t="shared" si="64"/>
        <v>3.3575404693427493</v>
      </c>
      <c r="AP39" s="83">
        <f t="shared" si="64"/>
        <v>3.2973769489400135</v>
      </c>
      <c r="AQ39" s="190">
        <f t="shared" si="64"/>
        <v>3.2227214758576759</v>
      </c>
      <c r="AR39" s="105">
        <f t="shared" si="64"/>
        <v>3.1442895138376619</v>
      </c>
      <c r="AS39" s="83">
        <f t="shared" si="64"/>
        <v>3.0529896762111499</v>
      </c>
      <c r="AT39" s="83">
        <f t="shared" si="64"/>
        <v>2.9887012756955049</v>
      </c>
      <c r="AU39" s="83">
        <f t="shared" si="64"/>
        <v>2.9415428079836383</v>
      </c>
      <c r="AV39" s="83">
        <f t="shared" si="64"/>
        <v>2.9048418114141321</v>
      </c>
      <c r="AW39" s="83">
        <f t="shared" si="64"/>
        <v>2.8728291952885656</v>
      </c>
      <c r="AX39" s="190">
        <f t="shared" si="64"/>
        <v>2.8407645394216421</v>
      </c>
      <c r="AY39" s="105">
        <f t="shared" si="64"/>
        <v>2.8050852173753555</v>
      </c>
      <c r="AZ39" s="83">
        <f t="shared" si="64"/>
        <v>2.7847831072590665</v>
      </c>
      <c r="BA39" s="83">
        <f t="shared" si="64"/>
        <v>2.7535237004147883</v>
      </c>
      <c r="BB39" s="83">
        <f t="shared" si="64"/>
        <v>2.7140717492464561</v>
      </c>
      <c r="BC39" s="83">
        <f t="shared" si="64"/>
        <v>2.6712018757711533</v>
      </c>
      <c r="BD39" s="83">
        <f t="shared" si="64"/>
        <v>2.6284231103674029</v>
      </c>
      <c r="BE39" s="190">
        <f t="shared" si="64"/>
        <v>2.5879952462476696</v>
      </c>
      <c r="BF39" s="105">
        <f t="shared" si="64"/>
        <v>2.5509443156624103</v>
      </c>
      <c r="BG39" s="83">
        <f t="shared" si="64"/>
        <v>2.5170768906858223</v>
      </c>
      <c r="BH39" s="83">
        <f t="shared" si="64"/>
        <v>2.48925199140389</v>
      </c>
      <c r="BI39" s="83">
        <f t="shared" si="64"/>
        <v>2.4640860042278949</v>
      </c>
      <c r="BJ39" s="83">
        <f t="shared" si="64"/>
        <v>2.4396428793691607</v>
      </c>
      <c r="BK39" s="83">
        <f t="shared" si="64"/>
        <v>2.4149423333064091</v>
      </c>
      <c r="BL39" s="190">
        <f t="shared" si="64"/>
        <v>2.3897600423289957</v>
      </c>
      <c r="BM39" s="105">
        <f t="shared" si="64"/>
        <v>2.3644171708138639</v>
      </c>
      <c r="BN39" s="83">
        <f t="shared" si="64"/>
        <v>2.3395573420834763</v>
      </c>
      <c r="BO39" s="83">
        <f t="shared" si="64"/>
        <v>2.3137788158599428</v>
      </c>
      <c r="BP39" s="83">
        <f t="shared" si="64"/>
        <v>2.2883881085776121</v>
      </c>
      <c r="BQ39" s="83">
        <f t="shared" si="64"/>
        <v>2.2642110711513941</v>
      </c>
      <c r="BR39" s="83">
        <f t="shared" si="64"/>
        <v>2.2415357617124552</v>
      </c>
      <c r="BS39" s="83">
        <f t="shared" si="64"/>
        <v>2.2203008032894544</v>
      </c>
      <c r="BT39" s="105">
        <f t="shared" si="64"/>
        <v>2.2002643184612851</v>
      </c>
      <c r="BU39" s="83">
        <f t="shared" si="64"/>
        <v>2.1811510375244021</v>
      </c>
      <c r="BV39" s="83">
        <f t="shared" ref="BV39:DS39" si="65">BU39-BO40+BV40</f>
        <v>2.1627763371601287</v>
      </c>
      <c r="BW39" s="83">
        <f t="shared" si="65"/>
        <v>2.1446196210268198</v>
      </c>
      <c r="BX39" s="83">
        <f t="shared" si="65"/>
        <v>2.1265490682409967</v>
      </c>
      <c r="BY39" s="83">
        <f t="shared" si="65"/>
        <v>2.1086387235071182</v>
      </c>
      <c r="BZ39" s="83">
        <f t="shared" si="65"/>
        <v>2.0910478542103719</v>
      </c>
      <c r="CA39" s="105">
        <f t="shared" si="65"/>
        <v>2.0739332468448564</v>
      </c>
      <c r="CB39" s="83">
        <f t="shared" si="65"/>
        <v>2.0573948915409015</v>
      </c>
      <c r="CC39" s="83">
        <f t="shared" si="65"/>
        <v>2.0414541042860637</v>
      </c>
      <c r="CD39" s="83">
        <f t="shared" si="65"/>
        <v>2.026213932661574</v>
      </c>
      <c r="CE39" s="83">
        <f t="shared" si="65"/>
        <v>2.011642176229028</v>
      </c>
      <c r="CF39" s="83">
        <f t="shared" si="65"/>
        <v>1.9976382933478609</v>
      </c>
      <c r="CG39" s="83">
        <f t="shared" si="65"/>
        <v>1.9840909287268484</v>
      </c>
      <c r="CH39" s="105">
        <f t="shared" si="65"/>
        <v>1.9709101574756838</v>
      </c>
      <c r="CI39" s="83">
        <f t="shared" si="65"/>
        <v>1.9580387691981067</v>
      </c>
      <c r="CJ39" s="83">
        <f t="shared" si="65"/>
        <v>1.9454476200168556</v>
      </c>
      <c r="CK39" s="83">
        <f t="shared" si="65"/>
        <v>1.9331352396958792</v>
      </c>
      <c r="CL39" s="83">
        <f t="shared" si="65"/>
        <v>1.9211447510080344</v>
      </c>
      <c r="CM39" s="83">
        <f t="shared" si="65"/>
        <v>1.9095217238844859</v>
      </c>
      <c r="CN39" s="83">
        <f t="shared" si="65"/>
        <v>1.8982941667557769</v>
      </c>
      <c r="CO39" s="105">
        <f t="shared" si="65"/>
        <v>1.8874667449767466</v>
      </c>
      <c r="CP39" s="83">
        <f t="shared" si="65"/>
        <v>1.8770242319697639</v>
      </c>
      <c r="CQ39" s="83">
        <f t="shared" si="65"/>
        <v>1.8669395778482367</v>
      </c>
      <c r="CR39" s="83">
        <f t="shared" si="65"/>
        <v>1.8571825347047752</v>
      </c>
      <c r="CS39" s="83">
        <f t="shared" si="65"/>
        <v>1.8477176119131424</v>
      </c>
      <c r="CT39" s="83">
        <f t="shared" si="65"/>
        <v>1.8385169356546176</v>
      </c>
      <c r="CU39" s="83">
        <f t="shared" si="65"/>
        <v>1.8295648381515521</v>
      </c>
      <c r="CV39" s="105">
        <f t="shared" si="65"/>
        <v>1.8208565650862543</v>
      </c>
      <c r="CW39" s="83">
        <f t="shared" si="65"/>
        <v>1.8123943280918042</v>
      </c>
      <c r="CX39" s="83">
        <f t="shared" si="65"/>
        <v>1.8041830974633111</v>
      </c>
      <c r="CY39" s="83">
        <f t="shared" si="65"/>
        <v>1.7962276843221754</v>
      </c>
      <c r="CZ39" s="83">
        <f t="shared" si="65"/>
        <v>1.7885295309338831</v>
      </c>
      <c r="DA39" s="83">
        <f t="shared" si="65"/>
        <v>1.7810833872146312</v>
      </c>
      <c r="DB39" s="83">
        <f t="shared" si="65"/>
        <v>1.7738782818648999</v>
      </c>
      <c r="DC39" s="83">
        <f t="shared" si="65"/>
        <v>1.7669002113497752</v>
      </c>
      <c r="DD39" s="105">
        <f t="shared" si="65"/>
        <v>1.7601349747454718</v>
      </c>
      <c r="DE39" s="83">
        <f t="shared" si="65"/>
        <v>1.753570273577941</v>
      </c>
      <c r="DF39" s="83">
        <f t="shared" si="65"/>
        <v>1.7471967727350863</v>
      </c>
      <c r="DG39" s="83">
        <f t="shared" si="65"/>
        <v>1.7410081569135689</v>
      </c>
      <c r="DH39" s="83">
        <f t="shared" si="65"/>
        <v>1.7350009541183418</v>
      </c>
      <c r="DI39" s="83">
        <f t="shared" si="65"/>
        <v>1.7291732578839785</v>
      </c>
      <c r="DJ39" s="83">
        <f t="shared" si="65"/>
        <v>1.7235232892620531</v>
      </c>
      <c r="DK39" s="105">
        <f t="shared" si="65"/>
        <v>1.7180483560068205</v>
      </c>
      <c r="DL39" s="83">
        <f t="shared" si="65"/>
        <v>1.7127443829412552</v>
      </c>
      <c r="DM39" s="83">
        <f t="shared" si="65"/>
        <v>1.7076059356348723</v>
      </c>
      <c r="DN39" s="83">
        <f t="shared" si="65"/>
        <v>1.7026265286973628</v>
      </c>
      <c r="DO39" s="83">
        <f t="shared" si="65"/>
        <v>1.6977992251047138</v>
      </c>
      <c r="DP39" s="83">
        <f t="shared" si="65"/>
        <v>1.6931174115672598</v>
      </c>
      <c r="DQ39" s="83">
        <f t="shared" si="65"/>
        <v>1.6885753420297238</v>
      </c>
      <c r="DR39" s="83">
        <f t="shared" si="65"/>
        <v>1.6841683300202319</v>
      </c>
      <c r="DS39" s="83">
        <f t="shared" si="65"/>
        <v>1.6798926325637522</v>
      </c>
    </row>
    <row r="40" spans="1:123" s="53" customFormat="1" x14ac:dyDescent="0.25">
      <c r="A40" s="87" t="s">
        <v>122</v>
      </c>
      <c r="B40" s="61"/>
      <c r="C40" s="88">
        <f t="shared" si="58"/>
        <v>0.14714086742314125</v>
      </c>
      <c r="D40" s="89">
        <f t="shared" ref="D40:H40" si="66">D39-C39</f>
        <v>0.17656904090776948</v>
      </c>
      <c r="E40" s="89">
        <f t="shared" si="66"/>
        <v>0.2118828490893232</v>
      </c>
      <c r="F40" s="89">
        <f t="shared" si="66"/>
        <v>0.25425941890718784</v>
      </c>
      <c r="G40" s="89">
        <f t="shared" si="66"/>
        <v>0.30511130268862541</v>
      </c>
      <c r="H40" s="89">
        <f t="shared" si="66"/>
        <v>0.36613356322635049</v>
      </c>
      <c r="I40" s="89">
        <f>I39-H39</f>
        <v>0.43936027587162085</v>
      </c>
      <c r="J40" s="87">
        <f>C22*$L$5</f>
        <v>0.5272323310459448</v>
      </c>
      <c r="K40" s="87">
        <f t="shared" ref="K40:BV40" si="67">D22*$L$5</f>
        <v>0.63267879725513376</v>
      </c>
      <c r="L40" s="87">
        <f t="shared" si="67"/>
        <v>0.75921455670616034</v>
      </c>
      <c r="M40" s="87">
        <f t="shared" si="67"/>
        <v>0.9110574680473924</v>
      </c>
      <c r="N40" s="87">
        <f t="shared" si="67"/>
        <v>1.0932689616568707</v>
      </c>
      <c r="O40" s="87">
        <f t="shared" si="67"/>
        <v>1.3119227539882452</v>
      </c>
      <c r="P40" s="96">
        <f t="shared" si="67"/>
        <v>1.5743073047858935</v>
      </c>
      <c r="Q40" s="87">
        <f t="shared" si="67"/>
        <v>0.94303217554513818</v>
      </c>
      <c r="R40" s="87">
        <f t="shared" si="67"/>
        <v>0.24815324798847313</v>
      </c>
      <c r="S40" s="87">
        <f t="shared" si="67"/>
        <v>0.28567507990632224</v>
      </c>
      <c r="T40" s="87">
        <f t="shared" si="67"/>
        <v>0.33070048031744625</v>
      </c>
      <c r="U40" s="87">
        <f t="shared" si="67"/>
        <v>0.38472983888102513</v>
      </c>
      <c r="V40" s="87">
        <f t="shared" si="67"/>
        <v>0.44956349128008283</v>
      </c>
      <c r="W40" s="96">
        <f t="shared" si="67"/>
        <v>0.52736165253054856</v>
      </c>
      <c r="X40" s="87">
        <f t="shared" si="67"/>
        <v>0.62071631279373518</v>
      </c>
      <c r="Y40" s="87">
        <f t="shared" si="67"/>
        <v>0.50013460669442222</v>
      </c>
      <c r="Z40" s="87">
        <f t="shared" si="67"/>
        <v>0.49060838177975924</v>
      </c>
      <c r="AA40" s="87">
        <f t="shared" si="67"/>
        <v>0.47789099722033795</v>
      </c>
      <c r="AB40" s="87">
        <f t="shared" si="67"/>
        <v>0.46134399691369415</v>
      </c>
      <c r="AC40" s="87">
        <f t="shared" si="67"/>
        <v>0.44020102220500273</v>
      </c>
      <c r="AD40" s="96">
        <f t="shared" si="67"/>
        <v>0.41354213133222173</v>
      </c>
      <c r="AE40" s="87">
        <f t="shared" si="67"/>
        <v>0.35649650381819897</v>
      </c>
      <c r="AF40" s="87">
        <f t="shared" si="67"/>
        <v>0.32682942317670066</v>
      </c>
      <c r="AG40" s="87">
        <f t="shared" si="67"/>
        <v>0.35236485261203337</v>
      </c>
      <c r="AH40" s="87">
        <f t="shared" si="67"/>
        <v>0.37336780627707483</v>
      </c>
      <c r="AI40" s="87">
        <f t="shared" si="67"/>
        <v>0.38880697463150171</v>
      </c>
      <c r="AJ40" s="196">
        <f t="shared" si="67"/>
        <v>0.39744519062442907</v>
      </c>
      <c r="AK40" s="96">
        <f t="shared" si="67"/>
        <v>0.39779830686233442</v>
      </c>
      <c r="AL40" s="87">
        <f t="shared" si="67"/>
        <v>0.38808585488244512</v>
      </c>
      <c r="AM40" s="87">
        <f t="shared" si="67"/>
        <v>0.36362364871306291</v>
      </c>
      <c r="AN40" s="87">
        <f t="shared" si="67"/>
        <v>0.34883484133221987</v>
      </c>
      <c r="AO40" s="87">
        <f t="shared" si="67"/>
        <v>0.33724131518105233</v>
      </c>
      <c r="AP40" s="87">
        <f t="shared" si="67"/>
        <v>0.32864345422876612</v>
      </c>
      <c r="AQ40" s="196">
        <f t="shared" si="67"/>
        <v>0.32278971754209118</v>
      </c>
      <c r="AR40" s="96">
        <f t="shared" si="67"/>
        <v>0.31936634484232029</v>
      </c>
      <c r="AS40" s="87">
        <f t="shared" si="67"/>
        <v>0.29678601725593295</v>
      </c>
      <c r="AT40" s="87">
        <f t="shared" si="67"/>
        <v>0.2993352481974178</v>
      </c>
      <c r="AU40" s="87">
        <f t="shared" si="67"/>
        <v>0.30167637362035327</v>
      </c>
      <c r="AV40" s="87">
        <f t="shared" si="67"/>
        <v>0.30054031861154612</v>
      </c>
      <c r="AW40" s="87">
        <f t="shared" si="67"/>
        <v>0.29663083810319979</v>
      </c>
      <c r="AX40" s="196">
        <f t="shared" si="67"/>
        <v>0.29072506167516787</v>
      </c>
      <c r="AY40" s="96">
        <f t="shared" si="67"/>
        <v>0.28368702279603342</v>
      </c>
      <c r="AZ40" s="87">
        <f t="shared" si="67"/>
        <v>0.27648390713964416</v>
      </c>
      <c r="BA40" s="87">
        <f t="shared" si="67"/>
        <v>0.26807584135313983</v>
      </c>
      <c r="BB40" s="87">
        <f t="shared" si="67"/>
        <v>0.26222442245202099</v>
      </c>
      <c r="BC40" s="87">
        <f t="shared" si="67"/>
        <v>0.2576704451362436</v>
      </c>
      <c r="BD40" s="87">
        <f t="shared" si="67"/>
        <v>0.25385207269944915</v>
      </c>
      <c r="BE40" s="196">
        <f t="shared" si="67"/>
        <v>0.25029719755543445</v>
      </c>
      <c r="BF40" s="96">
        <f t="shared" si="67"/>
        <v>0.24663609221077409</v>
      </c>
      <c r="BG40" s="87">
        <f t="shared" si="67"/>
        <v>0.24261648216305629</v>
      </c>
      <c r="BH40" s="87">
        <f t="shared" si="67"/>
        <v>0.24025094207120717</v>
      </c>
      <c r="BI40" s="87">
        <f t="shared" si="67"/>
        <v>0.2370584352760263</v>
      </c>
      <c r="BJ40" s="87">
        <f t="shared" si="67"/>
        <v>0.23322732027750911</v>
      </c>
      <c r="BK40" s="87">
        <f t="shared" si="67"/>
        <v>0.22915152663669788</v>
      </c>
      <c r="BL40" s="196">
        <f t="shared" si="67"/>
        <v>0.22511490657802113</v>
      </c>
      <c r="BM40" s="96">
        <f t="shared" si="67"/>
        <v>0.22129322069564233</v>
      </c>
      <c r="BN40" s="87">
        <f t="shared" si="67"/>
        <v>0.2177566534326687</v>
      </c>
      <c r="BO40" s="87">
        <f t="shared" si="67"/>
        <v>0.21447241584767382</v>
      </c>
      <c r="BP40" s="87">
        <f t="shared" si="67"/>
        <v>0.21166772799369535</v>
      </c>
      <c r="BQ40" s="87">
        <f t="shared" si="67"/>
        <v>0.20905028285129143</v>
      </c>
      <c r="BR40" s="87">
        <f t="shared" si="67"/>
        <v>0.2064762171977586</v>
      </c>
      <c r="BS40" s="87">
        <f t="shared" si="67"/>
        <v>0.20387994815502064</v>
      </c>
      <c r="BT40" s="96">
        <f t="shared" si="67"/>
        <v>0.20125673586747303</v>
      </c>
      <c r="BU40" s="87">
        <f t="shared" si="67"/>
        <v>0.19864337249578545</v>
      </c>
      <c r="BV40" s="87">
        <f t="shared" si="67"/>
        <v>0.19609771548340052</v>
      </c>
      <c r="BW40" s="87">
        <f t="shared" ref="BW40:DS40" si="68">BP22*$L$5</f>
        <v>0.19351101186038663</v>
      </c>
      <c r="BX40" s="87">
        <f t="shared" si="68"/>
        <v>0.19097973006546809</v>
      </c>
      <c r="BY40" s="87">
        <f t="shared" si="68"/>
        <v>0.18856587246388021</v>
      </c>
      <c r="BZ40" s="87">
        <f t="shared" si="68"/>
        <v>0.18628907885827431</v>
      </c>
      <c r="CA40" s="96">
        <f t="shared" si="68"/>
        <v>0.18414212850195735</v>
      </c>
      <c r="CB40" s="87">
        <f t="shared" si="68"/>
        <v>0.18210501719183075</v>
      </c>
      <c r="CC40" s="87">
        <f t="shared" si="68"/>
        <v>0.18015692822856252</v>
      </c>
      <c r="CD40" s="87">
        <f t="shared" si="68"/>
        <v>0.17827084023589718</v>
      </c>
      <c r="CE40" s="87">
        <f t="shared" si="68"/>
        <v>0.17640797363292191</v>
      </c>
      <c r="CF40" s="87">
        <f t="shared" si="68"/>
        <v>0.17456198958271316</v>
      </c>
      <c r="CG40" s="87">
        <f t="shared" si="68"/>
        <v>0.17274171423726187</v>
      </c>
      <c r="CH40" s="96">
        <f t="shared" si="68"/>
        <v>0.17096135725079267</v>
      </c>
      <c r="CI40" s="87">
        <f t="shared" si="68"/>
        <v>0.16923362891425364</v>
      </c>
      <c r="CJ40" s="87">
        <f t="shared" si="68"/>
        <v>0.16756577904731124</v>
      </c>
      <c r="CK40" s="87">
        <f t="shared" si="68"/>
        <v>0.16595845991492092</v>
      </c>
      <c r="CL40" s="87">
        <f t="shared" si="68"/>
        <v>0.16441748494507699</v>
      </c>
      <c r="CM40" s="87">
        <f t="shared" si="68"/>
        <v>0.1629389624591647</v>
      </c>
      <c r="CN40" s="87">
        <f t="shared" si="68"/>
        <v>0.16151415710855274</v>
      </c>
      <c r="CO40" s="96">
        <f t="shared" si="68"/>
        <v>0.16013393547176241</v>
      </c>
      <c r="CP40" s="87">
        <f t="shared" si="68"/>
        <v>0.15879111590727071</v>
      </c>
      <c r="CQ40" s="87">
        <f t="shared" si="68"/>
        <v>0.15748112492578406</v>
      </c>
      <c r="CR40" s="87">
        <f t="shared" si="68"/>
        <v>0.15620141677145935</v>
      </c>
      <c r="CS40" s="87">
        <f t="shared" si="68"/>
        <v>0.15495256215344416</v>
      </c>
      <c r="CT40" s="87">
        <f t="shared" si="68"/>
        <v>0.1537382862006399</v>
      </c>
      <c r="CU40" s="87">
        <f t="shared" si="68"/>
        <v>0.15256205960548722</v>
      </c>
      <c r="CV40" s="96">
        <f t="shared" si="68"/>
        <v>0.15142566240646452</v>
      </c>
      <c r="CW40" s="87">
        <f t="shared" si="68"/>
        <v>0.15032887891282071</v>
      </c>
      <c r="CX40" s="87">
        <f t="shared" si="68"/>
        <v>0.1492698942972909</v>
      </c>
      <c r="CY40" s="87">
        <f t="shared" si="68"/>
        <v>0.14824600363032359</v>
      </c>
      <c r="CZ40" s="87">
        <f t="shared" si="68"/>
        <v>0.14725440876515186</v>
      </c>
      <c r="DA40" s="87">
        <f t="shared" si="68"/>
        <v>0.14629214248138792</v>
      </c>
      <c r="DB40" s="87">
        <f t="shared" si="68"/>
        <v>0.14535695425575609</v>
      </c>
      <c r="DC40" s="87">
        <f t="shared" si="68"/>
        <v>0.14444759189133971</v>
      </c>
      <c r="DD40" s="96">
        <f t="shared" si="68"/>
        <v>0.14356364230851737</v>
      </c>
      <c r="DE40" s="87">
        <f t="shared" si="68"/>
        <v>0.14270519312976024</v>
      </c>
      <c r="DF40" s="87">
        <f t="shared" si="68"/>
        <v>0.14187250278746877</v>
      </c>
      <c r="DG40" s="87">
        <f t="shared" si="68"/>
        <v>0.14106579294363458</v>
      </c>
      <c r="DH40" s="87">
        <f t="shared" si="68"/>
        <v>0.14028493968616079</v>
      </c>
      <c r="DI40" s="87">
        <f t="shared" si="68"/>
        <v>0.13952925802139271</v>
      </c>
      <c r="DJ40" s="87">
        <f t="shared" si="68"/>
        <v>0.13879762326941428</v>
      </c>
      <c r="DK40" s="96">
        <f t="shared" si="68"/>
        <v>0.13808870905328463</v>
      </c>
      <c r="DL40" s="87">
        <f t="shared" si="68"/>
        <v>0.13740122006419503</v>
      </c>
      <c r="DM40" s="87">
        <f t="shared" si="68"/>
        <v>0.13673405548108591</v>
      </c>
      <c r="DN40" s="87">
        <f t="shared" si="68"/>
        <v>0.13608638600612499</v>
      </c>
      <c r="DO40" s="87">
        <f t="shared" si="68"/>
        <v>0.1354576360935118</v>
      </c>
      <c r="DP40" s="87">
        <f t="shared" si="68"/>
        <v>0.13484744448393868</v>
      </c>
      <c r="DQ40" s="87">
        <f t="shared" si="68"/>
        <v>0.13425555373187842</v>
      </c>
      <c r="DR40" s="87">
        <f t="shared" si="68"/>
        <v>0.1336816970437929</v>
      </c>
      <c r="DS40" s="87">
        <f t="shared" si="68"/>
        <v>0.13312552260771535</v>
      </c>
    </row>
    <row r="41" spans="1:123" s="53" customFormat="1" x14ac:dyDescent="0.25">
      <c r="A41" s="53" t="s">
        <v>89</v>
      </c>
      <c r="B41" s="61"/>
      <c r="C41" s="109">
        <f t="shared" si="58"/>
        <v>8.2398885756959098E-2</v>
      </c>
      <c r="D41" s="109">
        <f t="shared" si="58"/>
        <v>9.8878662908350914E-2</v>
      </c>
      <c r="E41" s="109">
        <f t="shared" si="58"/>
        <v>0.11865439549002109</v>
      </c>
      <c r="F41" s="109">
        <f t="shared" si="58"/>
        <v>0.1423852745880253</v>
      </c>
      <c r="G41" s="109">
        <f t="shared" si="58"/>
        <v>0.17086232950563035</v>
      </c>
      <c r="H41" s="109">
        <f>I41/(1+$V$5)</f>
        <v>0.20503479540675643</v>
      </c>
      <c r="I41" s="82">
        <f>V6*AH7</f>
        <v>0.24604175448810769</v>
      </c>
      <c r="J41" s="83">
        <f t="shared" ref="J41:BU41" si="69">I41-C42+J42</f>
        <v>0.28151695775956942</v>
      </c>
      <c r="K41" s="83">
        <f t="shared" si="69"/>
        <v>0.32408720168532346</v>
      </c>
      <c r="L41" s="83">
        <f t="shared" si="69"/>
        <v>0.37517149439622827</v>
      </c>
      <c r="M41" s="83">
        <f t="shared" si="69"/>
        <v>0.43647264564931404</v>
      </c>
      <c r="N41" s="83">
        <f t="shared" si="69"/>
        <v>0.51003402715301693</v>
      </c>
      <c r="O41" s="83">
        <f t="shared" si="69"/>
        <v>0.59830768495746034</v>
      </c>
      <c r="P41" s="105">
        <f t="shared" si="69"/>
        <v>0.70423607432279256</v>
      </c>
      <c r="Q41" s="83">
        <f t="shared" si="69"/>
        <v>0.73538637416587571</v>
      </c>
      <c r="R41" s="83">
        <f t="shared" si="69"/>
        <v>0.76827907371436277</v>
      </c>
      <c r="S41" s="83">
        <f t="shared" si="69"/>
        <v>0.80326204157559111</v>
      </c>
      <c r="T41" s="83">
        <f t="shared" si="69"/>
        <v>0.84075246178123253</v>
      </c>
      <c r="U41" s="83">
        <f t="shared" si="69"/>
        <v>0.8812505884606856</v>
      </c>
      <c r="V41" s="83">
        <f t="shared" si="69"/>
        <v>0.92535620480655445</v>
      </c>
      <c r="W41" s="105">
        <f t="shared" si="69"/>
        <v>0.97378830688712992</v>
      </c>
      <c r="X41" s="83">
        <f t="shared" si="69"/>
        <v>1.1233723954828063</v>
      </c>
      <c r="Y41" s="83">
        <f t="shared" si="69"/>
        <v>1.2210332529710057</v>
      </c>
      <c r="Z41" s="83">
        <f t="shared" si="69"/>
        <v>1.3021179564925769</v>
      </c>
      <c r="AA41" s="83">
        <f t="shared" si="69"/>
        <v>1.3627961795233916</v>
      </c>
      <c r="AB41" s="83">
        <f t="shared" si="69"/>
        <v>1.3984718478671838</v>
      </c>
      <c r="AC41" s="83">
        <f t="shared" si="69"/>
        <v>1.4036300550974035</v>
      </c>
      <c r="AD41" s="105">
        <f t="shared" si="69"/>
        <v>1.3716533841603173</v>
      </c>
      <c r="AE41" s="83">
        <f t="shared" si="69"/>
        <v>1.2850458454301228</v>
      </c>
      <c r="AF41" s="83">
        <f t="shared" si="69"/>
        <v>1.2257436970132103</v>
      </c>
      <c r="AG41" s="83">
        <f t="shared" si="69"/>
        <v>1.1793809962969752</v>
      </c>
      <c r="AH41" s="83">
        <f t="shared" si="69"/>
        <v>1.1451935995171898</v>
      </c>
      <c r="AI41" s="83">
        <f t="shared" si="69"/>
        <v>1.1222150380480709</v>
      </c>
      <c r="AJ41" s="190">
        <f t="shared" si="69"/>
        <v>1.1092363751752325</v>
      </c>
      <c r="AK41" s="105">
        <f t="shared" si="69"/>
        <v>1.1047581023888653</v>
      </c>
      <c r="AL41" s="83">
        <f t="shared" si="69"/>
        <v>1.1164881848444241</v>
      </c>
      <c r="AM41" s="83">
        <f t="shared" si="69"/>
        <v>1.1314909920505865</v>
      </c>
      <c r="AN41" s="83">
        <f t="shared" si="69"/>
        <v>1.1304252721902037</v>
      </c>
      <c r="AO41" s="83">
        <f t="shared" si="69"/>
        <v>1.116370805558319</v>
      </c>
      <c r="AP41" s="83">
        <f t="shared" si="69"/>
        <v>1.0927366687150628</v>
      </c>
      <c r="AQ41" s="190">
        <f t="shared" si="69"/>
        <v>1.0633221138512818</v>
      </c>
      <c r="AR41" s="105">
        <f t="shared" si="69"/>
        <v>1.0323896356491158</v>
      </c>
      <c r="AS41" s="83">
        <f t="shared" si="69"/>
        <v>0.99625744772049374</v>
      </c>
      <c r="AT41" s="83">
        <f t="shared" si="69"/>
        <v>0.97088220715427731</v>
      </c>
      <c r="AU41" s="83">
        <f t="shared" si="69"/>
        <v>0.95217344677489313</v>
      </c>
      <c r="AV41" s="83">
        <f t="shared" si="69"/>
        <v>0.93749291496182896</v>
      </c>
      <c r="AW41" s="83">
        <f t="shared" si="69"/>
        <v>0.92456646830698186</v>
      </c>
      <c r="AX41" s="190">
        <f t="shared" si="69"/>
        <v>0.91153456878333505</v>
      </c>
      <c r="AY41" s="105">
        <f t="shared" si="69"/>
        <v>0.8970123884023975</v>
      </c>
      <c r="AZ41" s="83">
        <f t="shared" si="69"/>
        <v>0.88865666406465915</v>
      </c>
      <c r="BA41" s="83">
        <f t="shared" si="69"/>
        <v>0.87594228070994462</v>
      </c>
      <c r="BB41" s="83">
        <f t="shared" si="69"/>
        <v>0.86003006006421934</v>
      </c>
      <c r="BC41" s="83">
        <f t="shared" si="69"/>
        <v>0.84279418796759475</v>
      </c>
      <c r="BD41" s="83">
        <f t="shared" si="69"/>
        <v>0.82560688567960772</v>
      </c>
      <c r="BE41" s="190">
        <f t="shared" si="69"/>
        <v>0.80934572339855504</v>
      </c>
      <c r="BF41" s="105">
        <f t="shared" si="69"/>
        <v>0.79440058522541535</v>
      </c>
      <c r="BG41" s="83">
        <f t="shared" si="69"/>
        <v>0.78068029877079004</v>
      </c>
      <c r="BH41" s="83">
        <f t="shared" si="69"/>
        <v>0.76934389982135398</v>
      </c>
      <c r="BI41" s="83">
        <f t="shared" si="69"/>
        <v>0.75904688153732924</v>
      </c>
      <c r="BJ41" s="83">
        <f t="shared" si="69"/>
        <v>0.74904115994274822</v>
      </c>
      <c r="BK41" s="83">
        <f t="shared" si="69"/>
        <v>0.73895434575957852</v>
      </c>
      <c r="BL41" s="190">
        <f t="shared" si="69"/>
        <v>0.7287096807688016</v>
      </c>
      <c r="BM41" s="105">
        <f t="shared" si="69"/>
        <v>0.71844188843336443</v>
      </c>
      <c r="BN41" s="83">
        <f t="shared" si="69"/>
        <v>0.70840799717391023</v>
      </c>
      <c r="BO41" s="83">
        <f t="shared" si="69"/>
        <v>0.69802963519053451</v>
      </c>
      <c r="BP41" s="83">
        <f t="shared" si="69"/>
        <v>0.68781142277925877</v>
      </c>
      <c r="BQ41" s="83">
        <f t="shared" si="69"/>
        <v>0.6780720704320603</v>
      </c>
      <c r="BR41" s="83">
        <f t="shared" si="69"/>
        <v>0.66892049937916975</v>
      </c>
      <c r="BS41" s="83">
        <f t="shared" si="69"/>
        <v>0.66033014468473927</v>
      </c>
      <c r="BT41" s="105">
        <f t="shared" si="69"/>
        <v>0.65220542970958695</v>
      </c>
      <c r="BU41" s="83">
        <f t="shared" si="69"/>
        <v>0.64443945249184897</v>
      </c>
      <c r="BV41" s="83">
        <f t="shared" ref="BV41:DS41" si="70">BU41-BO42+BV42</f>
        <v>0.63696230022800904</v>
      </c>
      <c r="BW41" s="83">
        <f t="shared" si="70"/>
        <v>0.62957390236667565</v>
      </c>
      <c r="BX41" s="83">
        <f t="shared" si="70"/>
        <v>0.62222668357751676</v>
      </c>
      <c r="BY41" s="83">
        <f t="shared" si="70"/>
        <v>0.61495218975473043</v>
      </c>
      <c r="BZ41" s="83">
        <f t="shared" si="70"/>
        <v>0.60781398730237324</v>
      </c>
      <c r="CA41" s="105">
        <f t="shared" si="70"/>
        <v>0.60087353614389394</v>
      </c>
      <c r="CB41" s="83">
        <f t="shared" si="70"/>
        <v>0.5941692996867286</v>
      </c>
      <c r="CC41" s="83">
        <f t="shared" si="70"/>
        <v>0.58770870475593084</v>
      </c>
      <c r="CD41" s="83">
        <f t="shared" si="70"/>
        <v>0.58152968065858912</v>
      </c>
      <c r="CE41" s="83">
        <f t="shared" si="70"/>
        <v>0.57561825281544055</v>
      </c>
      <c r="CF41" s="83">
        <f t="shared" si="70"/>
        <v>0.56993441819820201</v>
      </c>
      <c r="CG41" s="83">
        <f t="shared" si="70"/>
        <v>0.56443441989300347</v>
      </c>
      <c r="CH41" s="105">
        <f t="shared" si="70"/>
        <v>0.55908312745846023</v>
      </c>
      <c r="CI41" s="83">
        <f t="shared" si="70"/>
        <v>0.55385821754660769</v>
      </c>
      <c r="CJ41" s="83">
        <f t="shared" si="70"/>
        <v>0.54874815957196121</v>
      </c>
      <c r="CK41" s="83">
        <f t="shared" si="70"/>
        <v>0.54375308412175904</v>
      </c>
      <c r="CL41" s="83">
        <f t="shared" si="70"/>
        <v>0.53889011524570074</v>
      </c>
      <c r="CM41" s="83">
        <f t="shared" si="70"/>
        <v>0.53417692836326425</v>
      </c>
      <c r="CN41" s="83">
        <f t="shared" si="70"/>
        <v>0.52962409355399498</v>
      </c>
      <c r="CO41" s="105">
        <f t="shared" si="70"/>
        <v>0.52523296180858303</v>
      </c>
      <c r="CP41" s="83">
        <f t="shared" si="70"/>
        <v>0.52099712247467855</v>
      </c>
      <c r="CQ41" s="83">
        <f t="shared" si="70"/>
        <v>0.5169056137011141</v>
      </c>
      <c r="CR41" s="83">
        <f t="shared" si="70"/>
        <v>0.51294628946136411</v>
      </c>
      <c r="CS41" s="83">
        <f t="shared" si="70"/>
        <v>0.50910518818705808</v>
      </c>
      <c r="CT41" s="83">
        <f t="shared" si="70"/>
        <v>0.50537143174171373</v>
      </c>
      <c r="CU41" s="83">
        <f t="shared" si="70"/>
        <v>0.50173893552536841</v>
      </c>
      <c r="CV41" s="105">
        <f t="shared" si="70"/>
        <v>0.49820584990072592</v>
      </c>
      <c r="CW41" s="83">
        <f t="shared" si="70"/>
        <v>0.49477299541588193</v>
      </c>
      <c r="CX41" s="83">
        <f t="shared" si="70"/>
        <v>0.49144222362492174</v>
      </c>
      <c r="CY41" s="83">
        <f t="shared" si="70"/>
        <v>0.48821530018061376</v>
      </c>
      <c r="CZ41" s="83">
        <f t="shared" si="70"/>
        <v>0.48509260078718397</v>
      </c>
      <c r="DA41" s="83">
        <f t="shared" si="70"/>
        <v>0.48207186448303918</v>
      </c>
      <c r="DB41" s="83">
        <f t="shared" si="70"/>
        <v>0.47914861272859399</v>
      </c>
      <c r="DC41" s="83">
        <f t="shared" si="70"/>
        <v>0.47631721959546486</v>
      </c>
      <c r="DD41" s="105">
        <f t="shared" si="70"/>
        <v>0.47357202320713088</v>
      </c>
      <c r="DE41" s="83">
        <f t="shared" si="70"/>
        <v>0.47090814034344741</v>
      </c>
      <c r="DF41" s="83">
        <f t="shared" si="70"/>
        <v>0.46832187211097548</v>
      </c>
      <c r="DG41" s="83">
        <f t="shared" si="70"/>
        <v>0.46581071191182594</v>
      </c>
      <c r="DH41" s="83">
        <f t="shared" si="70"/>
        <v>0.46337325288726972</v>
      </c>
      <c r="DI41" s="83">
        <f t="shared" si="70"/>
        <v>0.46100868041449627</v>
      </c>
      <c r="DJ41" s="83">
        <f t="shared" si="70"/>
        <v>0.45871621159443365</v>
      </c>
      <c r="DK41" s="105">
        <f t="shared" si="70"/>
        <v>0.45649469522865299</v>
      </c>
      <c r="DL41" s="83">
        <f t="shared" si="70"/>
        <v>0.45434243641218408</v>
      </c>
      <c r="DM41" s="83">
        <f t="shared" si="70"/>
        <v>0.45225721249389883</v>
      </c>
      <c r="DN41" s="83">
        <f t="shared" si="70"/>
        <v>0.45023639746427851</v>
      </c>
      <c r="DO41" s="83">
        <f t="shared" si="70"/>
        <v>0.44827720184521846</v>
      </c>
      <c r="DP41" s="83">
        <f t="shared" si="70"/>
        <v>0.44637697566277801</v>
      </c>
      <c r="DQ41" s="83">
        <f t="shared" si="70"/>
        <v>0.44453341729840662</v>
      </c>
      <c r="DR41" s="83">
        <f t="shared" si="70"/>
        <v>0.44274464400483721</v>
      </c>
      <c r="DS41" s="83">
        <f t="shared" si="70"/>
        <v>0.4410091423784156</v>
      </c>
    </row>
    <row r="42" spans="1:123" s="53" customFormat="1" x14ac:dyDescent="0.25">
      <c r="A42" s="87" t="s">
        <v>123</v>
      </c>
      <c r="B42" s="61"/>
      <c r="C42" s="88">
        <f t="shared" si="58"/>
        <v>1.3733147626159847E-2</v>
      </c>
      <c r="D42" s="89">
        <f t="shared" ref="D42:H42" si="71">D41-C41</f>
        <v>1.6479777151391817E-2</v>
      </c>
      <c r="E42" s="89">
        <f t="shared" si="71"/>
        <v>1.9775732581670175E-2</v>
      </c>
      <c r="F42" s="89">
        <f t="shared" si="71"/>
        <v>2.3730879098004212E-2</v>
      </c>
      <c r="G42" s="89">
        <f t="shared" si="71"/>
        <v>2.8477054917605049E-2</v>
      </c>
      <c r="H42" s="89">
        <f t="shared" si="71"/>
        <v>3.4172465901126076E-2</v>
      </c>
      <c r="I42" s="89">
        <f>I41-H41</f>
        <v>4.1006959081351269E-2</v>
      </c>
      <c r="J42" s="87">
        <f>C24*$L$5</f>
        <v>4.9208350897621544E-2</v>
      </c>
      <c r="K42" s="87">
        <f t="shared" ref="K42:BV42" si="72">D24*$L$5</f>
        <v>5.9050021077145853E-2</v>
      </c>
      <c r="L42" s="87">
        <f t="shared" si="72"/>
        <v>7.0860025292575013E-2</v>
      </c>
      <c r="M42" s="87">
        <f t="shared" si="72"/>
        <v>8.5032030351089971E-2</v>
      </c>
      <c r="N42" s="87">
        <f t="shared" si="72"/>
        <v>0.10203843642130794</v>
      </c>
      <c r="O42" s="87">
        <f t="shared" si="72"/>
        <v>0.12244612370556951</v>
      </c>
      <c r="P42" s="96">
        <f t="shared" si="72"/>
        <v>0.14693534844668343</v>
      </c>
      <c r="Q42" s="87">
        <f t="shared" si="72"/>
        <v>8.0358650740704737E-2</v>
      </c>
      <c r="R42" s="87">
        <f t="shared" si="72"/>
        <v>9.1942720625632926E-2</v>
      </c>
      <c r="S42" s="87">
        <f t="shared" si="72"/>
        <v>0.10584299315380338</v>
      </c>
      <c r="T42" s="87">
        <f t="shared" si="72"/>
        <v>0.12252245055673144</v>
      </c>
      <c r="U42" s="87">
        <f t="shared" si="72"/>
        <v>0.14253656310076107</v>
      </c>
      <c r="V42" s="87">
        <f t="shared" si="72"/>
        <v>0.1665517400514383</v>
      </c>
      <c r="W42" s="96">
        <f t="shared" si="72"/>
        <v>0.19536745052725893</v>
      </c>
      <c r="X42" s="87">
        <f t="shared" si="72"/>
        <v>0.22994273933638118</v>
      </c>
      <c r="Y42" s="87">
        <f t="shared" si="72"/>
        <v>0.18960357811383224</v>
      </c>
      <c r="Z42" s="87">
        <f t="shared" si="72"/>
        <v>0.18692769667537451</v>
      </c>
      <c r="AA42" s="87">
        <f t="shared" si="72"/>
        <v>0.18320067358754633</v>
      </c>
      <c r="AB42" s="87">
        <f t="shared" si="72"/>
        <v>0.17821223144455323</v>
      </c>
      <c r="AC42" s="87">
        <f t="shared" si="72"/>
        <v>0.17170994728165795</v>
      </c>
      <c r="AD42" s="96">
        <f t="shared" si="72"/>
        <v>0.16339077959017273</v>
      </c>
      <c r="AE42" s="87">
        <f t="shared" si="72"/>
        <v>0.14333520060618649</v>
      </c>
      <c r="AF42" s="87">
        <f t="shared" si="72"/>
        <v>0.1303014296969198</v>
      </c>
      <c r="AG42" s="87">
        <f t="shared" si="72"/>
        <v>0.1405649959591396</v>
      </c>
      <c r="AH42" s="87">
        <f t="shared" si="72"/>
        <v>0.14901327680776091</v>
      </c>
      <c r="AI42" s="87">
        <f t="shared" si="72"/>
        <v>0.15523366997543428</v>
      </c>
      <c r="AJ42" s="196">
        <f t="shared" si="72"/>
        <v>0.15873128440881965</v>
      </c>
      <c r="AK42" s="96">
        <f t="shared" si="72"/>
        <v>0.15891250680380542</v>
      </c>
      <c r="AL42" s="87">
        <f t="shared" si="72"/>
        <v>0.15506528306174541</v>
      </c>
      <c r="AM42" s="87">
        <f t="shared" si="72"/>
        <v>0.14530423690308211</v>
      </c>
      <c r="AN42" s="87">
        <f t="shared" si="72"/>
        <v>0.13949927609875684</v>
      </c>
      <c r="AO42" s="87">
        <f t="shared" si="72"/>
        <v>0.1349588101758763</v>
      </c>
      <c r="AP42" s="87">
        <f t="shared" si="72"/>
        <v>0.13159953313217804</v>
      </c>
      <c r="AQ42" s="196">
        <f t="shared" si="72"/>
        <v>0.12931672954503862</v>
      </c>
      <c r="AR42" s="96">
        <f t="shared" si="72"/>
        <v>0.12798002860163926</v>
      </c>
      <c r="AS42" s="87">
        <f t="shared" si="72"/>
        <v>0.11893309513312328</v>
      </c>
      <c r="AT42" s="87">
        <f t="shared" si="72"/>
        <v>0.11992899633686567</v>
      </c>
      <c r="AU42" s="87">
        <f t="shared" si="72"/>
        <v>0.12079051571937265</v>
      </c>
      <c r="AV42" s="87">
        <f t="shared" si="72"/>
        <v>0.12027827836281209</v>
      </c>
      <c r="AW42" s="87">
        <f t="shared" si="72"/>
        <v>0.11867308647733092</v>
      </c>
      <c r="AX42" s="196">
        <f t="shared" si="72"/>
        <v>0.1162848300213918</v>
      </c>
      <c r="AY42" s="96">
        <f t="shared" si="72"/>
        <v>0.11345784822070176</v>
      </c>
      <c r="AZ42" s="87">
        <f t="shared" si="72"/>
        <v>0.11057737079538503</v>
      </c>
      <c r="BA42" s="87">
        <f t="shared" si="72"/>
        <v>0.10721461298215114</v>
      </c>
      <c r="BB42" s="87">
        <f t="shared" si="72"/>
        <v>0.10487829507364728</v>
      </c>
      <c r="BC42" s="87">
        <f t="shared" si="72"/>
        <v>0.10304240626618751</v>
      </c>
      <c r="BD42" s="87">
        <f t="shared" si="72"/>
        <v>0.10148578418934381</v>
      </c>
      <c r="BE42" s="196">
        <f t="shared" si="72"/>
        <v>0.10002366774033912</v>
      </c>
      <c r="BF42" s="96">
        <f t="shared" si="72"/>
        <v>9.8512710047562166E-2</v>
      </c>
      <c r="BG42" s="87">
        <f t="shared" si="72"/>
        <v>9.6857084340759694E-2</v>
      </c>
      <c r="BH42" s="87">
        <f t="shared" si="72"/>
        <v>9.587821403271507E-2</v>
      </c>
      <c r="BI42" s="87">
        <f t="shared" si="72"/>
        <v>9.4581276789622609E-2</v>
      </c>
      <c r="BJ42" s="87">
        <f t="shared" si="72"/>
        <v>9.3036684671606584E-2</v>
      </c>
      <c r="BK42" s="87">
        <f t="shared" si="72"/>
        <v>9.1398970006174099E-2</v>
      </c>
      <c r="BL42" s="196">
        <f t="shared" si="72"/>
        <v>8.9779002749562159E-2</v>
      </c>
      <c r="BM42" s="96">
        <f t="shared" si="72"/>
        <v>8.824491771212499E-2</v>
      </c>
      <c r="BN42" s="87">
        <f t="shared" si="72"/>
        <v>8.6823193081305525E-2</v>
      </c>
      <c r="BO42" s="87">
        <f t="shared" si="72"/>
        <v>8.5499852049339367E-2</v>
      </c>
      <c r="BP42" s="87">
        <f t="shared" si="72"/>
        <v>8.4363064378346841E-2</v>
      </c>
      <c r="BQ42" s="87">
        <f t="shared" si="72"/>
        <v>8.3297332324408072E-2</v>
      </c>
      <c r="BR42" s="87">
        <f t="shared" si="72"/>
        <v>8.2247398953283535E-2</v>
      </c>
      <c r="BS42" s="87">
        <f t="shared" si="72"/>
        <v>8.1188648055131707E-2</v>
      </c>
      <c r="BT42" s="96">
        <f t="shared" si="72"/>
        <v>8.0120202736972679E-2</v>
      </c>
      <c r="BU42" s="87">
        <f t="shared" si="72"/>
        <v>7.9057215863567468E-2</v>
      </c>
      <c r="BV42" s="87">
        <f t="shared" si="72"/>
        <v>7.8022699785499486E-2</v>
      </c>
      <c r="BW42" s="87">
        <f t="shared" ref="BW42:DS42" si="73">BP24*$L$5</f>
        <v>7.6974666517013499E-2</v>
      </c>
      <c r="BX42" s="87">
        <f t="shared" si="73"/>
        <v>7.5950113535249206E-2</v>
      </c>
      <c r="BY42" s="87">
        <f t="shared" si="73"/>
        <v>7.4972905130497161E-2</v>
      </c>
      <c r="BZ42" s="87">
        <f t="shared" si="73"/>
        <v>7.4050445602774476E-2</v>
      </c>
      <c r="CA42" s="96">
        <f t="shared" si="73"/>
        <v>7.3179751578493324E-2</v>
      </c>
      <c r="CB42" s="87">
        <f t="shared" si="73"/>
        <v>7.2352979406402188E-2</v>
      </c>
      <c r="CC42" s="87">
        <f t="shared" si="73"/>
        <v>7.1562104854701714E-2</v>
      </c>
      <c r="CD42" s="87">
        <f t="shared" si="73"/>
        <v>7.079564241967172E-2</v>
      </c>
      <c r="CE42" s="87">
        <f t="shared" si="73"/>
        <v>7.0038685692100547E-2</v>
      </c>
      <c r="CF42" s="87">
        <f t="shared" si="73"/>
        <v>6.9289070513258624E-2</v>
      </c>
      <c r="CG42" s="87">
        <f t="shared" si="73"/>
        <v>6.8550447297575923E-2</v>
      </c>
      <c r="CH42" s="96">
        <f t="shared" si="73"/>
        <v>6.7828459143950082E-2</v>
      </c>
      <c r="CI42" s="87">
        <f t="shared" si="73"/>
        <v>6.7128069494549608E-2</v>
      </c>
      <c r="CJ42" s="87">
        <f t="shared" si="73"/>
        <v>6.6452046880055182E-2</v>
      </c>
      <c r="CK42" s="87">
        <f t="shared" si="73"/>
        <v>6.5800566969469593E-2</v>
      </c>
      <c r="CL42" s="87">
        <f t="shared" si="73"/>
        <v>6.5175716816042215E-2</v>
      </c>
      <c r="CM42" s="87">
        <f t="shared" si="73"/>
        <v>6.4575883630822145E-2</v>
      </c>
      <c r="CN42" s="87">
        <f t="shared" si="73"/>
        <v>6.3997612488306613E-2</v>
      </c>
      <c r="CO42" s="96">
        <f t="shared" si="73"/>
        <v>6.3437327398538149E-2</v>
      </c>
      <c r="CP42" s="87">
        <f t="shared" si="73"/>
        <v>6.2892230160645143E-2</v>
      </c>
      <c r="CQ42" s="87">
        <f t="shared" si="73"/>
        <v>6.2360538106490782E-2</v>
      </c>
      <c r="CR42" s="87">
        <f t="shared" si="73"/>
        <v>6.184124272971963E-2</v>
      </c>
      <c r="CS42" s="87">
        <f t="shared" si="73"/>
        <v>6.1334615541736158E-2</v>
      </c>
      <c r="CT42" s="87">
        <f t="shared" si="73"/>
        <v>6.0842127185477747E-2</v>
      </c>
      <c r="CU42" s="87">
        <f t="shared" si="73"/>
        <v>6.0365116271961332E-2</v>
      </c>
      <c r="CV42" s="96">
        <f t="shared" si="73"/>
        <v>5.9904241773895632E-2</v>
      </c>
      <c r="CW42" s="87">
        <f t="shared" si="73"/>
        <v>5.9459375675801181E-2</v>
      </c>
      <c r="CX42" s="87">
        <f t="shared" si="73"/>
        <v>5.9029766315530599E-2</v>
      </c>
      <c r="CY42" s="87">
        <f t="shared" si="73"/>
        <v>5.8614319285411672E-2</v>
      </c>
      <c r="CZ42" s="87">
        <f t="shared" si="73"/>
        <v>5.8211916148306349E-2</v>
      </c>
      <c r="DA42" s="87">
        <f t="shared" si="73"/>
        <v>5.7821390881332965E-2</v>
      </c>
      <c r="DB42" s="87">
        <f t="shared" si="73"/>
        <v>5.7441864517516164E-2</v>
      </c>
      <c r="DC42" s="87">
        <f t="shared" si="73"/>
        <v>5.7072848640766484E-2</v>
      </c>
      <c r="DD42" s="96">
        <f t="shared" si="73"/>
        <v>5.6714179287467192E-2</v>
      </c>
      <c r="DE42" s="87">
        <f t="shared" si="73"/>
        <v>5.63658834518471E-2</v>
      </c>
      <c r="DF42" s="87">
        <f t="shared" si="73"/>
        <v>5.6028051052939724E-2</v>
      </c>
      <c r="DG42" s="87">
        <f t="shared" si="73"/>
        <v>5.5700755949156792E-2</v>
      </c>
      <c r="DH42" s="87">
        <f t="shared" si="73"/>
        <v>5.538393185677673E-2</v>
      </c>
      <c r="DI42" s="87">
        <f t="shared" si="73"/>
        <v>5.5077292044742703E-2</v>
      </c>
      <c r="DJ42" s="87">
        <f t="shared" si="73"/>
        <v>5.4780379820703891E-2</v>
      </c>
      <c r="DK42" s="96">
        <f t="shared" si="73"/>
        <v>5.4492662921686544E-2</v>
      </c>
      <c r="DL42" s="87">
        <f t="shared" si="73"/>
        <v>5.4213624635378196E-2</v>
      </c>
      <c r="DM42" s="87">
        <f t="shared" si="73"/>
        <v>5.3942827134654502E-2</v>
      </c>
      <c r="DN42" s="87">
        <f t="shared" si="73"/>
        <v>5.367994091953647E-2</v>
      </c>
      <c r="DO42" s="87">
        <f t="shared" si="73"/>
        <v>5.342473623771668E-2</v>
      </c>
      <c r="DP42" s="87">
        <f t="shared" si="73"/>
        <v>5.3177065862302267E-2</v>
      </c>
      <c r="DQ42" s="87">
        <f t="shared" si="73"/>
        <v>5.2936821456332502E-2</v>
      </c>
      <c r="DR42" s="87">
        <f t="shared" si="73"/>
        <v>5.2703889628117097E-2</v>
      </c>
      <c r="DS42" s="87">
        <f t="shared" si="73"/>
        <v>5.2478123008956615E-2</v>
      </c>
    </row>
    <row r="43" spans="1:123" s="228" customFormat="1" x14ac:dyDescent="0.25">
      <c r="A43" s="226" t="s">
        <v>112</v>
      </c>
      <c r="B43" s="227"/>
      <c r="I43" s="229">
        <f t="shared" ref="I43:M43" si="74">I29+I36</f>
        <v>27.908164723365349</v>
      </c>
      <c r="J43" s="229">
        <f t="shared" si="74"/>
        <v>31.93206635158543</v>
      </c>
      <c r="K43" s="229">
        <f t="shared" si="74"/>
        <v>36.760748305449525</v>
      </c>
      <c r="L43" s="229">
        <f t="shared" si="74"/>
        <v>42.555166650086441</v>
      </c>
      <c r="M43" s="229">
        <f t="shared" si="74"/>
        <v>49.508468663650739</v>
      </c>
      <c r="N43" s="226">
        <f>N29+N36</f>
        <v>57.852431079927896</v>
      </c>
      <c r="O43" s="226">
        <f>O29+O36</f>
        <v>67.865185979460477</v>
      </c>
      <c r="P43" s="229">
        <f>P29+P36</f>
        <v>79.880491858899589</v>
      </c>
      <c r="Q43" s="226">
        <f>Q29+Q36</f>
        <v>92.526103674936095</v>
      </c>
      <c r="R43" s="226">
        <f t="shared" ref="R43:CC43" si="75">R29+R36</f>
        <v>90.767424458271464</v>
      </c>
      <c r="S43" s="226">
        <f t="shared" si="75"/>
        <v>88.418113190171283</v>
      </c>
      <c r="T43" s="226">
        <f t="shared" si="75"/>
        <v>85.359952323884769</v>
      </c>
      <c r="U43" s="226">
        <f t="shared" si="75"/>
        <v>81.451042712255287</v>
      </c>
      <c r="V43" s="226">
        <f t="shared" si="75"/>
        <v>76.521051313081571</v>
      </c>
      <c r="W43" s="229">
        <f t="shared" si="75"/>
        <v>70.365501568589337</v>
      </c>
      <c r="X43" s="226">
        <f t="shared" si="75"/>
        <v>64.511667247401519</v>
      </c>
      <c r="Y43" s="226">
        <f t="shared" si="75"/>
        <v>69.55386338763833</v>
      </c>
      <c r="Z43" s="226">
        <f t="shared" si="75"/>
        <v>73.701784672176075</v>
      </c>
      <c r="AA43" s="226">
        <f t="shared" si="75"/>
        <v>76.751767721538016</v>
      </c>
      <c r="AB43" s="226">
        <f t="shared" si="75"/>
        <v>78.45946382987573</v>
      </c>
      <c r="AC43" s="226">
        <f t="shared" si="75"/>
        <v>78.531713978401612</v>
      </c>
      <c r="AD43" s="229">
        <f t="shared" si="75"/>
        <v>76.616803401361537</v>
      </c>
      <c r="AE43" s="226">
        <f t="shared" si="75"/>
        <v>71.789687184548839</v>
      </c>
      <c r="AF43" s="226">
        <f t="shared" si="75"/>
        <v>68.871994013176064</v>
      </c>
      <c r="AG43" s="226">
        <f t="shared" si="75"/>
        <v>66.584924910338515</v>
      </c>
      <c r="AH43" s="226">
        <f t="shared" si="75"/>
        <v>64.88914551661064</v>
      </c>
      <c r="AI43" s="226">
        <f t="shared" si="75"/>
        <v>63.735057987874228</v>
      </c>
      <c r="AJ43" s="230">
        <f t="shared" si="75"/>
        <v>63.060768539950622</v>
      </c>
      <c r="AK43" s="229">
        <f t="shared" si="75"/>
        <v>62.789650823772057</v>
      </c>
      <c r="AL43" s="226">
        <f t="shared" si="75"/>
        <v>63.330510826341552</v>
      </c>
      <c r="AM43" s="226">
        <f t="shared" si="75"/>
        <v>63.827380178660491</v>
      </c>
      <c r="AN43" s="226">
        <f t="shared" si="75"/>
        <v>63.588581178256014</v>
      </c>
      <c r="AO43" s="226">
        <f t="shared" si="75"/>
        <v>62.762946440392092</v>
      </c>
      <c r="AP43" s="226">
        <f t="shared" si="75"/>
        <v>61.514852980328968</v>
      </c>
      <c r="AQ43" s="230">
        <f t="shared" si="75"/>
        <v>60.027087805864916</v>
      </c>
      <c r="AR43" s="229">
        <f t="shared" si="75"/>
        <v>58.50428817238577</v>
      </c>
      <c r="AS43" s="226">
        <f t="shared" si="75"/>
        <v>56.726410243034614</v>
      </c>
      <c r="AT43" s="226">
        <f t="shared" si="75"/>
        <v>55.489427775074958</v>
      </c>
      <c r="AU43" s="226">
        <f t="shared" si="75"/>
        <v>54.526923472622009</v>
      </c>
      <c r="AV43" s="226">
        <f t="shared" si="75"/>
        <v>53.720026441916112</v>
      </c>
      <c r="AW43" s="226">
        <f t="shared" si="75"/>
        <v>52.968841365764234</v>
      </c>
      <c r="AX43" s="230">
        <f t="shared" si="75"/>
        <v>52.195128795636521</v>
      </c>
      <c r="AY43" s="229">
        <f t="shared" si="75"/>
        <v>51.345498132964529</v>
      </c>
      <c r="AZ43" s="226">
        <f t="shared" si="75"/>
        <v>50.845878428310463</v>
      </c>
      <c r="BA43" s="226">
        <f t="shared" si="75"/>
        <v>50.171209466743178</v>
      </c>
      <c r="BB43" s="226">
        <f t="shared" si="75"/>
        <v>49.361343126270611</v>
      </c>
      <c r="BC43" s="226">
        <f t="shared" si="75"/>
        <v>48.499644401581826</v>
      </c>
      <c r="BD43" s="226">
        <f t="shared" si="75"/>
        <v>47.646188298688685</v>
      </c>
      <c r="BE43" s="230">
        <f t="shared" si="75"/>
        <v>46.838177174021389</v>
      </c>
      <c r="BF43" s="229">
        <f t="shared" si="75"/>
        <v>46.090470403476552</v>
      </c>
      <c r="BG43" s="226">
        <f t="shared" si="75"/>
        <v>45.396132757896915</v>
      </c>
      <c r="BH43" s="226">
        <f t="shared" si="75"/>
        <v>44.803263790881395</v>
      </c>
      <c r="BI43" s="226">
        <f t="shared" si="75"/>
        <v>44.249997949973817</v>
      </c>
      <c r="BJ43" s="226">
        <f t="shared" si="75"/>
        <v>43.705886060872331</v>
      </c>
      <c r="BK43" s="226">
        <f t="shared" si="75"/>
        <v>43.157046592529561</v>
      </c>
      <c r="BL43" s="230">
        <f t="shared" si="75"/>
        <v>42.602476231361614</v>
      </c>
      <c r="BM43" s="229">
        <f t="shared" si="75"/>
        <v>42.049963326057245</v>
      </c>
      <c r="BN43" s="226">
        <f t="shared" si="75"/>
        <v>41.51175615781068</v>
      </c>
      <c r="BO43" s="226">
        <f t="shared" si="75"/>
        <v>40.964833801231087</v>
      </c>
      <c r="BP43" s="226">
        <f t="shared" si="75"/>
        <v>40.429618012688842</v>
      </c>
      <c r="BQ43" s="226">
        <f t="shared" si="75"/>
        <v>39.919235713143919</v>
      </c>
      <c r="BR43" s="226">
        <f t="shared" si="75"/>
        <v>39.43784654907698</v>
      </c>
      <c r="BS43" s="226">
        <f t="shared" si="75"/>
        <v>38.983923904299537</v>
      </c>
      <c r="BT43" s="229">
        <f t="shared" si="75"/>
        <v>38.553234624915817</v>
      </c>
      <c r="BU43" s="226">
        <f t="shared" si="75"/>
        <v>38.141373180847566</v>
      </c>
      <c r="BV43" s="226">
        <f t="shared" si="75"/>
        <v>37.742620057522345</v>
      </c>
      <c r="BW43" s="226">
        <f t="shared" si="75"/>
        <v>37.348765870912011</v>
      </c>
      <c r="BX43" s="226">
        <f t="shared" si="75"/>
        <v>36.958469020210579</v>
      </c>
      <c r="BY43" s="226">
        <f t="shared" si="75"/>
        <v>36.573598596839361</v>
      </c>
      <c r="BZ43" s="226">
        <f t="shared" si="75"/>
        <v>36.19716365185117</v>
      </c>
      <c r="CA43" s="229">
        <f t="shared" si="75"/>
        <v>35.831855977131696</v>
      </c>
      <c r="CB43" s="226">
        <f t="shared" si="75"/>
        <v>35.479211375494124</v>
      </c>
      <c r="CC43" s="226">
        <f t="shared" si="75"/>
        <v>35.139368799473303</v>
      </c>
      <c r="CD43" s="226">
        <f t="shared" ref="CD43:DS43" si="76">CD29+CD36</f>
        <v>34.813560012321254</v>
      </c>
      <c r="CE43" s="226">
        <f t="shared" si="76"/>
        <v>34.500961867917745</v>
      </c>
      <c r="CF43" s="226">
        <f t="shared" si="76"/>
        <v>34.199725527862455</v>
      </c>
      <c r="CG43" s="226">
        <f t="shared" si="76"/>
        <v>33.907917725618404</v>
      </c>
      <c r="CH43" s="229">
        <f t="shared" si="76"/>
        <v>33.624018344958472</v>
      </c>
      <c r="CI43" s="226">
        <f t="shared" si="76"/>
        <v>33.347059444251244</v>
      </c>
      <c r="CJ43" s="226">
        <f t="shared" si="76"/>
        <v>33.076502394836844</v>
      </c>
      <c r="CK43" s="226">
        <f t="shared" si="76"/>
        <v>32.812468463305009</v>
      </c>
      <c r="CL43" s="226">
        <f t="shared" si="76"/>
        <v>32.555746899781575</v>
      </c>
      <c r="CM43" s="226">
        <f t="shared" si="76"/>
        <v>32.307073116813527</v>
      </c>
      <c r="CN43" s="226">
        <f t="shared" si="76"/>
        <v>32.066824542188201</v>
      </c>
      <c r="CO43" s="229">
        <f t="shared" si="76"/>
        <v>31.834955986237922</v>
      </c>
      <c r="CP43" s="226">
        <f t="shared" si="76"/>
        <v>31.611083597512362</v>
      </c>
      <c r="CQ43" s="226">
        <f t="shared" si="76"/>
        <v>31.394634993354796</v>
      </c>
      <c r="CR43" s="226">
        <f t="shared" si="76"/>
        <v>31.185018008491308</v>
      </c>
      <c r="CS43" s="226">
        <f t="shared" si="76"/>
        <v>30.981604629743121</v>
      </c>
      <c r="CT43" s="226">
        <f t="shared" si="76"/>
        <v>30.783918584246294</v>
      </c>
      <c r="CU43" s="226">
        <f t="shared" si="76"/>
        <v>30.591694995699878</v>
      </c>
      <c r="CV43" s="229">
        <f t="shared" si="76"/>
        <v>30.404846681625052</v>
      </c>
      <c r="CW43" s="226">
        <f t="shared" si="76"/>
        <v>30.223392493620143</v>
      </c>
      <c r="CX43" s="226">
        <f t="shared" si="76"/>
        <v>30.047387456612419</v>
      </c>
      <c r="CY43" s="226">
        <f t="shared" si="76"/>
        <v>29.876878807203251</v>
      </c>
      <c r="CZ43" s="226">
        <f t="shared" si="76"/>
        <v>29.71184058969213</v>
      </c>
      <c r="DA43" s="226">
        <f t="shared" si="76"/>
        <v>29.55212800690634</v>
      </c>
      <c r="DB43" s="226">
        <f t="shared" si="76"/>
        <v>29.397503123904819</v>
      </c>
      <c r="DC43" s="226">
        <f t="shared" si="76"/>
        <v>29.247685268878357</v>
      </c>
      <c r="DD43" s="229">
        <f t="shared" si="76"/>
        <v>29.102400331629969</v>
      </c>
      <c r="DE43" s="226">
        <f t="shared" si="76"/>
        <v>28.961415377988729</v>
      </c>
      <c r="DF43" s="226">
        <f t="shared" si="76"/>
        <v>28.824554969812123</v>
      </c>
      <c r="DG43" s="226">
        <f t="shared" si="76"/>
        <v>28.691697404901593</v>
      </c>
      <c r="DH43" s="226">
        <f t="shared" si="76"/>
        <v>28.562766361356886</v>
      </c>
      <c r="DI43" s="226">
        <f t="shared" si="76"/>
        <v>28.437707500643768</v>
      </c>
      <c r="DJ43" s="226">
        <f t="shared" si="76"/>
        <v>28.316464499216558</v>
      </c>
      <c r="DK43" s="229">
        <f t="shared" si="76"/>
        <v>28.198963019798811</v>
      </c>
      <c r="DL43" s="226">
        <f t="shared" si="76"/>
        <v>28.085104699077526</v>
      </c>
      <c r="DM43" s="226">
        <f t="shared" si="76"/>
        <v>27.97476918667429</v>
      </c>
      <c r="DN43" s="226">
        <f t="shared" si="76"/>
        <v>27.867820218387141</v>
      </c>
      <c r="DO43" s="226">
        <f t="shared" si="76"/>
        <v>27.764116997653517</v>
      </c>
      <c r="DP43" s="226">
        <f t="shared" si="76"/>
        <v>27.66352737430973</v>
      </c>
      <c r="DQ43" s="226">
        <f t="shared" si="76"/>
        <v>27.565936277872105</v>
      </c>
      <c r="DR43" s="226">
        <f t="shared" si="76"/>
        <v>27.471247912018654</v>
      </c>
      <c r="DS43" s="226">
        <f t="shared" si="76"/>
        <v>27.379382798818781</v>
      </c>
    </row>
    <row r="44" spans="1:123" s="55" customFormat="1" x14ac:dyDescent="0.25">
      <c r="A44" s="56" t="s">
        <v>71</v>
      </c>
      <c r="B44" s="58" t="s">
        <v>110</v>
      </c>
      <c r="C44" s="103">
        <f t="shared" ref="C44:H44" si="77">C45+C47+C49</f>
        <v>1.0433621321835542</v>
      </c>
      <c r="D44" s="103">
        <f t="shared" si="77"/>
        <v>1.252034558620265</v>
      </c>
      <c r="E44" s="103">
        <f t="shared" si="77"/>
        <v>1.5024414703443183</v>
      </c>
      <c r="F44" s="103">
        <f t="shared" si="77"/>
        <v>1.8029297644131819</v>
      </c>
      <c r="G44" s="103">
        <f t="shared" si="77"/>
        <v>2.1635157172958182</v>
      </c>
      <c r="H44" s="103">
        <f t="shared" si="77"/>
        <v>2.5962188607549819</v>
      </c>
      <c r="I44" s="111">
        <f>I45+I47+I49</f>
        <v>3.1154626329059778</v>
      </c>
      <c r="J44" s="55">
        <f t="shared" ref="J44:BU44" si="78">J45+J47+J49</f>
        <v>3.6518669582160288</v>
      </c>
      <c r="K44" s="55">
        <f t="shared" si="78"/>
        <v>4.2955521485880901</v>
      </c>
      <c r="L44" s="55">
        <f t="shared" si="78"/>
        <v>5.0679743770345631</v>
      </c>
      <c r="M44" s="55">
        <f t="shared" si="78"/>
        <v>5.9948810511703305</v>
      </c>
      <c r="N44" s="55">
        <f t="shared" si="78"/>
        <v>7.1071690601332511</v>
      </c>
      <c r="O44" s="55">
        <f t="shared" si="78"/>
        <v>8.4419146708887585</v>
      </c>
      <c r="P44" s="70">
        <f t="shared" si="78"/>
        <v>10.043609403795365</v>
      </c>
      <c r="Q44" s="55">
        <f t="shared" si="78"/>
        <v>11.878437595857175</v>
      </c>
      <c r="R44" s="55">
        <f t="shared" si="78"/>
        <v>14.080231426331352</v>
      </c>
      <c r="S44" s="55">
        <f t="shared" si="78"/>
        <v>16.722384022900364</v>
      </c>
      <c r="T44" s="55">
        <f t="shared" si="78"/>
        <v>19.892967138783177</v>
      </c>
      <c r="U44" s="55">
        <f t="shared" si="78"/>
        <v>23.697666877842554</v>
      </c>
      <c r="V44" s="55">
        <f t="shared" si="78"/>
        <v>28.263306564713801</v>
      </c>
      <c r="W44" s="70">
        <f t="shared" si="78"/>
        <v>33.7420741889593</v>
      </c>
      <c r="X44" s="55">
        <f t="shared" si="78"/>
        <v>39.669237159988064</v>
      </c>
      <c r="Y44" s="55">
        <f t="shared" si="78"/>
        <v>38.873452379710692</v>
      </c>
      <c r="Z44" s="55">
        <f t="shared" si="78"/>
        <v>37.809319816559409</v>
      </c>
      <c r="AA44" s="55">
        <f t="shared" si="78"/>
        <v>36.423127222119703</v>
      </c>
      <c r="AB44" s="55">
        <f t="shared" si="78"/>
        <v>34.650402055338375</v>
      </c>
      <c r="AC44" s="55">
        <f t="shared" si="78"/>
        <v>32.413751941146863</v>
      </c>
      <c r="AD44" s="70">
        <f t="shared" si="78"/>
        <v>29.620270004207033</v>
      </c>
      <c r="AE44" s="55">
        <f t="shared" si="78"/>
        <v>26.805774832327909</v>
      </c>
      <c r="AF44" s="55">
        <f t="shared" si="78"/>
        <v>29.109307323515988</v>
      </c>
      <c r="AG44" s="55">
        <f t="shared" si="78"/>
        <v>31.004233351453536</v>
      </c>
      <c r="AH44" s="55">
        <f t="shared" si="78"/>
        <v>32.397523699698084</v>
      </c>
      <c r="AI44" s="55">
        <f t="shared" si="78"/>
        <v>33.177565609864509</v>
      </c>
      <c r="AJ44" s="195">
        <f t="shared" si="78"/>
        <v>33.210451786798949</v>
      </c>
      <c r="AK44" s="70">
        <f t="shared" si="78"/>
        <v>32.335529359900065</v>
      </c>
      <c r="AL44" s="55">
        <f t="shared" si="78"/>
        <v>30.12991627456196</v>
      </c>
      <c r="AM44" s="55">
        <f t="shared" si="78"/>
        <v>28.802623977316863</v>
      </c>
      <c r="AN44" s="55">
        <f t="shared" si="78"/>
        <v>27.762502168238111</v>
      </c>
      <c r="AO44" s="55">
        <f t="shared" si="78"/>
        <v>26.991488503087741</v>
      </c>
      <c r="AP44" s="55">
        <f t="shared" si="78"/>
        <v>26.466815689088289</v>
      </c>
      <c r="AQ44" s="195">
        <f t="shared" si="78"/>
        <v>26.160079840641725</v>
      </c>
      <c r="AR44" s="70">
        <f t="shared" si="78"/>
        <v>26.036123549159893</v>
      </c>
      <c r="AS44" s="55">
        <f t="shared" si="78"/>
        <v>26.281842102370209</v>
      </c>
      <c r="AT44" s="55">
        <f t="shared" si="78"/>
        <v>26.504084366927859</v>
      </c>
      <c r="AU44" s="55">
        <f t="shared" si="78"/>
        <v>26.392196777295066</v>
      </c>
      <c r="AV44" s="55">
        <f t="shared" si="78"/>
        <v>26.018790993774402</v>
      </c>
      <c r="AW44" s="55">
        <f t="shared" si="78"/>
        <v>25.457423558305923</v>
      </c>
      <c r="AX44" s="195">
        <f t="shared" si="78"/>
        <v>24.789877248518444</v>
      </c>
      <c r="AY44" s="208">
        <f t="shared" si="78"/>
        <v>24.107698071210908</v>
      </c>
      <c r="AZ44" s="55">
        <f t="shared" si="78"/>
        <v>23.306534575963049</v>
      </c>
      <c r="BA44" s="55">
        <f t="shared" si="78"/>
        <v>22.746716519415003</v>
      </c>
      <c r="BB44" s="55">
        <f t="shared" si="78"/>
        <v>22.314374068267046</v>
      </c>
      <c r="BC44" s="55">
        <f t="shared" si="78"/>
        <v>21.950549633389574</v>
      </c>
      <c r="BD44" s="55">
        <f t="shared" si="78"/>
        <v>21.610818738958375</v>
      </c>
      <c r="BE44" s="195">
        <f t="shared" si="78"/>
        <v>21.260495271075214</v>
      </c>
      <c r="BF44" s="70">
        <f t="shared" si="78"/>
        <v>20.876068675974846</v>
      </c>
      <c r="BG44" s="55">
        <f t="shared" si="78"/>
        <v>20.649732570902462</v>
      </c>
      <c r="BH44" s="55">
        <f t="shared" si="78"/>
        <v>20.346032389371619</v>
      </c>
      <c r="BI44" s="55">
        <f t="shared" si="78"/>
        <v>19.982380279935835</v>
      </c>
      <c r="BJ44" s="55">
        <f t="shared" si="78"/>
        <v>19.595877945221748</v>
      </c>
      <c r="BK44" s="55">
        <f t="shared" si="78"/>
        <v>19.213231048331654</v>
      </c>
      <c r="BL44" s="195">
        <f t="shared" si="78"/>
        <v>18.850938047899657</v>
      </c>
      <c r="BM44" s="70">
        <f t="shared" si="78"/>
        <v>18.515532852743128</v>
      </c>
      <c r="BN44" s="55">
        <f t="shared" si="78"/>
        <v>18.203836856971183</v>
      </c>
      <c r="BO44" s="55">
        <f t="shared" si="78"/>
        <v>17.937167411533068</v>
      </c>
      <c r="BP44" s="55">
        <f t="shared" si="78"/>
        <v>17.687923202548188</v>
      </c>
      <c r="BQ44" s="55">
        <f t="shared" si="78"/>
        <v>17.442641959468641</v>
      </c>
      <c r="BR44" s="55">
        <f t="shared" si="78"/>
        <v>17.195230767389251</v>
      </c>
      <c r="BS44" s="55">
        <f t="shared" si="78"/>
        <v>16.945319621222328</v>
      </c>
      <c r="BT44" s="70">
        <f t="shared" si="78"/>
        <v>16.696431824648691</v>
      </c>
      <c r="BU44" s="55">
        <f t="shared" si="78"/>
        <v>16.454044590737606</v>
      </c>
      <c r="BV44" s="55">
        <f t="shared" ref="BV44:DS44" si="79">BV45+BV47+BV49</f>
        <v>16.207982694180039</v>
      </c>
      <c r="BW44" s="55">
        <f t="shared" si="79"/>
        <v>15.967271102505535</v>
      </c>
      <c r="BX44" s="55">
        <f t="shared" si="79"/>
        <v>15.73771845056547</v>
      </c>
      <c r="BY44" s="55">
        <f t="shared" si="79"/>
        <v>15.521153886549758</v>
      </c>
      <c r="BZ44" s="55">
        <f t="shared" si="79"/>
        <v>15.316886711003631</v>
      </c>
      <c r="CA44" s="70">
        <f t="shared" si="79"/>
        <v>15.123033255246982</v>
      </c>
      <c r="CB44" s="55">
        <f t="shared" si="79"/>
        <v>14.937643739811948</v>
      </c>
      <c r="CC44" s="55">
        <f t="shared" si="79"/>
        <v>14.758095505937755</v>
      </c>
      <c r="CD44" s="55">
        <f t="shared" si="79"/>
        <v>14.58075725268611</v>
      </c>
      <c r="CE44" s="55">
        <f t="shared" si="79"/>
        <v>14.405056689370506</v>
      </c>
      <c r="CF44" s="55">
        <f t="shared" si="79"/>
        <v>14.231840559110905</v>
      </c>
      <c r="CG44" s="55">
        <f t="shared" si="79"/>
        <v>14.062453882965769</v>
      </c>
      <c r="CH44" s="70">
        <f t="shared" si="79"/>
        <v>13.8980933571794</v>
      </c>
      <c r="CI44" s="55">
        <f t="shared" si="79"/>
        <v>13.739436949331452</v>
      </c>
      <c r="CJ44" s="55">
        <f t="shared" si="79"/>
        <v>13.586540408994047</v>
      </c>
      <c r="CK44" s="55">
        <f t="shared" si="79"/>
        <v>13.439937333732967</v>
      </c>
      <c r="CL44" s="55">
        <f t="shared" si="79"/>
        <v>13.29925483505717</v>
      </c>
      <c r="CM44" s="55">
        <f t="shared" si="79"/>
        <v>13.163667798849463</v>
      </c>
      <c r="CN44" s="55">
        <f t="shared" si="79"/>
        <v>13.032316195866626</v>
      </c>
      <c r="CO44" s="70">
        <f t="shared" si="79"/>
        <v>12.904524833553651</v>
      </c>
      <c r="CP44" s="55">
        <f t="shared" si="79"/>
        <v>12.779863728375613</v>
      </c>
      <c r="CQ44" s="55">
        <f t="shared" si="79"/>
        <v>12.658092357356875</v>
      </c>
      <c r="CR44" s="55">
        <f t="shared" si="79"/>
        <v>12.539268418605092</v>
      </c>
      <c r="CS44" s="55">
        <f t="shared" si="79"/>
        <v>12.423744069666894</v>
      </c>
      <c r="CT44" s="55">
        <f t="shared" si="79"/>
        <v>12.311845004363915</v>
      </c>
      <c r="CU44" s="55">
        <f t="shared" si="79"/>
        <v>12.203736258055001</v>
      </c>
      <c r="CV44" s="70">
        <f t="shared" si="79"/>
        <v>12.099394382403613</v>
      </c>
      <c r="CW44" s="55">
        <f t="shared" si="79"/>
        <v>11.998645422077228</v>
      </c>
      <c r="CX44" s="55">
        <f t="shared" si="79"/>
        <v>11.9012319665555</v>
      </c>
      <c r="CY44" s="55">
        <f t="shared" si="79"/>
        <v>11.806888813244624</v>
      </c>
      <c r="CZ44" s="55">
        <f t="shared" si="79"/>
        <v>11.715336242968572</v>
      </c>
      <c r="DA44" s="55">
        <f t="shared" si="79"/>
        <v>11.626362541419436</v>
      </c>
      <c r="DB44" s="55">
        <f t="shared" si="79"/>
        <v>11.539850022890876</v>
      </c>
      <c r="DC44" s="55">
        <f t="shared" si="79"/>
        <v>11.455759746008539</v>
      </c>
      <c r="DD44" s="70">
        <f t="shared" si="79"/>
        <v>11.374099554015975</v>
      </c>
      <c r="DE44" s="55">
        <f t="shared" si="79"/>
        <v>11.294893079232994</v>
      </c>
      <c r="DF44" s="55">
        <f t="shared" si="79"/>
        <v>11.218160360006904</v>
      </c>
      <c r="DG44" s="55">
        <f t="shared" si="79"/>
        <v>11.143888494121127</v>
      </c>
      <c r="DH44" s="55">
        <f t="shared" si="79"/>
        <v>11.0720116383447</v>
      </c>
      <c r="DI44" s="55">
        <f t="shared" si="79"/>
        <v>11.002422673888161</v>
      </c>
      <c r="DJ44" s="55">
        <f t="shared" si="79"/>
        <v>10.934995726804331</v>
      </c>
      <c r="DK44" s="70">
        <f t="shared" si="79"/>
        <v>10.869608103670911</v>
      </c>
      <c r="DL44" s="55">
        <f t="shared" si="79"/>
        <v>10.806155644586951</v>
      </c>
      <c r="DM44" s="55">
        <f t="shared" si="79"/>
        <v>10.744559930650338</v>
      </c>
      <c r="DN44" s="55">
        <f t="shared" si="79"/>
        <v>10.684766481880253</v>
      </c>
      <c r="DO44" s="55">
        <f t="shared" si="79"/>
        <v>10.62674090268913</v>
      </c>
      <c r="DP44" s="55">
        <f t="shared" si="79"/>
        <v>10.570458442134688</v>
      </c>
      <c r="DQ44" s="55">
        <f t="shared" si="79"/>
        <v>10.515893357129112</v>
      </c>
      <c r="DR44" s="55">
        <f t="shared" si="79"/>
        <v>10.463011834941456</v>
      </c>
      <c r="DS44" s="55">
        <f t="shared" si="79"/>
        <v>10.411769374434327</v>
      </c>
    </row>
    <row r="45" spans="1:123" x14ac:dyDescent="0.25">
      <c r="A45" t="s">
        <v>95</v>
      </c>
      <c r="B45" s="60"/>
      <c r="C45" s="109">
        <f t="shared" ref="C45:G50" si="80">D45/(1+$V$5)</f>
        <v>0.86238397474362283</v>
      </c>
      <c r="D45" s="109">
        <f t="shared" si="80"/>
        <v>1.0348607696923473</v>
      </c>
      <c r="E45" s="109">
        <f t="shared" si="80"/>
        <v>1.2418329236308168</v>
      </c>
      <c r="F45" s="109">
        <f t="shared" si="80"/>
        <v>1.4901995083569801</v>
      </c>
      <c r="G45" s="109">
        <f t="shared" si="80"/>
        <v>1.7882394100283761</v>
      </c>
      <c r="H45" s="109">
        <f>I45/(1+$V$5)</f>
        <v>2.1458872920340513</v>
      </c>
      <c r="I45" s="82">
        <f>V8*AJ5</f>
        <v>2.5750647504408612</v>
      </c>
      <c r="J45" s="83">
        <f t="shared" ref="J45:BU45" si="81">I45-C46+J46</f>
        <v>3.018426149001924</v>
      </c>
      <c r="K45" s="83">
        <f t="shared" si="81"/>
        <v>3.550459827275199</v>
      </c>
      <c r="L45" s="83">
        <f t="shared" si="81"/>
        <v>4.1889002412031289</v>
      </c>
      <c r="M45" s="83">
        <f t="shared" si="81"/>
        <v>4.9550287379166456</v>
      </c>
      <c r="N45" s="83">
        <f t="shared" si="81"/>
        <v>5.8743829339728642</v>
      </c>
      <c r="O45" s="83">
        <f t="shared" si="81"/>
        <v>6.9776079692403279</v>
      </c>
      <c r="P45" s="105">
        <f t="shared" si="81"/>
        <v>8.301478011561283</v>
      </c>
      <c r="Q45" s="83">
        <f t="shared" si="81"/>
        <v>9.8180429514162668</v>
      </c>
      <c r="R45" s="83">
        <f t="shared" si="81"/>
        <v>11.63792087924225</v>
      </c>
      <c r="S45" s="83">
        <f t="shared" si="81"/>
        <v>13.821774392633431</v>
      </c>
      <c r="T45" s="83">
        <f t="shared" si="81"/>
        <v>16.442398608702845</v>
      </c>
      <c r="U45" s="83">
        <f t="shared" si="81"/>
        <v>19.587147667986144</v>
      </c>
      <c r="V45" s="83">
        <f t="shared" si="81"/>
        <v>23.360846539126101</v>
      </c>
      <c r="W45" s="105">
        <f t="shared" si="81"/>
        <v>27.889285184494049</v>
      </c>
      <c r="X45" s="83">
        <f t="shared" si="81"/>
        <v>33.471348159986228</v>
      </c>
      <c r="Y45" s="83">
        <f t="shared" si="81"/>
        <v>32.970026739302789</v>
      </c>
      <c r="Z45" s="83">
        <f t="shared" si="81"/>
        <v>32.270732570446881</v>
      </c>
      <c r="AA45" s="83">
        <f t="shared" si="81"/>
        <v>31.333829398108875</v>
      </c>
      <c r="AB45" s="83">
        <f t="shared" si="81"/>
        <v>30.111736278876442</v>
      </c>
      <c r="AC45" s="83">
        <f t="shared" si="81"/>
        <v>28.54733132831311</v>
      </c>
      <c r="AD45" s="105">
        <f t="shared" si="81"/>
        <v>26.572033072345327</v>
      </c>
      <c r="AE45" s="83">
        <f t="shared" si="81"/>
        <v>23.955556955229056</v>
      </c>
      <c r="AF45" s="83">
        <f t="shared" si="81"/>
        <v>26.018440016457099</v>
      </c>
      <c r="AG45" s="83">
        <f t="shared" si="81"/>
        <v>27.716985521487267</v>
      </c>
      <c r="AH45" s="83">
        <f t="shared" si="81"/>
        <v>28.968252166997171</v>
      </c>
      <c r="AI45" s="83">
        <f t="shared" si="81"/>
        <v>29.672732483399948</v>
      </c>
      <c r="AJ45" s="190">
        <f t="shared" si="81"/>
        <v>29.711045352702364</v>
      </c>
      <c r="AK45" s="105">
        <f t="shared" si="81"/>
        <v>28.939969211136972</v>
      </c>
      <c r="AL45" s="83">
        <f t="shared" si="81"/>
        <v>26.980374988471379</v>
      </c>
      <c r="AM45" s="83">
        <f t="shared" si="81"/>
        <v>25.815447697407222</v>
      </c>
      <c r="AN45" s="83">
        <f t="shared" si="81"/>
        <v>24.904465791949146</v>
      </c>
      <c r="AO45" s="83">
        <f t="shared" si="81"/>
        <v>24.230745638265301</v>
      </c>
      <c r="AP45" s="83">
        <f t="shared" si="81"/>
        <v>23.77329386667925</v>
      </c>
      <c r="AQ45" s="190">
        <f t="shared" si="81"/>
        <v>23.505954148646278</v>
      </c>
      <c r="AR45" s="105">
        <f t="shared" si="81"/>
        <v>23.396384225854906</v>
      </c>
      <c r="AS45" s="83">
        <f t="shared" si="81"/>
        <v>23.612139265231601</v>
      </c>
      <c r="AT45" s="83">
        <f t="shared" si="81"/>
        <v>23.798945026477696</v>
      </c>
      <c r="AU45" s="83">
        <f t="shared" si="81"/>
        <v>23.689881445868753</v>
      </c>
      <c r="AV45" s="83">
        <f t="shared" si="81"/>
        <v>23.345376855224909</v>
      </c>
      <c r="AW45" s="83">
        <f t="shared" si="81"/>
        <v>22.832140236078619</v>
      </c>
      <c r="AX45" s="190">
        <f t="shared" si="81"/>
        <v>22.224318304757009</v>
      </c>
      <c r="AY45" s="105">
        <f t="shared" si="81"/>
        <v>21.604884697065486</v>
      </c>
      <c r="AZ45" s="83">
        <f t="shared" si="81"/>
        <v>20.881453104901059</v>
      </c>
      <c r="BA45" s="83">
        <f t="shared" si="81"/>
        <v>20.379066891647991</v>
      </c>
      <c r="BB45" s="83">
        <f t="shared" si="81"/>
        <v>19.984451214669527</v>
      </c>
      <c r="BC45" s="83">
        <f t="shared" si="81"/>
        <v>19.649987577047661</v>
      </c>
      <c r="BD45" s="83">
        <f t="shared" si="81"/>
        <v>19.335866775516916</v>
      </c>
      <c r="BE45" s="190">
        <f t="shared" si="81"/>
        <v>19.011195032327294</v>
      </c>
      <c r="BF45" s="105">
        <f t="shared" si="81"/>
        <v>18.655311894863956</v>
      </c>
      <c r="BG45" s="83">
        <f t="shared" si="81"/>
        <v>18.445217477884601</v>
      </c>
      <c r="BH45" s="83">
        <f t="shared" si="81"/>
        <v>18.166524821829181</v>
      </c>
      <c r="BI45" s="83">
        <f t="shared" si="81"/>
        <v>17.834434273328064</v>
      </c>
      <c r="BJ45" s="83">
        <f t="shared" si="81"/>
        <v>17.48222783739422</v>
      </c>
      <c r="BK45" s="83">
        <f t="shared" si="81"/>
        <v>17.133803952827126</v>
      </c>
      <c r="BL45" s="190">
        <f t="shared" si="81"/>
        <v>16.803853243690913</v>
      </c>
      <c r="BM45" s="105">
        <f t="shared" si="81"/>
        <v>16.498088793002594</v>
      </c>
      <c r="BN45" s="83">
        <f t="shared" si="81"/>
        <v>16.21348673721192</v>
      </c>
      <c r="BO45" s="83">
        <f t="shared" si="81"/>
        <v>15.969077211199348</v>
      </c>
      <c r="BP45" s="83">
        <f t="shared" si="81"/>
        <v>15.739965791955264</v>
      </c>
      <c r="BQ45" s="83">
        <f t="shared" si="81"/>
        <v>15.514239048762708</v>
      </c>
      <c r="BR45" s="83">
        <f t="shared" si="81"/>
        <v>15.286588293533516</v>
      </c>
      <c r="BS45" s="83">
        <f t="shared" si="81"/>
        <v>15.056822980148524</v>
      </c>
      <c r="BT45" s="105">
        <f t="shared" si="81"/>
        <v>14.828209480786992</v>
      </c>
      <c r="BU45" s="83">
        <f t="shared" si="81"/>
        <v>14.605710109860219</v>
      </c>
      <c r="BV45" s="83">
        <f t="shared" ref="BV45:DS45" si="82">BU45-BO46+BV46</f>
        <v>14.380271034281478</v>
      </c>
      <c r="BW45" s="83">
        <f t="shared" si="82"/>
        <v>14.159872008432838</v>
      </c>
      <c r="BX45" s="83">
        <f t="shared" si="82"/>
        <v>13.949660986433749</v>
      </c>
      <c r="BY45" s="83">
        <f t="shared" si="82"/>
        <v>13.751236669969188</v>
      </c>
      <c r="BZ45" s="83">
        <f t="shared" si="82"/>
        <v>13.563957461161461</v>
      </c>
      <c r="CA45" s="105">
        <f t="shared" si="82"/>
        <v>13.386133193267348</v>
      </c>
      <c r="CB45" s="83">
        <f t="shared" si="82"/>
        <v>13.21603430258182</v>
      </c>
      <c r="CC45" s="83">
        <f t="shared" si="82"/>
        <v>13.051185828999046</v>
      </c>
      <c r="CD45" s="83">
        <f t="shared" si="82"/>
        <v>12.888372948654048</v>
      </c>
      <c r="CE45" s="83">
        <f t="shared" si="82"/>
        <v>12.727128827567102</v>
      </c>
      <c r="CF45" s="83">
        <f t="shared" si="82"/>
        <v>12.568240973094603</v>
      </c>
      <c r="CG45" s="83">
        <f t="shared" si="82"/>
        <v>12.412926992386865</v>
      </c>
      <c r="CH45" s="105">
        <f t="shared" si="82"/>
        <v>12.262258152492908</v>
      </c>
      <c r="CI45" s="83">
        <f t="shared" si="82"/>
        <v>12.116832428888124</v>
      </c>
      <c r="CJ45" s="83">
        <f t="shared" si="82"/>
        <v>11.976688518354591</v>
      </c>
      <c r="CK45" s="83">
        <f t="shared" si="82"/>
        <v>11.842277580393102</v>
      </c>
      <c r="CL45" s="83">
        <f t="shared" si="82"/>
        <v>11.713252486863341</v>
      </c>
      <c r="CM45" s="83">
        <f t="shared" si="82"/>
        <v>11.588868556960568</v>
      </c>
      <c r="CN45" s="83">
        <f t="shared" si="82"/>
        <v>11.468354845674542</v>
      </c>
      <c r="CO45" s="105">
        <f t="shared" si="82"/>
        <v>11.351108100362499</v>
      </c>
      <c r="CP45" s="83">
        <f t="shared" si="82"/>
        <v>11.236744105806522</v>
      </c>
      <c r="CQ45" s="83">
        <f t="shared" si="82"/>
        <v>11.125045654132785</v>
      </c>
      <c r="CR45" s="83">
        <f t="shared" si="82"/>
        <v>11.016071619637783</v>
      </c>
      <c r="CS45" s="83">
        <f t="shared" si="82"/>
        <v>10.910139661649861</v>
      </c>
      <c r="CT45" s="83">
        <f t="shared" si="82"/>
        <v>10.807539018045722</v>
      </c>
      <c r="CU45" s="83">
        <f t="shared" si="82"/>
        <v>10.708412317439773</v>
      </c>
      <c r="CV45" s="105">
        <f t="shared" si="82"/>
        <v>10.612732379211609</v>
      </c>
      <c r="CW45" s="83">
        <f t="shared" si="82"/>
        <v>10.520337429290812</v>
      </c>
      <c r="CX45" s="83">
        <f t="shared" si="82"/>
        <v>10.430991697066306</v>
      </c>
      <c r="CY45" s="83">
        <f t="shared" si="82"/>
        <v>10.344454178270199</v>
      </c>
      <c r="CZ45" s="83">
        <f t="shared" si="82"/>
        <v>10.260473546227452</v>
      </c>
      <c r="DA45" s="83">
        <f t="shared" si="82"/>
        <v>10.178860385685136</v>
      </c>
      <c r="DB45" s="83">
        <f t="shared" si="82"/>
        <v>10.099509545159028</v>
      </c>
      <c r="DC45" s="83">
        <f t="shared" si="82"/>
        <v>10.02238588672893</v>
      </c>
      <c r="DD45" s="105">
        <f t="shared" si="82"/>
        <v>9.9474954843319274</v>
      </c>
      <c r="DE45" s="83">
        <f t="shared" si="82"/>
        <v>9.8748579940517391</v>
      </c>
      <c r="DF45" s="83">
        <f t="shared" si="82"/>
        <v>9.8044896053385582</v>
      </c>
      <c r="DG45" s="83">
        <f t="shared" si="82"/>
        <v>9.7363762621634145</v>
      </c>
      <c r="DH45" s="83">
        <f t="shared" si="82"/>
        <v>9.6704563213623889</v>
      </c>
      <c r="DI45" s="83">
        <f t="shared" si="82"/>
        <v>9.6066314411856357</v>
      </c>
      <c r="DJ45" s="83">
        <f t="shared" si="82"/>
        <v>9.544786950513906</v>
      </c>
      <c r="DK45" s="105">
        <f t="shared" si="82"/>
        <v>9.4848115166639282</v>
      </c>
      <c r="DL45" s="83">
        <f t="shared" si="82"/>
        <v>9.4266108185139927</v>
      </c>
      <c r="DM45" s="83">
        <f t="shared" si="82"/>
        <v>9.3701139052516638</v>
      </c>
      <c r="DN45" s="83">
        <f t="shared" si="82"/>
        <v>9.3152713491387917</v>
      </c>
      <c r="DO45" s="83">
        <f t="shared" si="82"/>
        <v>9.2620515321838521</v>
      </c>
      <c r="DP45" s="83">
        <f t="shared" si="82"/>
        <v>9.2104312286168994</v>
      </c>
      <c r="DQ45" s="83">
        <f t="shared" si="82"/>
        <v>9.160386118508864</v>
      </c>
      <c r="DR45" s="83">
        <f t="shared" si="82"/>
        <v>9.1118845429253952</v>
      </c>
      <c r="DS45" s="83">
        <f t="shared" si="82"/>
        <v>9.0648852608707173</v>
      </c>
    </row>
    <row r="46" spans="1:123" s="95" customFormat="1" x14ac:dyDescent="0.25">
      <c r="A46" s="87" t="s">
        <v>121</v>
      </c>
      <c r="B46" s="94"/>
      <c r="C46" s="88">
        <f t="shared" si="80"/>
        <v>0.1437306624572704</v>
      </c>
      <c r="D46" s="89">
        <f t="shared" ref="D46:H46" si="83">D45-C45</f>
        <v>0.17247679494872448</v>
      </c>
      <c r="E46" s="89">
        <f t="shared" si="83"/>
        <v>0.20697215393846946</v>
      </c>
      <c r="F46" s="89">
        <f t="shared" si="83"/>
        <v>0.24836658472616335</v>
      </c>
      <c r="G46" s="89">
        <f t="shared" si="83"/>
        <v>0.29803990167139593</v>
      </c>
      <c r="H46" s="89">
        <f t="shared" si="83"/>
        <v>0.35764788200567521</v>
      </c>
      <c r="I46" s="89">
        <f>I45-H45</f>
        <v>0.42917745840680999</v>
      </c>
      <c r="J46" s="87">
        <f t="shared" ref="J46:P46" si="84">C31*(1-$F$5)</f>
        <v>0.58709206101833333</v>
      </c>
      <c r="K46" s="87">
        <f t="shared" si="84"/>
        <v>0.70451047322199989</v>
      </c>
      <c r="L46" s="87">
        <f t="shared" si="84"/>
        <v>0.84541256786639973</v>
      </c>
      <c r="M46" s="87">
        <f t="shared" si="84"/>
        <v>1.0144950814396798</v>
      </c>
      <c r="N46" s="87">
        <f t="shared" si="84"/>
        <v>1.2173940977276154</v>
      </c>
      <c r="O46" s="87">
        <f t="shared" si="84"/>
        <v>1.4608729172731389</v>
      </c>
      <c r="P46" s="96">
        <f t="shared" si="84"/>
        <v>1.7530475007277659</v>
      </c>
      <c r="Q46" s="87">
        <f>J31*(1-$F$5)</f>
        <v>2.1036570008733184</v>
      </c>
      <c r="R46" s="87">
        <f t="shared" ref="R46:CC46" si="85">K31*(1-$F$5)</f>
        <v>2.524388401047982</v>
      </c>
      <c r="S46" s="87">
        <f t="shared" si="85"/>
        <v>3.0292660812575796</v>
      </c>
      <c r="T46" s="87">
        <f t="shared" si="85"/>
        <v>3.635119297509096</v>
      </c>
      <c r="U46" s="87">
        <f t="shared" si="85"/>
        <v>4.3621431570109133</v>
      </c>
      <c r="V46" s="87">
        <f t="shared" si="85"/>
        <v>5.2345717884130973</v>
      </c>
      <c r="W46" s="96">
        <f t="shared" si="85"/>
        <v>6.2814861460957179</v>
      </c>
      <c r="X46" s="87">
        <f t="shared" si="85"/>
        <v>7.6857199763654966</v>
      </c>
      <c r="Y46" s="87">
        <f t="shared" si="85"/>
        <v>2.0230669803645416</v>
      </c>
      <c r="Z46" s="87">
        <f t="shared" si="85"/>
        <v>2.3299719124016742</v>
      </c>
      <c r="AA46" s="87">
        <f t="shared" si="85"/>
        <v>2.6982161251710886</v>
      </c>
      <c r="AB46" s="87">
        <f t="shared" si="85"/>
        <v>3.1400500377784812</v>
      </c>
      <c r="AC46" s="87">
        <f t="shared" si="85"/>
        <v>3.6701668378497674</v>
      </c>
      <c r="AD46" s="96">
        <f t="shared" si="85"/>
        <v>4.3061878901279353</v>
      </c>
      <c r="AE46" s="87">
        <f t="shared" si="85"/>
        <v>5.0692438592492284</v>
      </c>
      <c r="AF46" s="87">
        <f t="shared" si="85"/>
        <v>4.0859500415925831</v>
      </c>
      <c r="AG46" s="87">
        <f t="shared" si="85"/>
        <v>4.0285174174318428</v>
      </c>
      <c r="AH46" s="87">
        <f t="shared" si="85"/>
        <v>3.9494827706809934</v>
      </c>
      <c r="AI46" s="87">
        <f t="shared" si="85"/>
        <v>3.8445303541812592</v>
      </c>
      <c r="AJ46" s="196">
        <f t="shared" si="85"/>
        <v>3.7084797071521831</v>
      </c>
      <c r="AK46" s="96">
        <f t="shared" si="85"/>
        <v>3.5351117485625463</v>
      </c>
      <c r="AL46" s="87">
        <f t="shared" si="85"/>
        <v>3.109649636583637</v>
      </c>
      <c r="AM46" s="87">
        <f t="shared" si="85"/>
        <v>2.9210227505284245</v>
      </c>
      <c r="AN46" s="87">
        <f t="shared" si="85"/>
        <v>3.1175355119737653</v>
      </c>
      <c r="AO46" s="87">
        <f t="shared" si="85"/>
        <v>3.2757626169971497</v>
      </c>
      <c r="AP46" s="87">
        <f t="shared" si="85"/>
        <v>3.3870785825952083</v>
      </c>
      <c r="AQ46" s="196">
        <f t="shared" si="85"/>
        <v>3.4411399891192116</v>
      </c>
      <c r="AR46" s="96">
        <f t="shared" si="85"/>
        <v>3.4255418257711732</v>
      </c>
      <c r="AS46" s="87">
        <f t="shared" si="85"/>
        <v>3.3254046759603306</v>
      </c>
      <c r="AT46" s="87">
        <f t="shared" si="85"/>
        <v>3.1078285117745228</v>
      </c>
      <c r="AU46" s="87">
        <f t="shared" si="85"/>
        <v>3.0084719313648236</v>
      </c>
      <c r="AV46" s="87">
        <f t="shared" si="85"/>
        <v>2.9312580263533037</v>
      </c>
      <c r="AW46" s="87">
        <f t="shared" si="85"/>
        <v>2.8738419634489185</v>
      </c>
      <c r="AX46" s="196">
        <f t="shared" si="85"/>
        <v>2.8333180577976003</v>
      </c>
      <c r="AY46" s="96">
        <f t="shared" si="85"/>
        <v>2.8061082180796513</v>
      </c>
      <c r="AZ46" s="87">
        <f t="shared" si="85"/>
        <v>2.6019730837959036</v>
      </c>
      <c r="BA46" s="87">
        <f t="shared" si="85"/>
        <v>2.6054422985214578</v>
      </c>
      <c r="BB46" s="87">
        <f t="shared" si="85"/>
        <v>2.6138562543863606</v>
      </c>
      <c r="BC46" s="87">
        <f t="shared" si="85"/>
        <v>2.5967943887314404</v>
      </c>
      <c r="BD46" s="87">
        <f t="shared" si="85"/>
        <v>2.5597211619181715</v>
      </c>
      <c r="BE46" s="196">
        <f t="shared" si="85"/>
        <v>2.508646314607978</v>
      </c>
      <c r="BF46" s="96">
        <f t="shared" si="85"/>
        <v>2.4502250806163137</v>
      </c>
      <c r="BG46" s="87">
        <f t="shared" si="85"/>
        <v>2.3918786668165497</v>
      </c>
      <c r="BH46" s="87">
        <f t="shared" si="85"/>
        <v>2.3267496424660377</v>
      </c>
      <c r="BI46" s="87">
        <f t="shared" si="85"/>
        <v>2.2817657058852454</v>
      </c>
      <c r="BJ46" s="87">
        <f t="shared" si="85"/>
        <v>2.2445879527975965</v>
      </c>
      <c r="BK46" s="87">
        <f t="shared" si="85"/>
        <v>2.2112972773510777</v>
      </c>
      <c r="BL46" s="196">
        <f t="shared" si="85"/>
        <v>2.1786956054717637</v>
      </c>
      <c r="BM46" s="96">
        <f t="shared" si="85"/>
        <v>2.1444606299279951</v>
      </c>
      <c r="BN46" s="87">
        <f t="shared" si="85"/>
        <v>2.1072766110258754</v>
      </c>
      <c r="BO46" s="87">
        <f t="shared" si="85"/>
        <v>2.0823401164534663</v>
      </c>
      <c r="BP46" s="87">
        <f t="shared" si="85"/>
        <v>2.0526542866411619</v>
      </c>
      <c r="BQ46" s="87">
        <f t="shared" si="85"/>
        <v>2.0188612096050407</v>
      </c>
      <c r="BR46" s="87">
        <f t="shared" si="85"/>
        <v>1.9836465221218862</v>
      </c>
      <c r="BS46" s="87">
        <f t="shared" si="85"/>
        <v>1.9489302920867713</v>
      </c>
      <c r="BT46" s="96">
        <f t="shared" si="85"/>
        <v>1.9158471305664611</v>
      </c>
      <c r="BU46" s="87">
        <f t="shared" si="85"/>
        <v>1.8847772400991027</v>
      </c>
      <c r="BV46" s="87">
        <f t="shared" si="85"/>
        <v>1.8569010408747253</v>
      </c>
      <c r="BW46" s="87">
        <f t="shared" si="85"/>
        <v>1.832255260792522</v>
      </c>
      <c r="BX46" s="87">
        <f t="shared" si="85"/>
        <v>1.8086501876059509</v>
      </c>
      <c r="BY46" s="87">
        <f t="shared" si="85"/>
        <v>1.7852222056573248</v>
      </c>
      <c r="BZ46" s="87">
        <f t="shared" si="85"/>
        <v>1.7616510832790442</v>
      </c>
      <c r="CA46" s="96">
        <f t="shared" si="85"/>
        <v>1.7380228626723488</v>
      </c>
      <c r="CB46" s="87">
        <f t="shared" si="85"/>
        <v>1.7146783494135742</v>
      </c>
      <c r="CC46" s="87">
        <f t="shared" si="85"/>
        <v>1.6920525672919502</v>
      </c>
      <c r="CD46" s="87">
        <f t="shared" ref="CD46:DS46" si="86">BW31*(1-$F$5)</f>
        <v>1.6694423804475236</v>
      </c>
      <c r="CE46" s="87">
        <f t="shared" si="86"/>
        <v>1.6474060665190031</v>
      </c>
      <c r="CF46" s="87">
        <f t="shared" si="86"/>
        <v>1.6263343511848265</v>
      </c>
      <c r="CG46" s="87">
        <f t="shared" si="86"/>
        <v>1.6063371025713051</v>
      </c>
      <c r="CH46" s="96">
        <f t="shared" si="86"/>
        <v>1.5873540227783915</v>
      </c>
      <c r="CI46" s="87">
        <f t="shared" si="86"/>
        <v>1.5692526258087902</v>
      </c>
      <c r="CJ46" s="87">
        <f t="shared" si="86"/>
        <v>1.5519086567584175</v>
      </c>
      <c r="CK46" s="87">
        <f t="shared" si="86"/>
        <v>1.5350314424860354</v>
      </c>
      <c r="CL46" s="87">
        <f t="shared" si="86"/>
        <v>1.5183809729892437</v>
      </c>
      <c r="CM46" s="87">
        <f t="shared" si="86"/>
        <v>1.5019504212820529</v>
      </c>
      <c r="CN46" s="87">
        <f t="shared" si="86"/>
        <v>1.4858233912852774</v>
      </c>
      <c r="CO46" s="96">
        <f t="shared" si="86"/>
        <v>1.4701072774663484</v>
      </c>
      <c r="CP46" s="87">
        <f t="shared" si="86"/>
        <v>1.4548886312528149</v>
      </c>
      <c r="CQ46" s="87">
        <f t="shared" si="86"/>
        <v>1.440210205084681</v>
      </c>
      <c r="CR46" s="87">
        <f t="shared" si="86"/>
        <v>1.4260574079910324</v>
      </c>
      <c r="CS46" s="87">
        <f t="shared" si="86"/>
        <v>1.4124490150013216</v>
      </c>
      <c r="CT46" s="87">
        <f t="shared" si="86"/>
        <v>1.3993497776779142</v>
      </c>
      <c r="CU46" s="87">
        <f t="shared" si="86"/>
        <v>1.3866966906793285</v>
      </c>
      <c r="CV46" s="96">
        <f t="shared" si="86"/>
        <v>1.3744273392381856</v>
      </c>
      <c r="CW46" s="87">
        <f t="shared" si="86"/>
        <v>1.3624936813320199</v>
      </c>
      <c r="CX46" s="87">
        <f t="shared" si="86"/>
        <v>1.3508644728601737</v>
      </c>
      <c r="CY46" s="87">
        <f t="shared" si="86"/>
        <v>1.3395198891949267</v>
      </c>
      <c r="CZ46" s="87">
        <f t="shared" si="86"/>
        <v>1.3284683829585746</v>
      </c>
      <c r="DA46" s="87">
        <f t="shared" si="86"/>
        <v>1.3177366171355971</v>
      </c>
      <c r="DB46" s="87">
        <f t="shared" si="86"/>
        <v>1.3073458501532202</v>
      </c>
      <c r="DC46" s="87">
        <f t="shared" si="86"/>
        <v>1.2973036808080876</v>
      </c>
      <c r="DD46" s="96">
        <f t="shared" si="86"/>
        <v>1.2876032789350158</v>
      </c>
      <c r="DE46" s="87">
        <f t="shared" si="86"/>
        <v>1.2782269825799852</v>
      </c>
      <c r="DF46" s="87">
        <f t="shared" si="86"/>
        <v>1.2691515004817451</v>
      </c>
      <c r="DG46" s="87">
        <f t="shared" si="86"/>
        <v>1.2603550397834296</v>
      </c>
      <c r="DH46" s="87">
        <f t="shared" si="86"/>
        <v>1.2518166763345724</v>
      </c>
      <c r="DI46" s="87">
        <f t="shared" si="86"/>
        <v>1.2435209699764667</v>
      </c>
      <c r="DJ46" s="87">
        <f t="shared" si="86"/>
        <v>1.2354591901363574</v>
      </c>
      <c r="DK46" s="96">
        <f t="shared" si="86"/>
        <v>1.2276278450850391</v>
      </c>
      <c r="DL46" s="87">
        <f t="shared" si="86"/>
        <v>1.2200262844300507</v>
      </c>
      <c r="DM46" s="87">
        <f t="shared" si="86"/>
        <v>1.2126545872194177</v>
      </c>
      <c r="DN46" s="87">
        <f t="shared" si="86"/>
        <v>1.2055124836705589</v>
      </c>
      <c r="DO46" s="87">
        <f t="shared" si="86"/>
        <v>1.1985968593796328</v>
      </c>
      <c r="DP46" s="87">
        <f t="shared" si="86"/>
        <v>1.1919006664095142</v>
      </c>
      <c r="DQ46" s="87">
        <f t="shared" si="86"/>
        <v>1.1854140800283222</v>
      </c>
      <c r="DR46" s="87">
        <f t="shared" si="86"/>
        <v>1.1791262695015707</v>
      </c>
      <c r="DS46" s="87">
        <f t="shared" si="86"/>
        <v>1.1730270023753737</v>
      </c>
    </row>
    <row r="47" spans="1:123" x14ac:dyDescent="0.25">
      <c r="A47" t="s">
        <v>113</v>
      </c>
      <c r="B47" s="60"/>
      <c r="C47" s="109">
        <f t="shared" si="80"/>
        <v>0.172909067617769</v>
      </c>
      <c r="D47" s="109">
        <f t="shared" si="80"/>
        <v>0.2074908811413228</v>
      </c>
      <c r="E47" s="109">
        <f t="shared" si="80"/>
        <v>0.24898905736958735</v>
      </c>
      <c r="F47" s="109">
        <f t="shared" si="80"/>
        <v>0.2987868688435048</v>
      </c>
      <c r="G47" s="109">
        <f t="shared" si="80"/>
        <v>0.35854424261220574</v>
      </c>
      <c r="H47" s="109">
        <f>I47/(1+$V$5)</f>
        <v>0.43025309113464688</v>
      </c>
      <c r="I47" s="82">
        <f>V8*AJ6</f>
        <v>0.51630370936157621</v>
      </c>
      <c r="J47" s="83">
        <f t="shared" ref="J47:BU47" si="87">I47-C48+J48</f>
        <v>0.60519822536379442</v>
      </c>
      <c r="K47" s="83">
        <f t="shared" si="87"/>
        <v>0.71187164456645613</v>
      </c>
      <c r="L47" s="83">
        <f t="shared" si="87"/>
        <v>0.83987974760965012</v>
      </c>
      <c r="M47" s="83">
        <f t="shared" si="87"/>
        <v>0.9934894712614829</v>
      </c>
      <c r="N47" s="83">
        <f t="shared" si="87"/>
        <v>1.1778211396436822</v>
      </c>
      <c r="O47" s="83">
        <f t="shared" si="87"/>
        <v>1.3990191417023214</v>
      </c>
      <c r="P47" s="105">
        <f t="shared" si="87"/>
        <v>1.6644567441726887</v>
      </c>
      <c r="Q47" s="83">
        <f t="shared" si="87"/>
        <v>1.9685299150709317</v>
      </c>
      <c r="R47" s="83">
        <f t="shared" si="87"/>
        <v>2.3334177201488231</v>
      </c>
      <c r="S47" s="83">
        <f t="shared" si="87"/>
        <v>2.7712830862422928</v>
      </c>
      <c r="T47" s="83">
        <f t="shared" si="87"/>
        <v>3.2967215255544566</v>
      </c>
      <c r="U47" s="83">
        <f t="shared" si="87"/>
        <v>3.927247652729053</v>
      </c>
      <c r="V47" s="83">
        <f t="shared" si="87"/>
        <v>4.6838790053385688</v>
      </c>
      <c r="W47" s="105">
        <f t="shared" si="87"/>
        <v>5.591836628469987</v>
      </c>
      <c r="X47" s="83">
        <f t="shared" si="87"/>
        <v>5.9244765040693412</v>
      </c>
      <c r="Y47" s="83">
        <f t="shared" si="87"/>
        <v>5.6168560646560124</v>
      </c>
      <c r="Z47" s="83">
        <f t="shared" si="87"/>
        <v>5.238024483216142</v>
      </c>
      <c r="AA47" s="83">
        <f t="shared" si="87"/>
        <v>4.7737388930321849</v>
      </c>
      <c r="AB47" s="83">
        <f t="shared" si="87"/>
        <v>4.2069075948115087</v>
      </c>
      <c r="AC47" s="83">
        <f t="shared" si="87"/>
        <v>3.5170201846449789</v>
      </c>
      <c r="AD47" s="105">
        <f t="shared" si="87"/>
        <v>2.6794636628407029</v>
      </c>
      <c r="AE47" s="83">
        <f t="shared" si="87"/>
        <v>2.4216109726395807</v>
      </c>
      <c r="AF47" s="83">
        <f t="shared" si="87"/>
        <v>2.6231960596043402</v>
      </c>
      <c r="AG47" s="83">
        <f t="shared" si="87"/>
        <v>2.7871427011030896</v>
      </c>
      <c r="AH47" s="83">
        <f t="shared" si="87"/>
        <v>2.9048951146254032</v>
      </c>
      <c r="AI47" s="83">
        <f t="shared" si="87"/>
        <v>2.9661864410515384</v>
      </c>
      <c r="AJ47" s="190">
        <f t="shared" si="87"/>
        <v>2.9586964657914745</v>
      </c>
      <c r="AK47" s="105">
        <f t="shared" si="87"/>
        <v>2.8676408488328131</v>
      </c>
      <c r="AL47" s="83">
        <f t="shared" si="87"/>
        <v>2.6562650016523839</v>
      </c>
      <c r="AM47" s="83">
        <f t="shared" si="87"/>
        <v>2.5176208548382064</v>
      </c>
      <c r="AN47" s="83">
        <f t="shared" si="87"/>
        <v>2.4070260315040257</v>
      </c>
      <c r="AO47" s="83">
        <f t="shared" si="87"/>
        <v>2.3234074787494157</v>
      </c>
      <c r="AP47" s="83">
        <f t="shared" si="87"/>
        <v>2.2653778609236617</v>
      </c>
      <c r="AQ47" s="190">
        <f t="shared" si="87"/>
        <v>2.2311731956592027</v>
      </c>
      <c r="AR47" s="105">
        <f t="shared" si="87"/>
        <v>2.218578136083293</v>
      </c>
      <c r="AS47" s="83">
        <f t="shared" si="87"/>
        <v>2.24384961693469</v>
      </c>
      <c r="AT47" s="83">
        <f t="shared" si="87"/>
        <v>2.2732849973637799</v>
      </c>
      <c r="AU47" s="83">
        <f t="shared" si="87"/>
        <v>2.2704609883399289</v>
      </c>
      <c r="AV47" s="83">
        <f t="shared" si="87"/>
        <v>2.241559795463111</v>
      </c>
      <c r="AW47" s="83">
        <f t="shared" si="87"/>
        <v>2.1934289791409225</v>
      </c>
      <c r="AX47" s="190">
        <f t="shared" si="87"/>
        <v>2.1337046006750522</v>
      </c>
      <c r="AY47" s="105">
        <f t="shared" si="87"/>
        <v>2.0709590310590409</v>
      </c>
      <c r="AZ47" s="83">
        <f t="shared" si="87"/>
        <v>1.9979191609578313</v>
      </c>
      <c r="BA47" s="83">
        <f t="shared" si="87"/>
        <v>1.9464884405453153</v>
      </c>
      <c r="BB47" s="83">
        <f t="shared" si="87"/>
        <v>1.9087616663758222</v>
      </c>
      <c r="BC47" s="83">
        <f t="shared" si="87"/>
        <v>1.8794008691202171</v>
      </c>
      <c r="BD47" s="83">
        <f t="shared" si="87"/>
        <v>1.8537907762197641</v>
      </c>
      <c r="BE47" s="190">
        <f t="shared" si="87"/>
        <v>1.8281390515262252</v>
      </c>
      <c r="BF47" s="105">
        <f t="shared" si="87"/>
        <v>1.7995955938891957</v>
      </c>
      <c r="BG47" s="83">
        <f t="shared" si="87"/>
        <v>1.7833539057961645</v>
      </c>
      <c r="BH47" s="83">
        <f t="shared" si="87"/>
        <v>1.758346380320742</v>
      </c>
      <c r="BI47" s="83">
        <f t="shared" si="87"/>
        <v>1.7267848193860762</v>
      </c>
      <c r="BJ47" s="83">
        <f t="shared" si="87"/>
        <v>1.692488920605834</v>
      </c>
      <c r="BK47" s="83">
        <f t="shared" si="87"/>
        <v>1.6582659082828335</v>
      </c>
      <c r="BL47" s="190">
        <f t="shared" si="87"/>
        <v>1.6259236169870468</v>
      </c>
      <c r="BM47" s="105">
        <f t="shared" si="87"/>
        <v>1.5962828725188394</v>
      </c>
      <c r="BN47" s="83">
        <f t="shared" si="87"/>
        <v>1.5691889325375692</v>
      </c>
      <c r="BO47" s="83">
        <f t="shared" si="87"/>
        <v>1.546929013112023</v>
      </c>
      <c r="BP47" s="83">
        <f t="shared" si="87"/>
        <v>1.5267962233712273</v>
      </c>
      <c r="BQ47" s="83">
        <f t="shared" si="87"/>
        <v>1.5072417234842397</v>
      </c>
      <c r="BR47" s="83">
        <f t="shared" si="87"/>
        <v>1.4874812866340386</v>
      </c>
      <c r="BS47" s="83">
        <f t="shared" si="87"/>
        <v>1.467335453852108</v>
      </c>
      <c r="BT47" s="105">
        <f t="shared" si="87"/>
        <v>1.4470611566400025</v>
      </c>
      <c r="BU47" s="83">
        <f t="shared" si="87"/>
        <v>1.4271732936556925</v>
      </c>
      <c r="BV47" s="83">
        <f t="shared" ref="BV47:DS47" si="88">BU47-BO48+BV48</f>
        <v>1.4065504726768656</v>
      </c>
      <c r="BW47" s="83">
        <f t="shared" si="88"/>
        <v>1.3862379068510009</v>
      </c>
      <c r="BX47" s="83">
        <f t="shared" si="88"/>
        <v>1.3668962769100266</v>
      </c>
      <c r="BY47" s="83">
        <f t="shared" si="88"/>
        <v>1.3487560293588752</v>
      </c>
      <c r="BZ47" s="83">
        <f t="shared" si="88"/>
        <v>1.3317680626204749</v>
      </c>
      <c r="CA47" s="105">
        <f t="shared" si="88"/>
        <v>1.3157388747579393</v>
      </c>
      <c r="CB47" s="83">
        <f t="shared" si="88"/>
        <v>1.3004482500084324</v>
      </c>
      <c r="CC47" s="83">
        <f t="shared" si="88"/>
        <v>1.2857484897170139</v>
      </c>
      <c r="CD47" s="83">
        <f t="shared" si="88"/>
        <v>1.2712231168103669</v>
      </c>
      <c r="CE47" s="83">
        <f t="shared" si="88"/>
        <v>1.2567666745817083</v>
      </c>
      <c r="CF47" s="83">
        <f t="shared" si="88"/>
        <v>1.2424383987946057</v>
      </c>
      <c r="CG47" s="83">
        <f t="shared" si="88"/>
        <v>1.2283657033572086</v>
      </c>
      <c r="CH47" s="105">
        <f t="shared" si="88"/>
        <v>1.2146740174647961</v>
      </c>
      <c r="CI47" s="83">
        <f t="shared" si="88"/>
        <v>1.2014433332216321</v>
      </c>
      <c r="CJ47" s="83">
        <f t="shared" si="88"/>
        <v>1.1886907034177616</v>
      </c>
      <c r="CK47" s="83">
        <f t="shared" si="88"/>
        <v>1.1764985661181699</v>
      </c>
      <c r="CL47" s="83">
        <f t="shared" si="88"/>
        <v>1.164841160972133</v>
      </c>
      <c r="CM47" s="83">
        <f t="shared" si="88"/>
        <v>1.1536380546671992</v>
      </c>
      <c r="CN47" s="83">
        <f t="shared" si="88"/>
        <v>1.1428001629703892</v>
      </c>
      <c r="CO47" s="105">
        <f t="shared" si="88"/>
        <v>1.1322555459694574</v>
      </c>
      <c r="CP47" s="83">
        <f t="shared" si="88"/>
        <v>1.1219584353473957</v>
      </c>
      <c r="CQ47" s="83">
        <f t="shared" si="88"/>
        <v>1.1118855160023946</v>
      </c>
      <c r="CR47" s="83">
        <f t="shared" si="88"/>
        <v>1.1020356117456136</v>
      </c>
      <c r="CS47" s="83">
        <f t="shared" si="88"/>
        <v>1.0924432207953376</v>
      </c>
      <c r="CT47" s="83">
        <f t="shared" si="88"/>
        <v>1.0831447990964989</v>
      </c>
      <c r="CU47" s="83">
        <f t="shared" si="88"/>
        <v>1.0741627533935316</v>
      </c>
      <c r="CV47" s="105">
        <f t="shared" si="88"/>
        <v>1.0655008159703074</v>
      </c>
      <c r="CW47" s="83">
        <f t="shared" si="88"/>
        <v>1.0571468055647211</v>
      </c>
      <c r="CX47" s="83">
        <f t="shared" si="88"/>
        <v>1.0490790822674994</v>
      </c>
      <c r="CY47" s="83">
        <f t="shared" si="88"/>
        <v>1.0412734477527301</v>
      </c>
      <c r="CZ47" s="83">
        <f t="shared" si="88"/>
        <v>1.0337015095194237</v>
      </c>
      <c r="DA47" s="83">
        <f t="shared" si="88"/>
        <v>1.0263409685126039</v>
      </c>
      <c r="DB47" s="83">
        <f t="shared" si="88"/>
        <v>1.0191792905101515</v>
      </c>
      <c r="DC47" s="83">
        <f t="shared" si="88"/>
        <v>1.0122126720579132</v>
      </c>
      <c r="DD47" s="105">
        <f t="shared" si="88"/>
        <v>1.0054428824623531</v>
      </c>
      <c r="DE47" s="83">
        <f t="shared" si="88"/>
        <v>0.99887389795955861</v>
      </c>
      <c r="DF47" s="83">
        <f t="shared" si="88"/>
        <v>0.99250956744664998</v>
      </c>
      <c r="DG47" s="83">
        <f t="shared" si="88"/>
        <v>0.98635104473601609</v>
      </c>
      <c r="DH47" s="83">
        <f t="shared" si="88"/>
        <v>0.98039412976061446</v>
      </c>
      <c r="DI47" s="83">
        <f t="shared" si="88"/>
        <v>0.97463004548082965</v>
      </c>
      <c r="DJ47" s="83">
        <f t="shared" si="88"/>
        <v>0.96904758906872979</v>
      </c>
      <c r="DK47" s="105">
        <f t="shared" si="88"/>
        <v>0.96363539978528712</v>
      </c>
      <c r="DL47" s="83">
        <f t="shared" si="88"/>
        <v>0.95838363885126265</v>
      </c>
      <c r="DM47" s="83">
        <f t="shared" si="88"/>
        <v>0.95328483817697873</v>
      </c>
      <c r="DN47" s="83">
        <f t="shared" si="88"/>
        <v>0.94833394551976491</v>
      </c>
      <c r="DO47" s="83">
        <f t="shared" si="88"/>
        <v>0.94352818328358323</v>
      </c>
      <c r="DP47" s="83">
        <f t="shared" si="88"/>
        <v>0.93886602629609262</v>
      </c>
      <c r="DQ47" s="83">
        <f t="shared" si="88"/>
        <v>0.9343460513985522</v>
      </c>
      <c r="DR47" s="83">
        <f t="shared" si="88"/>
        <v>0.92996610479436603</v>
      </c>
      <c r="DS47" s="83">
        <f t="shared" si="88"/>
        <v>0.92572292634191378</v>
      </c>
    </row>
    <row r="48" spans="1:123" x14ac:dyDescent="0.25">
      <c r="A48" s="87" t="s">
        <v>122</v>
      </c>
      <c r="B48" s="60"/>
      <c r="C48" s="88">
        <f t="shared" si="80"/>
        <v>2.8818177936294834E-2</v>
      </c>
      <c r="D48" s="89">
        <f t="shared" ref="D48:H48" si="89">D47-C47</f>
        <v>3.45818135235538E-2</v>
      </c>
      <c r="E48" s="89">
        <f t="shared" si="89"/>
        <v>4.1498176228264544E-2</v>
      </c>
      <c r="F48" s="89">
        <f t="shared" si="89"/>
        <v>4.9797811473917458E-2</v>
      </c>
      <c r="G48" s="89">
        <f t="shared" si="89"/>
        <v>5.9757373768700939E-2</v>
      </c>
      <c r="H48" s="89">
        <f t="shared" si="89"/>
        <v>7.1708848522441138E-2</v>
      </c>
      <c r="I48" s="89">
        <f>I47-H47</f>
        <v>8.6050618226929332E-2</v>
      </c>
      <c r="J48" s="87">
        <f t="shared" ref="J48:P48" si="90">C33*(1-$F$6)</f>
        <v>0.11771269393851301</v>
      </c>
      <c r="K48" s="87">
        <f t="shared" si="90"/>
        <v>0.1412552327262156</v>
      </c>
      <c r="L48" s="87">
        <f t="shared" si="90"/>
        <v>0.16950627927145856</v>
      </c>
      <c r="M48" s="87">
        <f t="shared" si="90"/>
        <v>0.20340753512575027</v>
      </c>
      <c r="N48" s="87">
        <f t="shared" si="90"/>
        <v>0.24408904215090033</v>
      </c>
      <c r="O48" s="87">
        <f t="shared" si="90"/>
        <v>0.2929068505810804</v>
      </c>
      <c r="P48" s="96">
        <f t="shared" si="90"/>
        <v>0.35148822069729668</v>
      </c>
      <c r="Q48" s="87">
        <f>J33*(1-$F$6)</f>
        <v>0.42178586483675584</v>
      </c>
      <c r="R48" s="87">
        <f t="shared" ref="R48:CC48" si="91">K33*(1-$F$6)</f>
        <v>0.50614303780410708</v>
      </c>
      <c r="S48" s="87">
        <f t="shared" si="91"/>
        <v>0.60737164536492827</v>
      </c>
      <c r="T48" s="87">
        <f t="shared" si="91"/>
        <v>0.72884597443791399</v>
      </c>
      <c r="U48" s="87">
        <f t="shared" si="91"/>
        <v>0.87461516932549666</v>
      </c>
      <c r="V48" s="87">
        <f t="shared" si="91"/>
        <v>1.0495382031905962</v>
      </c>
      <c r="W48" s="96">
        <f t="shared" si="91"/>
        <v>1.2594458438287148</v>
      </c>
      <c r="X48" s="87">
        <f t="shared" si="91"/>
        <v>0.75442574043611055</v>
      </c>
      <c r="Y48" s="87">
        <f t="shared" si="91"/>
        <v>0.19852259839077852</v>
      </c>
      <c r="Z48" s="87">
        <f t="shared" si="91"/>
        <v>0.2285400639250578</v>
      </c>
      <c r="AA48" s="87">
        <f t="shared" si="91"/>
        <v>0.264560384253957</v>
      </c>
      <c r="AB48" s="87">
        <f t="shared" si="91"/>
        <v>0.30778387110482014</v>
      </c>
      <c r="AC48" s="87">
        <f t="shared" si="91"/>
        <v>0.35965079302406627</v>
      </c>
      <c r="AD48" s="96">
        <f t="shared" si="91"/>
        <v>0.42188932202443885</v>
      </c>
      <c r="AE48" s="87">
        <f t="shared" si="91"/>
        <v>0.49657305023498816</v>
      </c>
      <c r="AF48" s="87">
        <f t="shared" si="91"/>
        <v>0.40010768535553781</v>
      </c>
      <c r="AG48" s="87">
        <f t="shared" si="91"/>
        <v>0.39248670542380742</v>
      </c>
      <c r="AH48" s="87">
        <f t="shared" si="91"/>
        <v>0.38231279777627036</v>
      </c>
      <c r="AI48" s="87">
        <f t="shared" si="91"/>
        <v>0.36907519753095536</v>
      </c>
      <c r="AJ48" s="196">
        <f t="shared" si="91"/>
        <v>0.35216081776400221</v>
      </c>
      <c r="AK48" s="96">
        <f t="shared" si="91"/>
        <v>0.33083370506577742</v>
      </c>
      <c r="AL48" s="87">
        <f t="shared" si="91"/>
        <v>0.2851972030545592</v>
      </c>
      <c r="AM48" s="87">
        <f t="shared" si="91"/>
        <v>0.26146353854136056</v>
      </c>
      <c r="AN48" s="87">
        <f t="shared" si="91"/>
        <v>0.28189188208962673</v>
      </c>
      <c r="AO48" s="87">
        <f t="shared" si="91"/>
        <v>0.29869424502165987</v>
      </c>
      <c r="AP48" s="87">
        <f t="shared" si="91"/>
        <v>0.31104557970520141</v>
      </c>
      <c r="AQ48" s="196">
        <f t="shared" si="91"/>
        <v>0.31795615249954329</v>
      </c>
      <c r="AR48" s="96">
        <f t="shared" si="91"/>
        <v>0.31823864548986758</v>
      </c>
      <c r="AS48" s="87">
        <f t="shared" si="91"/>
        <v>0.31046868390595611</v>
      </c>
      <c r="AT48" s="87">
        <f t="shared" si="91"/>
        <v>0.29089891897045034</v>
      </c>
      <c r="AU48" s="87">
        <f t="shared" si="91"/>
        <v>0.27906787306577591</v>
      </c>
      <c r="AV48" s="87">
        <f t="shared" si="91"/>
        <v>0.26979305214484189</v>
      </c>
      <c r="AW48" s="87">
        <f t="shared" si="91"/>
        <v>0.26291476338301289</v>
      </c>
      <c r="AX48" s="196">
        <f t="shared" si="91"/>
        <v>0.25823177403367298</v>
      </c>
      <c r="AY48" s="96">
        <f t="shared" si="91"/>
        <v>0.25549307587385622</v>
      </c>
      <c r="AZ48" s="87">
        <f t="shared" si="91"/>
        <v>0.23742881380474637</v>
      </c>
      <c r="BA48" s="87">
        <f t="shared" si="91"/>
        <v>0.23946819855793425</v>
      </c>
      <c r="BB48" s="87">
        <f t="shared" si="91"/>
        <v>0.24134109889628264</v>
      </c>
      <c r="BC48" s="87">
        <f t="shared" si="91"/>
        <v>0.24043225488923692</v>
      </c>
      <c r="BD48" s="87">
        <f t="shared" si="91"/>
        <v>0.23730467048255985</v>
      </c>
      <c r="BE48" s="196">
        <f t="shared" si="91"/>
        <v>0.23258004934013432</v>
      </c>
      <c r="BF48" s="96">
        <f t="shared" si="91"/>
        <v>0.22694961823682674</v>
      </c>
      <c r="BG48" s="87">
        <f t="shared" si="91"/>
        <v>0.22118712571171534</v>
      </c>
      <c r="BH48" s="87">
        <f t="shared" si="91"/>
        <v>0.21446067308251188</v>
      </c>
      <c r="BI48" s="87">
        <f t="shared" si="91"/>
        <v>0.2097795379616168</v>
      </c>
      <c r="BJ48" s="87">
        <f t="shared" si="91"/>
        <v>0.20613635610899489</v>
      </c>
      <c r="BK48" s="87">
        <f t="shared" si="91"/>
        <v>0.20308165815955934</v>
      </c>
      <c r="BL48" s="196">
        <f t="shared" si="91"/>
        <v>0.20023775804434757</v>
      </c>
      <c r="BM48" s="96">
        <f t="shared" si="91"/>
        <v>0.19730887376861928</v>
      </c>
      <c r="BN48" s="87">
        <f t="shared" si="91"/>
        <v>0.19409318573044504</v>
      </c>
      <c r="BO48" s="87">
        <f t="shared" si="91"/>
        <v>0.19220075365696576</v>
      </c>
      <c r="BP48" s="87">
        <f t="shared" si="91"/>
        <v>0.18964674822082106</v>
      </c>
      <c r="BQ48" s="87">
        <f t="shared" si="91"/>
        <v>0.18658185622200729</v>
      </c>
      <c r="BR48" s="87">
        <f t="shared" si="91"/>
        <v>0.18332122130935832</v>
      </c>
      <c r="BS48" s="87">
        <f t="shared" si="91"/>
        <v>0.18009192526241691</v>
      </c>
      <c r="BT48" s="96">
        <f t="shared" si="91"/>
        <v>0.17703457655651389</v>
      </c>
      <c r="BU48" s="87">
        <f t="shared" si="91"/>
        <v>0.17420532274613498</v>
      </c>
      <c r="BV48" s="87">
        <f t="shared" si="91"/>
        <v>0.17157793267813906</v>
      </c>
      <c r="BW48" s="87">
        <f t="shared" si="91"/>
        <v>0.16933418239495629</v>
      </c>
      <c r="BX48" s="87">
        <f t="shared" si="91"/>
        <v>0.16724022628103316</v>
      </c>
      <c r="BY48" s="87">
        <f t="shared" si="91"/>
        <v>0.16518097375820689</v>
      </c>
      <c r="BZ48" s="87">
        <f t="shared" si="91"/>
        <v>0.16310395852401652</v>
      </c>
      <c r="CA48" s="96">
        <f t="shared" si="91"/>
        <v>0.16100538869397843</v>
      </c>
      <c r="CB48" s="87">
        <f t="shared" si="91"/>
        <v>0.15891469799662838</v>
      </c>
      <c r="CC48" s="87">
        <f t="shared" si="91"/>
        <v>0.15687817238672042</v>
      </c>
      <c r="CD48" s="87">
        <f t="shared" ref="CD48:DS48" si="92">BW33*(1-$F$6)</f>
        <v>0.15480880948830933</v>
      </c>
      <c r="CE48" s="87">
        <f t="shared" si="92"/>
        <v>0.15278378405237447</v>
      </c>
      <c r="CF48" s="87">
        <f t="shared" si="92"/>
        <v>0.15085269797110418</v>
      </c>
      <c r="CG48" s="87">
        <f t="shared" si="92"/>
        <v>0.14903126308661946</v>
      </c>
      <c r="CH48" s="96">
        <f t="shared" si="92"/>
        <v>0.14731370280156589</v>
      </c>
      <c r="CI48" s="87">
        <f t="shared" si="92"/>
        <v>0.1456840137534646</v>
      </c>
      <c r="CJ48" s="87">
        <f t="shared" si="92"/>
        <v>0.14412554258285001</v>
      </c>
      <c r="CK48" s="87">
        <f t="shared" si="92"/>
        <v>0.14261667218871774</v>
      </c>
      <c r="CL48" s="87">
        <f t="shared" si="92"/>
        <v>0.14112637890633753</v>
      </c>
      <c r="CM48" s="87">
        <f t="shared" si="92"/>
        <v>0.13964959166617052</v>
      </c>
      <c r="CN48" s="87">
        <f t="shared" si="92"/>
        <v>0.1381933713898095</v>
      </c>
      <c r="CO48" s="96">
        <f t="shared" si="92"/>
        <v>0.13676908580063415</v>
      </c>
      <c r="CP48" s="87">
        <f t="shared" si="92"/>
        <v>0.13538690313140292</v>
      </c>
      <c r="CQ48" s="87">
        <f t="shared" si="92"/>
        <v>0.134052623237849</v>
      </c>
      <c r="CR48" s="87">
        <f t="shared" si="92"/>
        <v>0.13276676793193673</v>
      </c>
      <c r="CS48" s="87">
        <f t="shared" si="92"/>
        <v>0.13153398795606161</v>
      </c>
      <c r="CT48" s="87">
        <f t="shared" si="92"/>
        <v>0.13035116996733176</v>
      </c>
      <c r="CU48" s="87">
        <f t="shared" si="92"/>
        <v>0.12921132568684221</v>
      </c>
      <c r="CV48" s="96">
        <f t="shared" si="92"/>
        <v>0.12810714837740994</v>
      </c>
      <c r="CW48" s="87">
        <f t="shared" si="92"/>
        <v>0.12703289272581658</v>
      </c>
      <c r="CX48" s="87">
        <f t="shared" si="92"/>
        <v>0.12598489994062725</v>
      </c>
      <c r="CY48" s="87">
        <f t="shared" si="92"/>
        <v>0.12496113341716748</v>
      </c>
      <c r="CZ48" s="87">
        <f t="shared" si="92"/>
        <v>0.12396204972275533</v>
      </c>
      <c r="DA48" s="87">
        <f t="shared" si="92"/>
        <v>0.12299062896051192</v>
      </c>
      <c r="DB48" s="87">
        <f t="shared" si="92"/>
        <v>0.12204964768438978</v>
      </c>
      <c r="DC48" s="87">
        <f t="shared" si="92"/>
        <v>0.12114052992517162</v>
      </c>
      <c r="DD48" s="96">
        <f t="shared" si="92"/>
        <v>0.12026310313025657</v>
      </c>
      <c r="DE48" s="87">
        <f t="shared" si="92"/>
        <v>0.11941591543783273</v>
      </c>
      <c r="DF48" s="87">
        <f t="shared" si="92"/>
        <v>0.11859680290425888</v>
      </c>
      <c r="DG48" s="87">
        <f t="shared" si="92"/>
        <v>0.11780352701212149</v>
      </c>
      <c r="DH48" s="87">
        <f t="shared" si="92"/>
        <v>0.11703371398511034</v>
      </c>
      <c r="DI48" s="87">
        <f t="shared" si="92"/>
        <v>0.11628556340460489</v>
      </c>
      <c r="DJ48" s="87">
        <f t="shared" si="92"/>
        <v>0.11555807351307178</v>
      </c>
      <c r="DK48" s="96">
        <f t="shared" si="92"/>
        <v>0.1148509138468139</v>
      </c>
      <c r="DL48" s="87">
        <f t="shared" si="92"/>
        <v>0.11416415450380819</v>
      </c>
      <c r="DM48" s="87">
        <f t="shared" si="92"/>
        <v>0.11349800222997503</v>
      </c>
      <c r="DN48" s="87">
        <f t="shared" si="92"/>
        <v>0.11285263435490767</v>
      </c>
      <c r="DO48" s="87">
        <f t="shared" si="92"/>
        <v>0.11222795174892863</v>
      </c>
      <c r="DP48" s="87">
        <f t="shared" si="92"/>
        <v>0.11162340641711417</v>
      </c>
      <c r="DQ48" s="87">
        <f t="shared" si="92"/>
        <v>0.11103809861553143</v>
      </c>
      <c r="DR48" s="87">
        <f t="shared" si="92"/>
        <v>0.11047096724262771</v>
      </c>
      <c r="DS48" s="87">
        <f t="shared" si="92"/>
        <v>0.10992097605135603</v>
      </c>
    </row>
    <row r="49" spans="1:123" x14ac:dyDescent="0.25">
      <c r="A49" t="s">
        <v>114</v>
      </c>
      <c r="B49" s="60"/>
      <c r="C49" s="109">
        <f t="shared" si="80"/>
        <v>8.0690898221625531E-3</v>
      </c>
      <c r="D49" s="109">
        <f t="shared" si="80"/>
        <v>9.6829077865950627E-3</v>
      </c>
      <c r="E49" s="109">
        <f t="shared" si="80"/>
        <v>1.1619489343914075E-2</v>
      </c>
      <c r="F49" s="109">
        <f t="shared" si="80"/>
        <v>1.3943387212696889E-2</v>
      </c>
      <c r="G49" s="109">
        <f t="shared" si="80"/>
        <v>1.6732064655236266E-2</v>
      </c>
      <c r="H49" s="109">
        <f>I49/(1+$V$5)</f>
        <v>2.0078477586283519E-2</v>
      </c>
      <c r="I49" s="82">
        <f>V8*AJ7</f>
        <v>2.4094173103540222E-2</v>
      </c>
      <c r="J49" s="83">
        <f t="shared" ref="J49:AS49" si="93">I49-C50+J50</f>
        <v>2.8242583850310404E-2</v>
      </c>
      <c r="K49" s="83">
        <f t="shared" si="93"/>
        <v>3.322067674643462E-2</v>
      </c>
      <c r="L49" s="83">
        <f t="shared" si="93"/>
        <v>3.9194388221783678E-2</v>
      </c>
      <c r="M49" s="83">
        <f t="shared" si="93"/>
        <v>4.6362841992202544E-2</v>
      </c>
      <c r="N49" s="83">
        <f t="shared" si="93"/>
        <v>5.4964986516705186E-2</v>
      </c>
      <c r="O49" s="83">
        <f t="shared" si="93"/>
        <v>6.5287559946108353E-2</v>
      </c>
      <c r="P49" s="105">
        <f t="shared" si="93"/>
        <v>7.7674648061392154E-2</v>
      </c>
      <c r="Q49" s="83">
        <f t="shared" si="93"/>
        <v>9.1864729369976833E-2</v>
      </c>
      <c r="R49" s="83">
        <f t="shared" si="93"/>
        <v>0.10889282694027844</v>
      </c>
      <c r="S49" s="83">
        <f t="shared" si="93"/>
        <v>0.12932654402464036</v>
      </c>
      <c r="T49" s="83">
        <f t="shared" si="93"/>
        <v>0.15384700452587466</v>
      </c>
      <c r="U49" s="83">
        <f t="shared" si="93"/>
        <v>0.18327155712735579</v>
      </c>
      <c r="V49" s="83">
        <f t="shared" si="93"/>
        <v>0.21858102024913317</v>
      </c>
      <c r="W49" s="105">
        <f t="shared" si="93"/>
        <v>0.26095237599526605</v>
      </c>
      <c r="X49" s="83">
        <f t="shared" si="93"/>
        <v>0.27341249593249933</v>
      </c>
      <c r="Y49" s="83">
        <f t="shared" si="93"/>
        <v>0.28656957575189412</v>
      </c>
      <c r="Z49" s="83">
        <f t="shared" si="93"/>
        <v>0.30056276289638545</v>
      </c>
      <c r="AA49" s="83">
        <f t="shared" si="93"/>
        <v>0.31555893097864202</v>
      </c>
      <c r="AB49" s="83">
        <f t="shared" si="93"/>
        <v>0.33175818165042326</v>
      </c>
      <c r="AC49" s="83">
        <f t="shared" si="93"/>
        <v>0.34940042818877076</v>
      </c>
      <c r="AD49" s="105">
        <f t="shared" si="93"/>
        <v>0.36877326902100094</v>
      </c>
      <c r="AE49" s="83">
        <f t="shared" si="93"/>
        <v>0.42860690445927152</v>
      </c>
      <c r="AF49" s="83">
        <f t="shared" si="93"/>
        <v>0.46767124745455124</v>
      </c>
      <c r="AG49" s="83">
        <f t="shared" si="93"/>
        <v>0.5001051288631797</v>
      </c>
      <c r="AH49" s="83">
        <f t="shared" si="93"/>
        <v>0.52437641807550561</v>
      </c>
      <c r="AI49" s="83">
        <f t="shared" si="93"/>
        <v>0.53864668541302252</v>
      </c>
      <c r="AJ49" s="190">
        <f t="shared" si="93"/>
        <v>0.54070996830511042</v>
      </c>
      <c r="AK49" s="105">
        <f t="shared" si="93"/>
        <v>0.52791929993027598</v>
      </c>
      <c r="AL49" s="83">
        <f t="shared" si="93"/>
        <v>0.4932762844381981</v>
      </c>
      <c r="AM49" s="83">
        <f t="shared" si="93"/>
        <v>0.46955542507143311</v>
      </c>
      <c r="AN49" s="83">
        <f t="shared" si="93"/>
        <v>0.45101034478493918</v>
      </c>
      <c r="AO49" s="83">
        <f t="shared" si="93"/>
        <v>0.43733538607302502</v>
      </c>
      <c r="AP49" s="83">
        <f t="shared" si="93"/>
        <v>0.42814396148537742</v>
      </c>
      <c r="AQ49" s="190">
        <f t="shared" si="93"/>
        <v>0.4229524963362421</v>
      </c>
      <c r="AR49" s="105">
        <f t="shared" si="93"/>
        <v>0.42116118722169521</v>
      </c>
      <c r="AS49" s="83">
        <f t="shared" si="93"/>
        <v>0.42585322020391875</v>
      </c>
      <c r="AT49" s="53">
        <f t="shared" ref="AT49:DE49" si="94">AS49+MAX(0,AM34-AL34)*(1-$F$7)-MAX(0,AM49-AL49)</f>
        <v>0.43185434308638365</v>
      </c>
      <c r="AU49" s="53">
        <f t="shared" si="94"/>
        <v>0.43185434308638365</v>
      </c>
      <c r="AV49" s="53">
        <f t="shared" si="94"/>
        <v>0.43185434308638365</v>
      </c>
      <c r="AW49" s="53">
        <f t="shared" si="94"/>
        <v>0.43185434308638365</v>
      </c>
      <c r="AX49" s="187">
        <f t="shared" si="94"/>
        <v>0.43185434308638365</v>
      </c>
      <c r="AY49" s="71">
        <f t="shared" si="94"/>
        <v>0.43185434308638365</v>
      </c>
      <c r="AZ49" s="53">
        <f t="shared" si="94"/>
        <v>0.42716231010416011</v>
      </c>
      <c r="BA49" s="53">
        <f t="shared" si="94"/>
        <v>0.42116118722169521</v>
      </c>
      <c r="BB49" s="53">
        <f t="shared" si="94"/>
        <v>0.42116118722169521</v>
      </c>
      <c r="BC49" s="53">
        <f t="shared" si="94"/>
        <v>0.42116118722169521</v>
      </c>
      <c r="BD49" s="53">
        <f t="shared" si="94"/>
        <v>0.42116118722169521</v>
      </c>
      <c r="BE49" s="187">
        <f t="shared" si="94"/>
        <v>0.42116118722169521</v>
      </c>
      <c r="BF49" s="71">
        <f t="shared" si="94"/>
        <v>0.42116118722169521</v>
      </c>
      <c r="BG49" s="53">
        <f t="shared" si="94"/>
        <v>0.42116118722169521</v>
      </c>
      <c r="BH49" s="53">
        <f t="shared" si="94"/>
        <v>0.42116118722169521</v>
      </c>
      <c r="BI49" s="53">
        <f t="shared" si="94"/>
        <v>0.42116118722169521</v>
      </c>
      <c r="BJ49" s="53">
        <f t="shared" si="94"/>
        <v>0.42116118722169521</v>
      </c>
      <c r="BK49" s="53">
        <f t="shared" si="94"/>
        <v>0.42116118722169521</v>
      </c>
      <c r="BL49" s="187">
        <f t="shared" si="94"/>
        <v>0.42116118722169521</v>
      </c>
      <c r="BM49" s="71">
        <f t="shared" si="94"/>
        <v>0.42116118722169521</v>
      </c>
      <c r="BN49" s="53">
        <f t="shared" si="94"/>
        <v>0.42116118722169521</v>
      </c>
      <c r="BO49" s="53">
        <f t="shared" si="94"/>
        <v>0.42116118722169521</v>
      </c>
      <c r="BP49" s="53">
        <f t="shared" si="94"/>
        <v>0.42116118722169521</v>
      </c>
      <c r="BQ49" s="53">
        <f t="shared" si="94"/>
        <v>0.42116118722169521</v>
      </c>
      <c r="BR49" s="53">
        <f t="shared" si="94"/>
        <v>0.42116118722169521</v>
      </c>
      <c r="BS49" s="53">
        <f t="shared" si="94"/>
        <v>0.42116118722169521</v>
      </c>
      <c r="BT49" s="71">
        <f t="shared" si="94"/>
        <v>0.42116118722169521</v>
      </c>
      <c r="BU49" s="53">
        <f t="shared" si="94"/>
        <v>0.42116118722169521</v>
      </c>
      <c r="BV49" s="53">
        <f t="shared" si="94"/>
        <v>0.42116118722169521</v>
      </c>
      <c r="BW49" s="53">
        <f t="shared" si="94"/>
        <v>0.42116118722169521</v>
      </c>
      <c r="BX49" s="53">
        <f t="shared" si="94"/>
        <v>0.42116118722169521</v>
      </c>
      <c r="BY49" s="53">
        <f t="shared" si="94"/>
        <v>0.42116118722169521</v>
      </c>
      <c r="BZ49" s="53">
        <f t="shared" si="94"/>
        <v>0.42116118722169521</v>
      </c>
      <c r="CA49" s="71">
        <f t="shared" si="94"/>
        <v>0.42116118722169521</v>
      </c>
      <c r="CB49" s="53">
        <f t="shared" si="94"/>
        <v>0.42116118722169521</v>
      </c>
      <c r="CC49" s="53">
        <f t="shared" si="94"/>
        <v>0.42116118722169521</v>
      </c>
      <c r="CD49" s="53">
        <f t="shared" si="94"/>
        <v>0.42116118722169521</v>
      </c>
      <c r="CE49" s="53">
        <f t="shared" si="94"/>
        <v>0.42116118722169521</v>
      </c>
      <c r="CF49" s="53">
        <f t="shared" si="94"/>
        <v>0.42116118722169521</v>
      </c>
      <c r="CG49" s="53">
        <f t="shared" si="94"/>
        <v>0.42116118722169521</v>
      </c>
      <c r="CH49" s="71">
        <f t="shared" si="94"/>
        <v>0.42116118722169521</v>
      </c>
      <c r="CI49" s="53">
        <f t="shared" si="94"/>
        <v>0.42116118722169521</v>
      </c>
      <c r="CJ49" s="53">
        <f t="shared" si="94"/>
        <v>0.42116118722169521</v>
      </c>
      <c r="CK49" s="53">
        <f t="shared" si="94"/>
        <v>0.42116118722169521</v>
      </c>
      <c r="CL49" s="53">
        <f t="shared" si="94"/>
        <v>0.42116118722169521</v>
      </c>
      <c r="CM49" s="53">
        <f t="shared" si="94"/>
        <v>0.42116118722169521</v>
      </c>
      <c r="CN49" s="53">
        <f t="shared" si="94"/>
        <v>0.42116118722169521</v>
      </c>
      <c r="CO49" s="71">
        <f t="shared" si="94"/>
        <v>0.42116118722169521</v>
      </c>
      <c r="CP49" s="53">
        <f t="shared" si="94"/>
        <v>0.42116118722169521</v>
      </c>
      <c r="CQ49" s="53">
        <f t="shared" si="94"/>
        <v>0.42116118722169521</v>
      </c>
      <c r="CR49" s="53">
        <f t="shared" si="94"/>
        <v>0.42116118722169521</v>
      </c>
      <c r="CS49" s="53">
        <f t="shared" si="94"/>
        <v>0.42116118722169521</v>
      </c>
      <c r="CT49" s="53">
        <f t="shared" si="94"/>
        <v>0.42116118722169521</v>
      </c>
      <c r="CU49" s="53">
        <f t="shared" si="94"/>
        <v>0.42116118722169521</v>
      </c>
      <c r="CV49" s="71">
        <f t="shared" si="94"/>
        <v>0.42116118722169521</v>
      </c>
      <c r="CW49" s="53">
        <f t="shared" si="94"/>
        <v>0.42116118722169521</v>
      </c>
      <c r="CX49" s="53">
        <f t="shared" si="94"/>
        <v>0.42116118722169521</v>
      </c>
      <c r="CY49" s="53">
        <f t="shared" si="94"/>
        <v>0.42116118722169521</v>
      </c>
      <c r="CZ49" s="53">
        <f t="shared" si="94"/>
        <v>0.42116118722169521</v>
      </c>
      <c r="DA49" s="53">
        <f t="shared" si="94"/>
        <v>0.42116118722169521</v>
      </c>
      <c r="DB49" s="53">
        <f t="shared" si="94"/>
        <v>0.42116118722169521</v>
      </c>
      <c r="DC49" s="53">
        <f t="shared" si="94"/>
        <v>0.42116118722169521</v>
      </c>
      <c r="DD49" s="71">
        <f t="shared" si="94"/>
        <v>0.42116118722169521</v>
      </c>
      <c r="DE49" s="53">
        <f t="shared" si="94"/>
        <v>0.42116118722169521</v>
      </c>
      <c r="DF49" s="53">
        <f t="shared" ref="DF49:DS49" si="95">DE49+MAX(0,CY34-CX34)*(1-$F$7)-MAX(0,CY49-CX49)</f>
        <v>0.42116118722169521</v>
      </c>
      <c r="DG49" s="53">
        <f t="shared" si="95"/>
        <v>0.42116118722169521</v>
      </c>
      <c r="DH49" s="53">
        <f t="shared" si="95"/>
        <v>0.42116118722169521</v>
      </c>
      <c r="DI49" s="53">
        <f t="shared" si="95"/>
        <v>0.42116118722169521</v>
      </c>
      <c r="DJ49" s="53">
        <f t="shared" si="95"/>
        <v>0.42116118722169521</v>
      </c>
      <c r="DK49" s="71">
        <f t="shared" si="95"/>
        <v>0.42116118722169521</v>
      </c>
      <c r="DL49" s="53">
        <f t="shared" si="95"/>
        <v>0.42116118722169521</v>
      </c>
      <c r="DM49" s="53">
        <f t="shared" si="95"/>
        <v>0.42116118722169521</v>
      </c>
      <c r="DN49" s="53">
        <f t="shared" si="95"/>
        <v>0.42116118722169521</v>
      </c>
      <c r="DO49" s="53">
        <f t="shared" si="95"/>
        <v>0.42116118722169521</v>
      </c>
      <c r="DP49" s="53">
        <f t="shared" si="95"/>
        <v>0.42116118722169521</v>
      </c>
      <c r="DQ49" s="53">
        <f t="shared" si="95"/>
        <v>0.42116118722169521</v>
      </c>
      <c r="DR49" s="53">
        <f t="shared" si="95"/>
        <v>0.42116118722169521</v>
      </c>
      <c r="DS49" s="53">
        <f t="shared" si="95"/>
        <v>0.42116118722169521</v>
      </c>
    </row>
    <row r="50" spans="1:123" x14ac:dyDescent="0.25">
      <c r="A50" s="87" t="s">
        <v>123</v>
      </c>
      <c r="B50" s="60"/>
      <c r="C50" s="88">
        <f t="shared" si="80"/>
        <v>1.3448483036937581E-3</v>
      </c>
      <c r="D50" s="89">
        <f t="shared" ref="D50:H50" si="96">D49-C49</f>
        <v>1.6138179644325096E-3</v>
      </c>
      <c r="E50" s="89">
        <f t="shared" si="96"/>
        <v>1.9365815573190118E-3</v>
      </c>
      <c r="F50" s="89">
        <f t="shared" si="96"/>
        <v>2.3238978687828149E-3</v>
      </c>
      <c r="G50" s="89">
        <f t="shared" si="96"/>
        <v>2.7886774425393765E-3</v>
      </c>
      <c r="H50" s="89">
        <f t="shared" si="96"/>
        <v>3.3464129310472532E-3</v>
      </c>
      <c r="I50" s="89">
        <f>I49-H49</f>
        <v>4.0156955172567024E-3</v>
      </c>
      <c r="J50" s="87">
        <f t="shared" ref="J50:P50" si="97">C35*(1-$F$7)</f>
        <v>5.4932590504639381E-3</v>
      </c>
      <c r="K50" s="87">
        <f t="shared" si="97"/>
        <v>6.5919108605567251E-3</v>
      </c>
      <c r="L50" s="87">
        <f t="shared" si="97"/>
        <v>7.9102930326680684E-3</v>
      </c>
      <c r="M50" s="87">
        <f t="shared" si="97"/>
        <v>9.4923516392016825E-3</v>
      </c>
      <c r="N50" s="87">
        <f t="shared" si="97"/>
        <v>1.1390821967042017E-2</v>
      </c>
      <c r="O50" s="87">
        <f t="shared" si="97"/>
        <v>1.3668986360450427E-2</v>
      </c>
      <c r="P50" s="96">
        <f t="shared" si="97"/>
        <v>1.6402783632540503E-2</v>
      </c>
      <c r="Q50" s="87">
        <f>J35*(1-$F$7)</f>
        <v>1.9683340359048614E-2</v>
      </c>
      <c r="R50" s="87">
        <f t="shared" ref="R50:CC50" si="98">K35*(1-$F$7)</f>
        <v>2.3620008430858336E-2</v>
      </c>
      <c r="S50" s="87">
        <f t="shared" si="98"/>
        <v>2.834401011703E-2</v>
      </c>
      <c r="T50" s="87">
        <f t="shared" si="98"/>
        <v>3.4012812140435979E-2</v>
      </c>
      <c r="U50" s="87">
        <f t="shared" si="98"/>
        <v>4.0815374568523168E-2</v>
      </c>
      <c r="V50" s="87">
        <f t="shared" si="98"/>
        <v>4.8978449482227793E-2</v>
      </c>
      <c r="W50" s="96">
        <f t="shared" si="98"/>
        <v>5.877413937867336E-2</v>
      </c>
      <c r="X50" s="87">
        <f t="shared" si="98"/>
        <v>3.2143460296281887E-2</v>
      </c>
      <c r="Y50" s="87">
        <f t="shared" si="98"/>
        <v>3.6777088250253165E-2</v>
      </c>
      <c r="Z50" s="87">
        <f t="shared" si="98"/>
        <v>4.2337197261521346E-2</v>
      </c>
      <c r="AA50" s="87">
        <f t="shared" si="98"/>
        <v>4.9008980222692566E-2</v>
      </c>
      <c r="AB50" s="87">
        <f t="shared" si="98"/>
        <v>5.7014625240304415E-2</v>
      </c>
      <c r="AC50" s="87">
        <f t="shared" si="98"/>
        <v>6.6620696020575312E-2</v>
      </c>
      <c r="AD50" s="96">
        <f t="shared" si="98"/>
        <v>7.8146980210903549E-2</v>
      </c>
      <c r="AE50" s="87">
        <f t="shared" si="98"/>
        <v>9.1977095734552455E-2</v>
      </c>
      <c r="AF50" s="87">
        <f t="shared" si="98"/>
        <v>7.5841431245532887E-2</v>
      </c>
      <c r="AG50" s="87">
        <f t="shared" si="98"/>
        <v>7.4771078670149788E-2</v>
      </c>
      <c r="AH50" s="87">
        <f t="shared" si="98"/>
        <v>7.3280269435018516E-2</v>
      </c>
      <c r="AI50" s="87">
        <f t="shared" si="98"/>
        <v>7.1284892577821279E-2</v>
      </c>
      <c r="AJ50" s="196">
        <f t="shared" si="98"/>
        <v>6.868397891266316E-2</v>
      </c>
      <c r="AK50" s="96">
        <f t="shared" si="98"/>
        <v>6.5356311836069075E-2</v>
      </c>
      <c r="AL50" s="87">
        <f t="shared" si="98"/>
        <v>5.7334080242474585E-2</v>
      </c>
      <c r="AM50" s="87">
        <f t="shared" si="98"/>
        <v>5.212057187876791E-2</v>
      </c>
      <c r="AN50" s="87">
        <f t="shared" si="98"/>
        <v>5.6225998383655829E-2</v>
      </c>
      <c r="AO50" s="87">
        <f t="shared" si="98"/>
        <v>5.9605310723104349E-2</v>
      </c>
      <c r="AP50" s="87">
        <f t="shared" si="98"/>
        <v>6.2093467990173699E-2</v>
      </c>
      <c r="AQ50" s="196">
        <f t="shared" si="98"/>
        <v>6.3492513763527839E-2</v>
      </c>
      <c r="AR50" s="96">
        <f t="shared" si="98"/>
        <v>6.3565002721522157E-2</v>
      </c>
      <c r="AS50" s="87">
        <f t="shared" si="98"/>
        <v>6.202611322469815E-2</v>
      </c>
      <c r="AT50" s="87">
        <f t="shared" si="98"/>
        <v>5.8121694761232835E-2</v>
      </c>
      <c r="AU50" s="87">
        <f t="shared" si="98"/>
        <v>5.5799710439502721E-2</v>
      </c>
      <c r="AV50" s="87">
        <f t="shared" si="98"/>
        <v>5.3983524070350508E-2</v>
      </c>
      <c r="AW50" s="87">
        <f t="shared" si="98"/>
        <v>5.2639813252871204E-2</v>
      </c>
      <c r="AX50" s="196">
        <f t="shared" si="98"/>
        <v>5.1726691818015438E-2</v>
      </c>
      <c r="AY50" s="96">
        <f t="shared" si="98"/>
        <v>5.1192011440655695E-2</v>
      </c>
      <c r="AZ50" s="87">
        <f t="shared" si="98"/>
        <v>4.7573238053249298E-2</v>
      </c>
      <c r="BA50" s="87">
        <f t="shared" si="98"/>
        <v>4.7971598534746258E-2</v>
      </c>
      <c r="BB50" s="87">
        <f t="shared" si="98"/>
        <v>4.8316206287749047E-2</v>
      </c>
      <c r="BC50" s="87">
        <f t="shared" si="98"/>
        <v>4.8111311345124821E-2</v>
      </c>
      <c r="BD50" s="87">
        <f t="shared" si="98"/>
        <v>4.7469234590932358E-2</v>
      </c>
      <c r="BE50" s="196">
        <f t="shared" si="98"/>
        <v>4.6513932008556712E-2</v>
      </c>
      <c r="BF50" s="96">
        <f t="shared" si="98"/>
        <v>4.5383139288280694E-2</v>
      </c>
      <c r="BG50" s="87">
        <f t="shared" si="98"/>
        <v>4.4230948318154002E-2</v>
      </c>
      <c r="BH50" s="87">
        <f t="shared" si="98"/>
        <v>4.2885845192860449E-2</v>
      </c>
      <c r="BI50" s="87">
        <f t="shared" si="98"/>
        <v>4.1951318029458902E-2</v>
      </c>
      <c r="BJ50" s="87">
        <f t="shared" si="98"/>
        <v>4.121696250647499E-2</v>
      </c>
      <c r="BK50" s="87">
        <f t="shared" si="98"/>
        <v>4.0594313675737514E-2</v>
      </c>
      <c r="BL50" s="196">
        <f t="shared" si="98"/>
        <v>4.0009467096135641E-2</v>
      </c>
      <c r="BM50" s="96">
        <f t="shared" si="98"/>
        <v>3.9405084019024858E-2</v>
      </c>
      <c r="BN50" s="87">
        <f t="shared" si="98"/>
        <v>3.8742833736303869E-2</v>
      </c>
      <c r="BO50" s="87">
        <f t="shared" si="98"/>
        <v>3.8351285613086018E-2</v>
      </c>
      <c r="BP50" s="87">
        <f t="shared" si="98"/>
        <v>3.7832510715849033E-2</v>
      </c>
      <c r="BQ50" s="87">
        <f t="shared" si="98"/>
        <v>3.7214673868642627E-2</v>
      </c>
      <c r="BR50" s="87">
        <f t="shared" si="98"/>
        <v>3.6559588002469633E-2</v>
      </c>
      <c r="BS50" s="87">
        <f t="shared" si="98"/>
        <v>3.5911601099824858E-2</v>
      </c>
      <c r="BT50" s="96">
        <f t="shared" si="98"/>
        <v>3.5297967084849988E-2</v>
      </c>
      <c r="BU50" s="87">
        <f t="shared" si="98"/>
        <v>3.4729277232522199E-2</v>
      </c>
      <c r="BV50" s="87">
        <f t="shared" si="98"/>
        <v>3.4199940819735743E-2</v>
      </c>
      <c r="BW50" s="87">
        <f t="shared" si="98"/>
        <v>3.3745225751338731E-2</v>
      </c>
      <c r="BX50" s="87">
        <f t="shared" si="98"/>
        <v>3.331893292976322E-2</v>
      </c>
      <c r="BY50" s="87">
        <f t="shared" si="98"/>
        <v>3.2898959581313406E-2</v>
      </c>
      <c r="BZ50" s="87">
        <f t="shared" si="98"/>
        <v>3.2475459222052673E-2</v>
      </c>
      <c r="CA50" s="96">
        <f t="shared" si="98"/>
        <v>3.2048081094789065E-2</v>
      </c>
      <c r="CB50" s="87">
        <f t="shared" si="98"/>
        <v>3.1622886345426982E-2</v>
      </c>
      <c r="CC50" s="87">
        <f t="shared" si="98"/>
        <v>3.1209079914199786E-2</v>
      </c>
      <c r="CD50" s="87">
        <f t="shared" ref="CD50:DS50" si="99">BW35*(1-$F$7)</f>
        <v>3.0789866606805393E-2</v>
      </c>
      <c r="CE50" s="87">
        <f t="shared" si="99"/>
        <v>3.0380045414099676E-2</v>
      </c>
      <c r="CF50" s="87">
        <f t="shared" si="99"/>
        <v>2.9989162052198856E-2</v>
      </c>
      <c r="CG50" s="87">
        <f t="shared" si="99"/>
        <v>2.9620178241109785E-2</v>
      </c>
      <c r="CH50" s="96">
        <f t="shared" si="99"/>
        <v>2.9271900631397323E-2</v>
      </c>
      <c r="CI50" s="87">
        <f t="shared" si="99"/>
        <v>2.894119176256087E-2</v>
      </c>
      <c r="CJ50" s="87">
        <f t="shared" si="99"/>
        <v>2.8624841941880679E-2</v>
      </c>
      <c r="CK50" s="87">
        <f t="shared" si="99"/>
        <v>2.8318256967868681E-2</v>
      </c>
      <c r="CL50" s="87">
        <f t="shared" si="99"/>
        <v>2.8015474276840212E-2</v>
      </c>
      <c r="CM50" s="87">
        <f t="shared" si="99"/>
        <v>2.7715628205303443E-2</v>
      </c>
      <c r="CN50" s="87">
        <f t="shared" si="99"/>
        <v>2.7420178919030362E-2</v>
      </c>
      <c r="CO50" s="96">
        <f t="shared" si="99"/>
        <v>2.7131383657580027E-2</v>
      </c>
      <c r="CP50" s="87">
        <f t="shared" si="99"/>
        <v>2.6851227797819836E-2</v>
      </c>
      <c r="CQ50" s="87">
        <f t="shared" si="99"/>
        <v>2.6580818752022065E-2</v>
      </c>
      <c r="CR50" s="87">
        <f t="shared" si="99"/>
        <v>2.632022678778783E-2</v>
      </c>
      <c r="CS50" s="87">
        <f t="shared" si="99"/>
        <v>2.607028672641688E-2</v>
      </c>
      <c r="CT50" s="87">
        <f t="shared" si="99"/>
        <v>2.5830353452328852E-2</v>
      </c>
      <c r="CU50" s="87">
        <f t="shared" si="99"/>
        <v>2.5599044995322638E-2</v>
      </c>
      <c r="CV50" s="96">
        <f t="shared" si="99"/>
        <v>2.5374930959415253E-2</v>
      </c>
      <c r="CW50" s="87">
        <f t="shared" si="99"/>
        <v>2.515689206425805E-2</v>
      </c>
      <c r="CX50" s="87">
        <f t="shared" si="99"/>
        <v>2.4944215242596306E-2</v>
      </c>
      <c r="CY50" s="87">
        <f t="shared" si="99"/>
        <v>2.4736497091887848E-2</v>
      </c>
      <c r="CZ50" s="87">
        <f t="shared" si="99"/>
        <v>2.4533846216694459E-2</v>
      </c>
      <c r="DA50" s="87">
        <f t="shared" si="99"/>
        <v>2.4336850874191095E-2</v>
      </c>
      <c r="DB50" s="87">
        <f t="shared" si="99"/>
        <v>2.4146046508784526E-2</v>
      </c>
      <c r="DC50" s="87">
        <f t="shared" si="99"/>
        <v>2.3961696709558247E-2</v>
      </c>
      <c r="DD50" s="96">
        <f t="shared" si="99"/>
        <v>2.3783750270320467E-2</v>
      </c>
      <c r="DE50" s="87">
        <f t="shared" si="99"/>
        <v>2.3611906526212235E-2</v>
      </c>
      <c r="DF50" s="87">
        <f t="shared" si="99"/>
        <v>2.3445727714164664E-2</v>
      </c>
      <c r="DG50" s="87">
        <f t="shared" si="99"/>
        <v>2.3284766459322533E-2</v>
      </c>
      <c r="DH50" s="87">
        <f t="shared" si="99"/>
        <v>2.3128556352533181E-2</v>
      </c>
      <c r="DI50" s="87">
        <f t="shared" si="99"/>
        <v>2.2976745807006461E-2</v>
      </c>
      <c r="DJ50" s="87">
        <f t="shared" si="99"/>
        <v>2.2829139456306588E-2</v>
      </c>
      <c r="DK50" s="96">
        <f t="shared" si="99"/>
        <v>2.2685671714986873E-2</v>
      </c>
      <c r="DL50" s="87">
        <f t="shared" si="99"/>
        <v>2.2546353380738834E-2</v>
      </c>
      <c r="DM50" s="87">
        <f t="shared" si="99"/>
        <v>2.2411220421175885E-2</v>
      </c>
      <c r="DN50" s="87">
        <f t="shared" si="99"/>
        <v>2.2280302379662713E-2</v>
      </c>
      <c r="DO50" s="87">
        <f t="shared" si="99"/>
        <v>2.2153572742710688E-2</v>
      </c>
      <c r="DP50" s="87">
        <f t="shared" si="99"/>
        <v>2.2030916817897078E-2</v>
      </c>
      <c r="DQ50" s="87">
        <f t="shared" si="99"/>
        <v>2.191215192828155E-2</v>
      </c>
      <c r="DR50" s="87">
        <f t="shared" si="99"/>
        <v>2.1797065168674613E-2</v>
      </c>
      <c r="DS50" s="87">
        <f t="shared" si="99"/>
        <v>2.1685449854151273E-2</v>
      </c>
    </row>
    <row r="51" spans="1:123" s="257" customFormat="1" x14ac:dyDescent="0.25">
      <c r="A51" s="254" t="s">
        <v>179</v>
      </c>
      <c r="B51" s="255"/>
      <c r="C51" s="254">
        <f>C46+C48+C49</f>
        <v>0.18061793021572778</v>
      </c>
      <c r="D51" s="254">
        <f>D46+D48+D49</f>
        <v>0.21674151625887333</v>
      </c>
      <c r="E51" s="254">
        <f>E46+E48+E49</f>
        <v>0.26008981951064808</v>
      </c>
      <c r="F51" s="254">
        <f>F46+F48+F49</f>
        <v>0.31210778341277773</v>
      </c>
      <c r="G51" s="254">
        <f>G46+G48+G49</f>
        <v>0.37452934009533312</v>
      </c>
      <c r="H51" s="254">
        <f>H46+H48+H49</f>
        <v>0.44943520811439985</v>
      </c>
      <c r="I51" s="254">
        <f>I46+I48+I49</f>
        <v>0.5393222497372796</v>
      </c>
      <c r="J51" s="254">
        <f>J46+J48+J49</f>
        <v>0.73304733880715678</v>
      </c>
      <c r="K51" s="254">
        <f t="shared" ref="K51:BV51" si="100">K46+K48+K49</f>
        <v>0.87898638269465013</v>
      </c>
      <c r="L51" s="254">
        <f t="shared" si="100"/>
        <v>1.0541132353596421</v>
      </c>
      <c r="M51" s="254">
        <f t="shared" si="100"/>
        <v>1.2642654585576327</v>
      </c>
      <c r="N51" s="254">
        <f t="shared" si="100"/>
        <v>1.516448126395221</v>
      </c>
      <c r="O51" s="254">
        <f t="shared" si="100"/>
        <v>1.8190673278003278</v>
      </c>
      <c r="P51" s="254">
        <f t="shared" si="100"/>
        <v>2.1822103694864547</v>
      </c>
      <c r="Q51" s="254">
        <f t="shared" si="100"/>
        <v>2.6173075950800513</v>
      </c>
      <c r="R51" s="254">
        <f t="shared" si="100"/>
        <v>3.1394242657923677</v>
      </c>
      <c r="S51" s="254">
        <f t="shared" si="100"/>
        <v>3.7659642706471481</v>
      </c>
      <c r="T51" s="254">
        <f t="shared" si="100"/>
        <v>4.5178122764728847</v>
      </c>
      <c r="U51" s="254">
        <f t="shared" si="100"/>
        <v>5.4200298834637666</v>
      </c>
      <c r="V51" s="254">
        <f t="shared" si="100"/>
        <v>6.5026910118528267</v>
      </c>
      <c r="W51" s="254">
        <f t="shared" si="100"/>
        <v>7.8018843659196984</v>
      </c>
      <c r="X51" s="254">
        <f t="shared" si="100"/>
        <v>8.7135582127341067</v>
      </c>
      <c r="Y51" s="254">
        <f t="shared" si="100"/>
        <v>2.5081591545072142</v>
      </c>
      <c r="Z51" s="254">
        <f t="shared" si="100"/>
        <v>2.8590747392231175</v>
      </c>
      <c r="AA51" s="254">
        <f t="shared" si="100"/>
        <v>3.2783354404036875</v>
      </c>
      <c r="AB51" s="254">
        <f t="shared" si="100"/>
        <v>3.7795920905337246</v>
      </c>
      <c r="AC51" s="254">
        <f t="shared" si="100"/>
        <v>4.3792180590626044</v>
      </c>
      <c r="AD51" s="254">
        <f t="shared" si="100"/>
        <v>5.0968504811733757</v>
      </c>
      <c r="AE51" s="254">
        <f t="shared" si="100"/>
        <v>5.994423813943488</v>
      </c>
      <c r="AF51" s="254">
        <f t="shared" si="100"/>
        <v>4.9537289744026722</v>
      </c>
      <c r="AG51" s="254">
        <f t="shared" si="100"/>
        <v>4.9211092517188302</v>
      </c>
      <c r="AH51" s="254">
        <f t="shared" si="100"/>
        <v>4.8561719865327699</v>
      </c>
      <c r="AI51" s="254">
        <f t="shared" si="100"/>
        <v>4.7522522371252371</v>
      </c>
      <c r="AJ51" s="254">
        <f t="shared" si="100"/>
        <v>4.6013504932212959</v>
      </c>
      <c r="AK51" s="254">
        <f t="shared" si="100"/>
        <v>4.3938647535585993</v>
      </c>
      <c r="AL51" s="254">
        <f t="shared" si="100"/>
        <v>3.8881231240763943</v>
      </c>
      <c r="AM51" s="254">
        <f t="shared" si="100"/>
        <v>3.6520417141412178</v>
      </c>
      <c r="AN51" s="254">
        <f t="shared" si="100"/>
        <v>3.8504377388483313</v>
      </c>
      <c r="AO51" s="254">
        <f t="shared" si="100"/>
        <v>4.0117922480918349</v>
      </c>
      <c r="AP51" s="254">
        <f t="shared" si="100"/>
        <v>4.1262681237857866</v>
      </c>
      <c r="AQ51" s="254">
        <f t="shared" si="100"/>
        <v>4.1820486379549973</v>
      </c>
      <c r="AR51" s="254">
        <f t="shared" si="100"/>
        <v>4.1649416584827366</v>
      </c>
      <c r="AS51" s="254">
        <f t="shared" si="100"/>
        <v>4.0617265800702054</v>
      </c>
      <c r="AT51" s="254">
        <f t="shared" si="100"/>
        <v>3.8305817738313568</v>
      </c>
      <c r="AU51" s="254">
        <f t="shared" si="100"/>
        <v>3.7193941475169834</v>
      </c>
      <c r="AV51" s="254">
        <f t="shared" si="100"/>
        <v>3.6329054215845291</v>
      </c>
      <c r="AW51" s="254">
        <f t="shared" si="100"/>
        <v>3.5686110699183153</v>
      </c>
      <c r="AX51" s="254">
        <f t="shared" si="100"/>
        <v>3.523404174917657</v>
      </c>
      <c r="AY51" s="254">
        <f t="shared" si="100"/>
        <v>3.493455637039891</v>
      </c>
      <c r="AZ51" s="254">
        <f t="shared" si="100"/>
        <v>3.26656420770481</v>
      </c>
      <c r="BA51" s="254">
        <f t="shared" si="100"/>
        <v>3.2660716843010871</v>
      </c>
      <c r="BB51" s="254">
        <f t="shared" si="100"/>
        <v>3.2763585405043383</v>
      </c>
      <c r="BC51" s="254">
        <f t="shared" si="100"/>
        <v>3.2583878308423726</v>
      </c>
      <c r="BD51" s="254">
        <f t="shared" si="100"/>
        <v>3.2181870196224263</v>
      </c>
      <c r="BE51" s="254">
        <f t="shared" si="100"/>
        <v>3.1623875511698074</v>
      </c>
      <c r="BF51" s="254">
        <f t="shared" si="100"/>
        <v>3.0983358860748358</v>
      </c>
      <c r="BG51" s="254">
        <f t="shared" si="100"/>
        <v>3.0342269797499601</v>
      </c>
      <c r="BH51" s="254">
        <f t="shared" si="100"/>
        <v>2.9623715027702446</v>
      </c>
      <c r="BI51" s="254">
        <f t="shared" si="100"/>
        <v>2.9127064310685573</v>
      </c>
      <c r="BJ51" s="254">
        <f t="shared" si="100"/>
        <v>2.8718854961282867</v>
      </c>
      <c r="BK51" s="254">
        <f t="shared" si="100"/>
        <v>2.8355401227323322</v>
      </c>
      <c r="BL51" s="254">
        <f t="shared" si="100"/>
        <v>2.8000945507378066</v>
      </c>
      <c r="BM51" s="254">
        <f t="shared" si="100"/>
        <v>2.7629306909183096</v>
      </c>
      <c r="BN51" s="254">
        <f t="shared" si="100"/>
        <v>2.7225309839780154</v>
      </c>
      <c r="BO51" s="254">
        <f t="shared" si="100"/>
        <v>2.6957020573321273</v>
      </c>
      <c r="BP51" s="254">
        <f t="shared" si="100"/>
        <v>2.6634622220836781</v>
      </c>
      <c r="BQ51" s="254">
        <f t="shared" si="100"/>
        <v>2.6266042530487432</v>
      </c>
      <c r="BR51" s="254">
        <f t="shared" si="100"/>
        <v>2.5881289306529398</v>
      </c>
      <c r="BS51" s="254">
        <f t="shared" si="100"/>
        <v>2.5501834045708835</v>
      </c>
      <c r="BT51" s="254">
        <f t="shared" si="100"/>
        <v>2.5140428943446702</v>
      </c>
      <c r="BU51" s="254">
        <f t="shared" si="100"/>
        <v>2.480143750066933</v>
      </c>
      <c r="BV51" s="254">
        <f t="shared" si="100"/>
        <v>2.4496401607745595</v>
      </c>
      <c r="BW51" s="254">
        <f t="shared" ref="BW51:DS51" si="101">BW46+BW48+BW49</f>
        <v>2.4227506304091735</v>
      </c>
      <c r="BX51" s="254">
        <f t="shared" si="101"/>
        <v>2.3970516011086791</v>
      </c>
      <c r="BY51" s="254">
        <f t="shared" si="101"/>
        <v>2.371564366637227</v>
      </c>
      <c r="BZ51" s="254">
        <f t="shared" si="101"/>
        <v>2.3459162290247559</v>
      </c>
      <c r="CA51" s="254">
        <f t="shared" si="101"/>
        <v>2.3201894385880224</v>
      </c>
      <c r="CB51" s="254">
        <f t="shared" si="101"/>
        <v>2.2947542346318976</v>
      </c>
      <c r="CC51" s="254">
        <f t="shared" si="101"/>
        <v>2.2700919269003657</v>
      </c>
      <c r="CD51" s="254">
        <f t="shared" si="101"/>
        <v>2.2454123771575283</v>
      </c>
      <c r="CE51" s="254">
        <f t="shared" si="101"/>
        <v>2.221351037793073</v>
      </c>
      <c r="CF51" s="254">
        <f t="shared" si="101"/>
        <v>2.1983482363776261</v>
      </c>
      <c r="CG51" s="254">
        <f t="shared" si="101"/>
        <v>2.1765295528796198</v>
      </c>
      <c r="CH51" s="254">
        <f t="shared" si="101"/>
        <v>2.1558289128016526</v>
      </c>
      <c r="CI51" s="254">
        <f t="shared" si="101"/>
        <v>2.1360978267839501</v>
      </c>
      <c r="CJ51" s="254">
        <f t="shared" si="101"/>
        <v>2.1171953865629627</v>
      </c>
      <c r="CK51" s="254">
        <f t="shared" si="101"/>
        <v>2.0988093018964484</v>
      </c>
      <c r="CL51" s="254">
        <f t="shared" si="101"/>
        <v>2.0806685391172763</v>
      </c>
      <c r="CM51" s="254">
        <f t="shared" si="101"/>
        <v>2.0627612001699185</v>
      </c>
      <c r="CN51" s="254">
        <f t="shared" si="101"/>
        <v>2.0451779498967824</v>
      </c>
      <c r="CO51" s="254">
        <f t="shared" si="101"/>
        <v>2.0280375504886776</v>
      </c>
      <c r="CP51" s="254">
        <f t="shared" si="101"/>
        <v>2.011436721605913</v>
      </c>
      <c r="CQ51" s="254">
        <f t="shared" si="101"/>
        <v>1.9954240155442251</v>
      </c>
      <c r="CR51" s="254">
        <f t="shared" si="101"/>
        <v>1.9799853631446642</v>
      </c>
      <c r="CS51" s="254">
        <f t="shared" si="101"/>
        <v>1.9651441901790783</v>
      </c>
      <c r="CT51" s="254">
        <f t="shared" si="101"/>
        <v>1.950862134866941</v>
      </c>
      <c r="CU51" s="254">
        <f t="shared" si="101"/>
        <v>1.9370692035878658</v>
      </c>
      <c r="CV51" s="254">
        <f t="shared" si="101"/>
        <v>1.9236956748372906</v>
      </c>
      <c r="CW51" s="254">
        <f t="shared" si="101"/>
        <v>1.9106877612795317</v>
      </c>
      <c r="CX51" s="254">
        <f t="shared" si="101"/>
        <v>1.8980105600224961</v>
      </c>
      <c r="CY51" s="254">
        <f t="shared" si="101"/>
        <v>1.8856422098337893</v>
      </c>
      <c r="CZ51" s="254">
        <f t="shared" si="101"/>
        <v>1.8735916199030251</v>
      </c>
      <c r="DA51" s="254">
        <f t="shared" si="101"/>
        <v>1.8618884333178041</v>
      </c>
      <c r="DB51" s="254">
        <f t="shared" si="101"/>
        <v>1.8505566850593052</v>
      </c>
      <c r="DC51" s="254">
        <f t="shared" si="101"/>
        <v>1.8396053979549543</v>
      </c>
      <c r="DD51" s="256">
        <f t="shared" si="101"/>
        <v>1.8290275692869675</v>
      </c>
      <c r="DE51" s="254">
        <f t="shared" si="101"/>
        <v>1.8188040852395131</v>
      </c>
      <c r="DF51" s="254">
        <f t="shared" si="101"/>
        <v>1.808909490607699</v>
      </c>
      <c r="DG51" s="254">
        <f t="shared" si="101"/>
        <v>1.7993197540172461</v>
      </c>
      <c r="DH51" s="254">
        <f t="shared" si="101"/>
        <v>1.7900115775413779</v>
      </c>
      <c r="DI51" s="254">
        <f t="shared" si="101"/>
        <v>1.7809677206027668</v>
      </c>
      <c r="DJ51" s="254">
        <f t="shared" si="101"/>
        <v>1.7721784508711242</v>
      </c>
      <c r="DK51" s="256">
        <f t="shared" si="101"/>
        <v>1.7636399461535481</v>
      </c>
      <c r="DL51" s="254">
        <f t="shared" si="101"/>
        <v>1.755351626155554</v>
      </c>
      <c r="DM51" s="254">
        <f t="shared" si="101"/>
        <v>1.7473137766710878</v>
      </c>
      <c r="DN51" s="254">
        <f t="shared" si="101"/>
        <v>1.7395263052471617</v>
      </c>
      <c r="DO51" s="254">
        <f t="shared" si="101"/>
        <v>1.7319859983502566</v>
      </c>
      <c r="DP51" s="254">
        <f t="shared" si="101"/>
        <v>1.7246852600483236</v>
      </c>
      <c r="DQ51" s="254">
        <f t="shared" si="101"/>
        <v>1.7176133658655488</v>
      </c>
      <c r="DR51" s="254">
        <f t="shared" si="101"/>
        <v>1.7107584239658935</v>
      </c>
      <c r="DS51" s="254">
        <f t="shared" si="101"/>
        <v>1.7041091656484249</v>
      </c>
    </row>
    <row r="52" spans="1:123" s="76" customFormat="1" x14ac:dyDescent="0.25">
      <c r="A52" s="101" t="s">
        <v>72</v>
      </c>
      <c r="B52" s="102" t="s">
        <v>110</v>
      </c>
      <c r="C52" s="110">
        <f t="shared" ref="C52:BN52" si="102">C53+C55+C57</f>
        <v>7.8252159913766606E-2</v>
      </c>
      <c r="D52" s="110">
        <f t="shared" si="102"/>
        <v>9.3902591896519921E-2</v>
      </c>
      <c r="E52" s="110">
        <f t="shared" si="102"/>
        <v>0.11268311027582389</v>
      </c>
      <c r="F52" s="110">
        <f t="shared" si="102"/>
        <v>0.13521973233098866</v>
      </c>
      <c r="G52" s="110">
        <f t="shared" si="102"/>
        <v>0.16226367879718639</v>
      </c>
      <c r="H52" s="110">
        <f t="shared" si="102"/>
        <v>0.19471641455662367</v>
      </c>
      <c r="I52" s="111">
        <f t="shared" si="102"/>
        <v>0.23365969746794837</v>
      </c>
      <c r="J52" s="76">
        <f t="shared" si="102"/>
        <v>0.27582982896839731</v>
      </c>
      <c r="K52" s="76">
        <f t="shared" si="102"/>
        <v>0.32643398676893609</v>
      </c>
      <c r="L52" s="76">
        <f t="shared" si="102"/>
        <v>0.3871589761295825</v>
      </c>
      <c r="M52" s="76">
        <f t="shared" si="102"/>
        <v>0.46002896336235821</v>
      </c>
      <c r="N52" s="76">
        <f t="shared" si="102"/>
        <v>0.547472948041689</v>
      </c>
      <c r="O52" s="76">
        <f t="shared" si="102"/>
        <v>0.65240572965688604</v>
      </c>
      <c r="P52" s="103">
        <f t="shared" si="102"/>
        <v>0.77832506759512254</v>
      </c>
      <c r="Q52" s="76">
        <f t="shared" si="102"/>
        <v>0.92094805446185246</v>
      </c>
      <c r="R52" s="76">
        <f t="shared" si="102"/>
        <v>1.0920956387019285</v>
      </c>
      <c r="S52" s="76">
        <f t="shared" si="102"/>
        <v>1.2974727397900194</v>
      </c>
      <c r="T52" s="76">
        <f t="shared" si="102"/>
        <v>1.5439252610957288</v>
      </c>
      <c r="U52" s="76">
        <f t="shared" si="102"/>
        <v>1.83966828666258</v>
      </c>
      <c r="V52" s="76">
        <f t="shared" si="102"/>
        <v>2.1945599173428016</v>
      </c>
      <c r="W52" s="103">
        <f t="shared" si="102"/>
        <v>2.6204298741590675</v>
      </c>
      <c r="X52" s="76">
        <f t="shared" si="102"/>
        <v>2.9331318249220679</v>
      </c>
      <c r="Y52" s="76">
        <f t="shared" si="102"/>
        <v>2.8279817986790525</v>
      </c>
      <c r="Z52" s="76">
        <f t="shared" si="102"/>
        <v>2.6953997075740932</v>
      </c>
      <c r="AA52" s="76">
        <f t="shared" si="102"/>
        <v>2.529896942788699</v>
      </c>
      <c r="AB52" s="76">
        <f t="shared" si="102"/>
        <v>2.3248862569986839</v>
      </c>
      <c r="AC52" s="76">
        <f t="shared" si="102"/>
        <v>2.0724616526363286</v>
      </c>
      <c r="AD52" s="103">
        <f t="shared" si="102"/>
        <v>1.763134082808574</v>
      </c>
      <c r="AE52" s="103">
        <f t="shared" si="102"/>
        <v>1.5838560530973793</v>
      </c>
      <c r="AF52" s="103">
        <f t="shared" si="102"/>
        <v>1.7184565489563521</v>
      </c>
      <c r="AG52" s="103">
        <f t="shared" si="102"/>
        <v>1.8289335693234157</v>
      </c>
      <c r="AH52" s="103">
        <f t="shared" si="102"/>
        <v>1.9097991641939229</v>
      </c>
      <c r="AI52" s="76">
        <f t="shared" si="102"/>
        <v>1.9544689191788394</v>
      </c>
      <c r="AJ52" s="189">
        <f t="shared" si="102"/>
        <v>1.9550429424493743</v>
      </c>
      <c r="AK52" s="103">
        <f t="shared" si="102"/>
        <v>1.9297223910797352</v>
      </c>
      <c r="AL52" s="103">
        <f t="shared" si="102"/>
        <v>1.8387733607414496</v>
      </c>
      <c r="AM52" s="103">
        <f t="shared" si="102"/>
        <v>1.7956396379144581</v>
      </c>
      <c r="AN52" s="103">
        <f t="shared" si="102"/>
        <v>1.7724453405340155</v>
      </c>
      <c r="AO52" s="103">
        <f t="shared" si="102"/>
        <v>1.7676811923940405</v>
      </c>
      <c r="AP52" s="76">
        <f t="shared" si="102"/>
        <v>1.7794580201574828</v>
      </c>
      <c r="AQ52" s="189">
        <f t="shared" si="102"/>
        <v>1.8054313498999088</v>
      </c>
      <c r="AR52" s="103">
        <f t="shared" si="102"/>
        <v>1.779226162493178</v>
      </c>
      <c r="AS52" s="103">
        <f t="shared" si="102"/>
        <v>1.7623430749238478</v>
      </c>
      <c r="AT52" s="103">
        <f t="shared" si="102"/>
        <v>1.74756242721209</v>
      </c>
      <c r="AU52" s="103">
        <f t="shared" si="102"/>
        <v>1.7097977705679726</v>
      </c>
      <c r="AV52" s="103">
        <f t="shared" si="102"/>
        <v>1.6536116589759799</v>
      </c>
      <c r="AW52" s="76">
        <f t="shared" si="102"/>
        <v>1.5840951669412422</v>
      </c>
      <c r="AX52" s="189">
        <f t="shared" si="102"/>
        <v>1.506966770561931</v>
      </c>
      <c r="AY52" s="207">
        <f t="shared" si="102"/>
        <v>1.4644966322272517</v>
      </c>
      <c r="AZ52" s="103">
        <f t="shared" si="102"/>
        <v>1.4149364488829457</v>
      </c>
      <c r="BA52" s="103">
        <f t="shared" si="102"/>
        <v>1.380396813483546</v>
      </c>
      <c r="BB52" s="103">
        <f t="shared" si="102"/>
        <v>1.3537308505914882</v>
      </c>
      <c r="BC52" s="103">
        <f t="shared" si="102"/>
        <v>1.3315839767352371</v>
      </c>
      <c r="BD52" s="76">
        <f t="shared" si="102"/>
        <v>1.3111252206486759</v>
      </c>
      <c r="BE52" s="189">
        <f t="shared" si="102"/>
        <v>1.2901210186057819</v>
      </c>
      <c r="BF52" s="103">
        <f t="shared" si="102"/>
        <v>1.2670231148807563</v>
      </c>
      <c r="BG52" s="103">
        <f t="shared" si="102"/>
        <v>1.2534924427619187</v>
      </c>
      <c r="BH52" s="103">
        <f t="shared" si="102"/>
        <v>1.2349413913053551</v>
      </c>
      <c r="BI52" s="103">
        <f t="shared" si="102"/>
        <v>1.2125300946765827</v>
      </c>
      <c r="BJ52" s="103">
        <f t="shared" si="102"/>
        <v>1.188618488318854</v>
      </c>
      <c r="BK52" s="76">
        <f t="shared" si="102"/>
        <v>1.1649123123360841</v>
      </c>
      <c r="BL52" s="189">
        <f t="shared" si="102"/>
        <v>1.1424743495659682</v>
      </c>
      <c r="BM52" s="103">
        <f t="shared" si="102"/>
        <v>1.1217383170470141</v>
      </c>
      <c r="BN52" s="103">
        <f t="shared" si="102"/>
        <v>1.102523120626667</v>
      </c>
      <c r="BO52" s="103">
        <f t="shared" ref="BO52:DS52" si="103">BO53+BO55+BO57</f>
        <v>1.0861965510081055</v>
      </c>
      <c r="BP52" s="103">
        <f t="shared" si="103"/>
        <v>1.0710193822937979</v>
      </c>
      <c r="BQ52" s="103">
        <f t="shared" si="103"/>
        <v>1.0561153761757076</v>
      </c>
      <c r="BR52" s="103">
        <f t="shared" si="103"/>
        <v>1.0410777750501974</v>
      </c>
      <c r="BS52" s="103">
        <f t="shared" si="103"/>
        <v>1.0258657477547666</v>
      </c>
      <c r="BT52" s="103">
        <f t="shared" si="103"/>
        <v>1.0106904595643322</v>
      </c>
      <c r="BU52" s="103">
        <f t="shared" si="103"/>
        <v>0.99589431217160562</v>
      </c>
      <c r="BV52" s="103">
        <f t="shared" si="103"/>
        <v>0.98082064613269382</v>
      </c>
      <c r="BW52" s="103">
        <f t="shared" si="103"/>
        <v>0.96605772859933869</v>
      </c>
      <c r="BX52" s="103">
        <f t="shared" si="103"/>
        <v>0.95198269277248793</v>
      </c>
      <c r="BY52" s="103">
        <f t="shared" si="103"/>
        <v>0.93871703108417859</v>
      </c>
      <c r="BZ52" s="103">
        <f t="shared" si="103"/>
        <v>0.92621949411179327</v>
      </c>
      <c r="CA52" s="103">
        <f t="shared" si="103"/>
        <v>0.91437031186595552</v>
      </c>
      <c r="CB52" s="103">
        <f t="shared" si="103"/>
        <v>0.90304307583687038</v>
      </c>
      <c r="CC52" s="103">
        <f t="shared" si="103"/>
        <v>0.89208607860034694</v>
      </c>
      <c r="CD52" s="103">
        <f t="shared" si="103"/>
        <v>0.88126313832073966</v>
      </c>
      <c r="CE52" s="103">
        <f t="shared" si="103"/>
        <v>0.87053216463249261</v>
      </c>
      <c r="CF52" s="103">
        <f t="shared" si="103"/>
        <v>0.85994360123545355</v>
      </c>
      <c r="CG52" s="103">
        <f t="shared" si="103"/>
        <v>0.8495816500913641</v>
      </c>
      <c r="CH52" s="103">
        <f t="shared" si="103"/>
        <v>0.83952270328255074</v>
      </c>
      <c r="CI52" s="103">
        <f t="shared" si="103"/>
        <v>0.82981113200270962</v>
      </c>
      <c r="CJ52" s="103">
        <f t="shared" si="103"/>
        <v>0.82045186606816378</v>
      </c>
      <c r="CK52" s="103">
        <f t="shared" si="103"/>
        <v>0.81148220726401643</v>
      </c>
      <c r="CL52" s="103">
        <f t="shared" si="103"/>
        <v>0.80287997848429171</v>
      </c>
      <c r="CM52" s="103">
        <f t="shared" si="103"/>
        <v>0.79459324668689035</v>
      </c>
      <c r="CN52" s="103">
        <f t="shared" si="103"/>
        <v>0.7865672403741939</v>
      </c>
      <c r="CO52" s="103">
        <f t="shared" si="103"/>
        <v>0.77875871512779538</v>
      </c>
      <c r="CP52" s="103">
        <f t="shared" si="103"/>
        <v>0.77114013746113164</v>
      </c>
      <c r="CQ52" s="103">
        <f t="shared" si="103"/>
        <v>0.76369638575012944</v>
      </c>
      <c r="CR52" s="103">
        <f t="shared" si="103"/>
        <v>0.75643026099475663</v>
      </c>
      <c r="CS52" s="103">
        <f t="shared" si="103"/>
        <v>0.74936394864458</v>
      </c>
      <c r="CT52" s="103">
        <f t="shared" si="103"/>
        <v>0.74251852331533164</v>
      </c>
      <c r="CU52" s="103">
        <f t="shared" si="103"/>
        <v>0.73590514519799877</v>
      </c>
      <c r="CV52" s="103">
        <f t="shared" si="103"/>
        <v>0.72952307494487878</v>
      </c>
      <c r="CW52" s="103">
        <f t="shared" si="103"/>
        <v>0.72336194882880611</v>
      </c>
      <c r="CX52" s="103">
        <f t="shared" si="103"/>
        <v>0.7174059889699731</v>
      </c>
      <c r="CY52" s="103">
        <f t="shared" si="103"/>
        <v>0.71163870615426261</v>
      </c>
      <c r="CZ52" s="103">
        <f t="shared" si="103"/>
        <v>0.70604235782429337</v>
      </c>
      <c r="DA52" s="103">
        <f t="shared" si="103"/>
        <v>0.70060341620564681</v>
      </c>
      <c r="DB52" s="103">
        <f t="shared" si="103"/>
        <v>0.69531434485385246</v>
      </c>
      <c r="DC52" s="103">
        <f t="shared" si="103"/>
        <v>0.69017269237349077</v>
      </c>
      <c r="DD52" s="103">
        <f t="shared" si="103"/>
        <v>0.68517907568238301</v>
      </c>
      <c r="DE52" s="103">
        <f t="shared" si="103"/>
        <v>0.6803351870683052</v>
      </c>
      <c r="DF52" s="103">
        <f t="shared" si="103"/>
        <v>0.67564251985860491</v>
      </c>
      <c r="DG52" s="103">
        <f t="shared" si="103"/>
        <v>0.67110055716232586</v>
      </c>
      <c r="DH52" s="103">
        <f t="shared" si="103"/>
        <v>0.66670542644257869</v>
      </c>
      <c r="DI52" s="103">
        <f t="shared" si="103"/>
        <v>0.66245058968578019</v>
      </c>
      <c r="DJ52" s="103">
        <f t="shared" si="103"/>
        <v>0.65832825540320972</v>
      </c>
      <c r="DK52" s="103">
        <f t="shared" si="103"/>
        <v>0.65433077506045723</v>
      </c>
      <c r="DL52" s="103">
        <f t="shared" si="103"/>
        <v>0.65045163176095133</v>
      </c>
      <c r="DM52" s="103">
        <f t="shared" si="103"/>
        <v>0.64668591172186296</v>
      </c>
      <c r="DN52" s="103">
        <f t="shared" si="103"/>
        <v>0.64303021792428849</v>
      </c>
      <c r="DO52" s="103">
        <f t="shared" si="103"/>
        <v>0.6394824561798641</v>
      </c>
      <c r="DP52" s="103">
        <f t="shared" si="103"/>
        <v>0.63604117749885281</v>
      </c>
      <c r="DQ52" s="103">
        <f t="shared" si="103"/>
        <v>0.63270489473835567</v>
      </c>
      <c r="DR52" s="103">
        <f t="shared" si="103"/>
        <v>0.6294716196996788</v>
      </c>
      <c r="DS52" s="103">
        <f t="shared" si="103"/>
        <v>0.62633868358030298</v>
      </c>
    </row>
    <row r="53" spans="1:123" x14ac:dyDescent="0.25">
      <c r="A53" t="s">
        <v>100</v>
      </c>
      <c r="B53" s="60"/>
      <c r="C53" s="112">
        <f t="shared" ref="C53:G58" si="104">D53/(1+$V$5)</f>
        <v>4.2772100910491773E-2</v>
      </c>
      <c r="D53" s="112">
        <f t="shared" si="104"/>
        <v>5.1326521092590123E-2</v>
      </c>
      <c r="E53" s="112">
        <f t="shared" si="104"/>
        <v>6.1591825311108142E-2</v>
      </c>
      <c r="F53" s="112">
        <f t="shared" si="104"/>
        <v>7.391019037332977E-2</v>
      </c>
      <c r="G53" s="112">
        <f t="shared" si="104"/>
        <v>8.8692228447995722E-2</v>
      </c>
      <c r="H53" s="112">
        <f>I53/(1+$V$5)</f>
        <v>0.10643067413759487</v>
      </c>
      <c r="I53" s="104">
        <f>V9*AL5</f>
        <v>0.12771680896511384</v>
      </c>
      <c r="J53" s="83">
        <f t="shared" ref="J53:BU53" si="105">I53-C54+J54</f>
        <v>0.15076671738851816</v>
      </c>
      <c r="K53" s="83">
        <f t="shared" si="105"/>
        <v>0.17842660749660333</v>
      </c>
      <c r="L53" s="83">
        <f t="shared" si="105"/>
        <v>0.21161847562630554</v>
      </c>
      <c r="M53" s="83">
        <f t="shared" si="105"/>
        <v>0.25144871738194818</v>
      </c>
      <c r="N53" s="83">
        <f t="shared" si="105"/>
        <v>0.29924500748871929</v>
      </c>
      <c r="O53" s="83">
        <f t="shared" si="105"/>
        <v>0.35660055561684467</v>
      </c>
      <c r="P53" s="83">
        <f t="shared" si="105"/>
        <v>0.42542721337059508</v>
      </c>
      <c r="Q53" s="83">
        <f t="shared" si="105"/>
        <v>0.50338397255963208</v>
      </c>
      <c r="R53" s="83">
        <f t="shared" si="105"/>
        <v>0.59693208358647643</v>
      </c>
      <c r="S53" s="83">
        <f t="shared" si="105"/>
        <v>0.70918981681868964</v>
      </c>
      <c r="T53" s="83">
        <f t="shared" si="105"/>
        <v>0.84389909669734564</v>
      </c>
      <c r="U53" s="83">
        <f t="shared" si="105"/>
        <v>1.0055502325517327</v>
      </c>
      <c r="V53" s="83">
        <f t="shared" si="105"/>
        <v>1.1995315955769974</v>
      </c>
      <c r="W53" s="83">
        <f t="shared" si="105"/>
        <v>1.4323092312073149</v>
      </c>
      <c r="X53" s="83">
        <f t="shared" si="105"/>
        <v>1.7145275525936183</v>
      </c>
      <c r="Y53" s="83">
        <f t="shared" si="105"/>
        <v>1.6875156384372105</v>
      </c>
      <c r="Z53" s="83">
        <f t="shared" si="105"/>
        <v>1.6501387799866516</v>
      </c>
      <c r="AA53" s="83">
        <f t="shared" si="105"/>
        <v>1.6003218701738209</v>
      </c>
      <c r="AB53" s="83">
        <f t="shared" si="105"/>
        <v>1.5355738948988511</v>
      </c>
      <c r="AC53" s="83">
        <f t="shared" si="105"/>
        <v>1.4529043800834949</v>
      </c>
      <c r="AD53" s="83">
        <f t="shared" si="105"/>
        <v>1.3487229683968267</v>
      </c>
      <c r="AE53" s="83">
        <f t="shared" si="105"/>
        <v>1.2158335235011846</v>
      </c>
      <c r="AF53" s="83">
        <f t="shared" si="105"/>
        <v>1.32060626845303</v>
      </c>
      <c r="AG53" s="83">
        <f t="shared" si="105"/>
        <v>1.4068745006821939</v>
      </c>
      <c r="AH53" s="83">
        <f t="shared" si="105"/>
        <v>1.4704256750462497</v>
      </c>
      <c r="AI53" s="83">
        <f t="shared" si="105"/>
        <v>1.506205859537233</v>
      </c>
      <c r="AJ53" s="83">
        <f t="shared" si="105"/>
        <v>1.5081517500044348</v>
      </c>
      <c r="AK53" s="83">
        <f t="shared" si="105"/>
        <v>1.4702916081954527</v>
      </c>
      <c r="AL53" s="83">
        <f t="shared" si="105"/>
        <v>1.3726742829790237</v>
      </c>
      <c r="AM53" s="83">
        <f t="shared" si="105"/>
        <v>1.3153018494463526</v>
      </c>
      <c r="AN53" s="83">
        <f t="shared" si="105"/>
        <v>1.2709478341238605</v>
      </c>
      <c r="AO53" s="83">
        <f t="shared" si="105"/>
        <v>1.238741375293688</v>
      </c>
      <c r="AP53" s="83">
        <f t="shared" si="105"/>
        <v>1.2175874256734986</v>
      </c>
      <c r="AQ53" s="83">
        <f t="shared" si="105"/>
        <v>1.2061223627947921</v>
      </c>
      <c r="AR53" s="83">
        <f t="shared" si="105"/>
        <v>1.1996756350681177</v>
      </c>
      <c r="AS53" s="83">
        <f t="shared" si="105"/>
        <v>1.2091326690057813</v>
      </c>
      <c r="AT53" s="83">
        <f t="shared" si="105"/>
        <v>1.2172084879903671</v>
      </c>
      <c r="AU53" s="83">
        <f t="shared" si="105"/>
        <v>1.2101243914068158</v>
      </c>
      <c r="AV53" s="83">
        <f t="shared" si="105"/>
        <v>1.190975730436213</v>
      </c>
      <c r="AW53" s="83">
        <f t="shared" si="105"/>
        <v>1.163181855540157</v>
      </c>
      <c r="AX53" s="83">
        <f t="shared" si="105"/>
        <v>1.13054587019997</v>
      </c>
      <c r="AY53" s="83">
        <f t="shared" si="105"/>
        <v>1.0990090924890787</v>
      </c>
      <c r="AZ53" s="83">
        <f t="shared" si="105"/>
        <v>1.0621775402002864</v>
      </c>
      <c r="BA53" s="83">
        <f t="shared" si="105"/>
        <v>1.036599912290455</v>
      </c>
      <c r="BB53" s="83">
        <f t="shared" si="105"/>
        <v>1.0165091281748146</v>
      </c>
      <c r="BC53" s="83">
        <f t="shared" si="105"/>
        <v>0.9994808215716805</v>
      </c>
      <c r="BD53" s="83">
        <f t="shared" si="105"/>
        <v>0.98348821514988694</v>
      </c>
      <c r="BE53" s="83">
        <f t="shared" si="105"/>
        <v>0.96695843622468902</v>
      </c>
      <c r="BF53" s="83">
        <f t="shared" si="105"/>
        <v>0.94883961403313455</v>
      </c>
      <c r="BG53" s="83">
        <f t="shared" si="105"/>
        <v>0.93814322810201023</v>
      </c>
      <c r="BH53" s="83">
        <f t="shared" si="105"/>
        <v>0.92395434936739917</v>
      </c>
      <c r="BI53" s="83">
        <f t="shared" si="105"/>
        <v>0.90704686214371077</v>
      </c>
      <c r="BJ53" s="83">
        <f t="shared" si="105"/>
        <v>0.88911522921248243</v>
      </c>
      <c r="BK53" s="83">
        <f t="shared" si="105"/>
        <v>0.87137617459820682</v>
      </c>
      <c r="BL53" s="83">
        <f t="shared" si="105"/>
        <v>0.85457763147692101</v>
      </c>
      <c r="BM53" s="83">
        <f t="shared" si="105"/>
        <v>0.83901046593485962</v>
      </c>
      <c r="BN53" s="83">
        <f t="shared" si="105"/>
        <v>0.82452072618214844</v>
      </c>
      <c r="BO53" s="83">
        <f t="shared" si="105"/>
        <v>0.81207727978761368</v>
      </c>
      <c r="BP53" s="83">
        <f t="shared" si="105"/>
        <v>0.80041269489908162</v>
      </c>
      <c r="BQ53" s="83">
        <f t="shared" si="105"/>
        <v>0.78892043158776937</v>
      </c>
      <c r="BR53" s="83">
        <f t="shared" si="105"/>
        <v>0.77733021243557432</v>
      </c>
      <c r="BS53" s="83">
        <f t="shared" si="105"/>
        <v>0.76563233630499106</v>
      </c>
      <c r="BT53" s="83">
        <f t="shared" si="105"/>
        <v>0.75399310165328626</v>
      </c>
      <c r="BU53" s="83">
        <f t="shared" si="105"/>
        <v>0.74266515122469867</v>
      </c>
      <c r="BV53" s="83">
        <f t="shared" ref="BV53:DS53" si="106">BU53-BO54+BV54</f>
        <v>0.73118753372768985</v>
      </c>
      <c r="BW53" s="83">
        <f t="shared" si="106"/>
        <v>0.71996651665729061</v>
      </c>
      <c r="BX53" s="83">
        <f t="shared" si="106"/>
        <v>0.70926419409867025</v>
      </c>
      <c r="BY53" s="83">
        <f t="shared" si="106"/>
        <v>0.69916195960077276</v>
      </c>
      <c r="BZ53" s="83">
        <f t="shared" si="106"/>
        <v>0.68962714795235125</v>
      </c>
      <c r="CA53" s="83">
        <f t="shared" si="106"/>
        <v>0.68057370890974223</v>
      </c>
      <c r="CB53" s="83">
        <f t="shared" si="106"/>
        <v>0.67191358644010357</v>
      </c>
      <c r="CC53" s="83">
        <f t="shared" si="106"/>
        <v>0.66352077467980164</v>
      </c>
      <c r="CD53" s="83">
        <f t="shared" si="106"/>
        <v>0.65523159961381594</v>
      </c>
      <c r="CE53" s="83">
        <f t="shared" si="106"/>
        <v>0.64702229365952968</v>
      </c>
      <c r="CF53" s="83">
        <f t="shared" si="106"/>
        <v>0.63893295061252631</v>
      </c>
      <c r="CG53" s="83">
        <f t="shared" si="106"/>
        <v>0.63102556162982704</v>
      </c>
      <c r="CH53" s="83">
        <f t="shared" si="106"/>
        <v>0.62335466736013823</v>
      </c>
      <c r="CI53" s="83">
        <f t="shared" si="106"/>
        <v>0.61595071209871566</v>
      </c>
      <c r="CJ53" s="83">
        <f t="shared" si="106"/>
        <v>0.60881566598699088</v>
      </c>
      <c r="CK53" s="83">
        <f t="shared" si="106"/>
        <v>0.60197249858410951</v>
      </c>
      <c r="CL53" s="83">
        <f t="shared" si="106"/>
        <v>0.59540353680475222</v>
      </c>
      <c r="CM53" s="83">
        <f t="shared" si="106"/>
        <v>0.58907086725075486</v>
      </c>
      <c r="CN53" s="83">
        <f t="shared" si="106"/>
        <v>0.58293523935335045</v>
      </c>
      <c r="CO53" s="83">
        <f t="shared" si="106"/>
        <v>0.57696594014465663</v>
      </c>
      <c r="CP53" s="83">
        <f t="shared" si="106"/>
        <v>0.5711434083516489</v>
      </c>
      <c r="CQ53" s="83">
        <f t="shared" si="106"/>
        <v>0.56545658542608424</v>
      </c>
      <c r="CR53" s="83">
        <f t="shared" si="106"/>
        <v>0.55990846879267198</v>
      </c>
      <c r="CS53" s="83">
        <f t="shared" si="106"/>
        <v>0.5545152312123045</v>
      </c>
      <c r="CT53" s="83">
        <f t="shared" si="106"/>
        <v>0.5492915984449499</v>
      </c>
      <c r="CU53" s="83">
        <f t="shared" si="106"/>
        <v>0.54424483203866103</v>
      </c>
      <c r="CV53" s="83">
        <f t="shared" si="106"/>
        <v>0.5393735481660622</v>
      </c>
      <c r="CW53" s="83">
        <f t="shared" si="106"/>
        <v>0.53466951054027012</v>
      </c>
      <c r="CX53" s="83">
        <f t="shared" si="106"/>
        <v>0.53012071554175222</v>
      </c>
      <c r="CY53" s="83">
        <f t="shared" si="106"/>
        <v>0.52571489309357156</v>
      </c>
      <c r="CZ53" s="83">
        <f t="shared" si="106"/>
        <v>0.52143924758150051</v>
      </c>
      <c r="DA53" s="83">
        <f t="shared" si="106"/>
        <v>0.51728413544301277</v>
      </c>
      <c r="DB53" s="83">
        <f t="shared" si="106"/>
        <v>0.51324420317622743</v>
      </c>
      <c r="DC53" s="83">
        <f t="shared" si="106"/>
        <v>0.50931766182948812</v>
      </c>
      <c r="DD53" s="83">
        <f t="shared" si="106"/>
        <v>0.5055048206407845</v>
      </c>
      <c r="DE53" s="83">
        <f t="shared" si="106"/>
        <v>0.5018066803461686</v>
      </c>
      <c r="DF53" s="83">
        <f t="shared" si="106"/>
        <v>0.49822406518747292</v>
      </c>
      <c r="DG53" s="83">
        <f t="shared" si="106"/>
        <v>0.49475625954020502</v>
      </c>
      <c r="DH53" s="83">
        <f t="shared" si="106"/>
        <v>0.49140012501030023</v>
      </c>
      <c r="DI53" s="83">
        <f t="shared" si="106"/>
        <v>0.48815065479498548</v>
      </c>
      <c r="DJ53" s="83">
        <f t="shared" si="106"/>
        <v>0.48500201072604932</v>
      </c>
      <c r="DK53" s="83">
        <f t="shared" si="106"/>
        <v>0.48194852460266979</v>
      </c>
      <c r="DL53" s="83">
        <f t="shared" si="106"/>
        <v>0.47898539432142223</v>
      </c>
      <c r="DM53" s="83">
        <f t="shared" si="106"/>
        <v>0.47610900761462793</v>
      </c>
      <c r="DN53" s="83">
        <f t="shared" si="106"/>
        <v>0.47331684800340773</v>
      </c>
      <c r="DO53" s="83">
        <f t="shared" si="106"/>
        <v>0.47060730574370185</v>
      </c>
      <c r="DP53" s="83">
        <f t="shared" si="106"/>
        <v>0.46797919835859142</v>
      </c>
      <c r="DQ53" s="83">
        <f t="shared" si="106"/>
        <v>0.46543128766502095</v>
      </c>
      <c r="DR53" s="83">
        <f t="shared" si="106"/>
        <v>0.46296196183443805</v>
      </c>
      <c r="DS53" s="83">
        <f t="shared" si="106"/>
        <v>0.46056912119368942</v>
      </c>
    </row>
    <row r="54" spans="1:123" s="95" customFormat="1" x14ac:dyDescent="0.25">
      <c r="A54" s="87" t="s">
        <v>121</v>
      </c>
      <c r="B54" s="94"/>
      <c r="C54" s="113">
        <f t="shared" si="104"/>
        <v>7.1286834850819592E-3</v>
      </c>
      <c r="D54" s="114">
        <f t="shared" ref="D54:H54" si="107">D53-C53</f>
        <v>8.5544201820983504E-3</v>
      </c>
      <c r="E54" s="114">
        <f t="shared" si="107"/>
        <v>1.0265304218518019E-2</v>
      </c>
      <c r="F54" s="114">
        <f t="shared" si="107"/>
        <v>1.2318365062221628E-2</v>
      </c>
      <c r="G54" s="114">
        <f t="shared" si="107"/>
        <v>1.4782038074665951E-2</v>
      </c>
      <c r="H54" s="114">
        <f t="shared" si="107"/>
        <v>1.7738445689599147E-2</v>
      </c>
      <c r="I54" s="114">
        <f>I53-H53</f>
        <v>2.1286134827518968E-2</v>
      </c>
      <c r="J54" s="87">
        <f>C31*($G$5+$I$5*(1-J12))</f>
        <v>3.0178591908486263E-2</v>
      </c>
      <c r="K54" s="87">
        <f t="shared" ref="K54:BV54" si="108">D31*($G$5+$I$5*(1-K12))</f>
        <v>3.6214310290183509E-2</v>
      </c>
      <c r="L54" s="87">
        <f t="shared" si="108"/>
        <v>4.3457172348220205E-2</v>
      </c>
      <c r="M54" s="87">
        <f t="shared" si="108"/>
        <v>5.2148606817864256E-2</v>
      </c>
      <c r="N54" s="87">
        <f t="shared" si="108"/>
        <v>6.2578328181437076E-2</v>
      </c>
      <c r="O54" s="87">
        <f t="shared" si="108"/>
        <v>7.5093993817724525E-2</v>
      </c>
      <c r="P54" s="87">
        <f t="shared" si="108"/>
        <v>9.0112792581269377E-2</v>
      </c>
      <c r="Q54" s="87">
        <f t="shared" si="108"/>
        <v>0.10813535109752324</v>
      </c>
      <c r="R54" s="87">
        <f t="shared" si="108"/>
        <v>0.12976242131702787</v>
      </c>
      <c r="S54" s="87">
        <f t="shared" si="108"/>
        <v>0.15571490558043349</v>
      </c>
      <c r="T54" s="87">
        <f t="shared" si="108"/>
        <v>0.18685788669652023</v>
      </c>
      <c r="U54" s="87">
        <f t="shared" si="108"/>
        <v>0.22422946403582419</v>
      </c>
      <c r="V54" s="87">
        <f t="shared" si="108"/>
        <v>0.26907535684298911</v>
      </c>
      <c r="W54" s="87">
        <f t="shared" si="108"/>
        <v>0.32289042821158698</v>
      </c>
      <c r="X54" s="87">
        <f t="shared" si="108"/>
        <v>0.39035367248382663</v>
      </c>
      <c r="Y54" s="87">
        <f t="shared" si="108"/>
        <v>0.10275050716062015</v>
      </c>
      <c r="Z54" s="87">
        <f t="shared" si="108"/>
        <v>0.11833804712987454</v>
      </c>
      <c r="AA54" s="87">
        <f t="shared" si="108"/>
        <v>0.13704097688368952</v>
      </c>
      <c r="AB54" s="87">
        <f t="shared" si="108"/>
        <v>0.15948148876085447</v>
      </c>
      <c r="AC54" s="87">
        <f t="shared" si="108"/>
        <v>0.18640584202763294</v>
      </c>
      <c r="AD54" s="87">
        <f t="shared" si="108"/>
        <v>0.21870901652491886</v>
      </c>
      <c r="AE54" s="87">
        <f t="shared" si="108"/>
        <v>0.25746422758818455</v>
      </c>
      <c r="AF54" s="87">
        <f t="shared" si="108"/>
        <v>0.20752325211246545</v>
      </c>
      <c r="AG54" s="87">
        <f t="shared" si="108"/>
        <v>0.20460627935903838</v>
      </c>
      <c r="AH54" s="87">
        <f t="shared" si="108"/>
        <v>0.20059215124774524</v>
      </c>
      <c r="AI54" s="87">
        <f t="shared" si="108"/>
        <v>0.19526167325183769</v>
      </c>
      <c r="AJ54" s="87">
        <f t="shared" si="108"/>
        <v>0.18835173249483461</v>
      </c>
      <c r="AK54" s="87">
        <f t="shared" si="108"/>
        <v>0.18084887471593661</v>
      </c>
      <c r="AL54" s="87">
        <f t="shared" si="108"/>
        <v>0.15984690237175542</v>
      </c>
      <c r="AM54" s="87">
        <f t="shared" si="108"/>
        <v>0.15015081857979448</v>
      </c>
      <c r="AN54" s="87">
        <f t="shared" si="108"/>
        <v>0.16025226403654622</v>
      </c>
      <c r="AO54" s="87">
        <f t="shared" si="108"/>
        <v>0.16838569241757279</v>
      </c>
      <c r="AP54" s="87">
        <f t="shared" si="108"/>
        <v>0.17410772363164845</v>
      </c>
      <c r="AQ54" s="87">
        <f t="shared" si="108"/>
        <v>0.17688666961612792</v>
      </c>
      <c r="AR54" s="87">
        <f t="shared" si="108"/>
        <v>0.17440214698926224</v>
      </c>
      <c r="AS54" s="87">
        <f t="shared" si="108"/>
        <v>0.16930393630941898</v>
      </c>
      <c r="AT54" s="87">
        <f t="shared" si="108"/>
        <v>0.15822663756438013</v>
      </c>
      <c r="AU54" s="87">
        <f t="shared" si="108"/>
        <v>0.15316816745299508</v>
      </c>
      <c r="AV54" s="87">
        <f t="shared" si="108"/>
        <v>0.14923703144696998</v>
      </c>
      <c r="AW54" s="87">
        <f t="shared" si="108"/>
        <v>0.14631384873559236</v>
      </c>
      <c r="AX54" s="87">
        <f t="shared" si="108"/>
        <v>0.14425068427594104</v>
      </c>
      <c r="AY54" s="87">
        <f t="shared" si="108"/>
        <v>0.14286536927837104</v>
      </c>
      <c r="AZ54" s="87">
        <f t="shared" si="108"/>
        <v>0.13247238402062655</v>
      </c>
      <c r="BA54" s="87">
        <f t="shared" si="108"/>
        <v>0.13264900965454865</v>
      </c>
      <c r="BB54" s="87">
        <f t="shared" si="108"/>
        <v>0.13307738333735475</v>
      </c>
      <c r="BC54" s="87">
        <f t="shared" si="108"/>
        <v>0.13220872484383583</v>
      </c>
      <c r="BD54" s="87">
        <f t="shared" si="108"/>
        <v>0.13032124231379888</v>
      </c>
      <c r="BE54" s="87">
        <f t="shared" si="108"/>
        <v>0.12772090535074304</v>
      </c>
      <c r="BF54" s="87">
        <f t="shared" si="108"/>
        <v>0.12474654708681657</v>
      </c>
      <c r="BG54" s="87">
        <f t="shared" si="108"/>
        <v>0.12177599808950226</v>
      </c>
      <c r="BH54" s="87">
        <f t="shared" si="108"/>
        <v>0.1184601309199376</v>
      </c>
      <c r="BI54" s="87">
        <f t="shared" si="108"/>
        <v>0.11616989611366639</v>
      </c>
      <c r="BJ54" s="87">
        <f t="shared" si="108"/>
        <v>0.11427709191260749</v>
      </c>
      <c r="BK54" s="87">
        <f t="shared" si="108"/>
        <v>0.11258218769952331</v>
      </c>
      <c r="BL54" s="87">
        <f t="shared" si="108"/>
        <v>0.11092236222945717</v>
      </c>
      <c r="BM54" s="87">
        <f t="shared" si="108"/>
        <v>0.10917938154475515</v>
      </c>
      <c r="BN54" s="87">
        <f t="shared" si="108"/>
        <v>0.10728625833679109</v>
      </c>
      <c r="BO54" s="87">
        <f t="shared" si="108"/>
        <v>0.10601668452540282</v>
      </c>
      <c r="BP54" s="87">
        <f t="shared" si="108"/>
        <v>0.10450531122513426</v>
      </c>
      <c r="BQ54" s="87">
        <f t="shared" si="108"/>
        <v>0.10278482860129526</v>
      </c>
      <c r="BR54" s="87">
        <f t="shared" si="108"/>
        <v>0.10099196854732834</v>
      </c>
      <c r="BS54" s="87">
        <f t="shared" si="108"/>
        <v>9.9224486098873896E-2</v>
      </c>
      <c r="BT54" s="87">
        <f t="shared" si="108"/>
        <v>9.7540146893050378E-2</v>
      </c>
      <c r="BU54" s="87">
        <f t="shared" si="108"/>
        <v>9.5958307908203463E-2</v>
      </c>
      <c r="BV54" s="87">
        <f t="shared" si="108"/>
        <v>9.4539067028393931E-2</v>
      </c>
      <c r="BW54" s="87">
        <f t="shared" ref="BW54:DS54" si="109">BP31*($G$5+$I$5*(1-BW12))</f>
        <v>9.328429415473509E-2</v>
      </c>
      <c r="BX54" s="87">
        <f t="shared" si="109"/>
        <v>9.2082506042674914E-2</v>
      </c>
      <c r="BY54" s="87">
        <f t="shared" si="109"/>
        <v>9.0889734049430848E-2</v>
      </c>
      <c r="BZ54" s="87">
        <f t="shared" si="109"/>
        <v>8.9689674450452408E-2</v>
      </c>
      <c r="CA54" s="87">
        <f t="shared" si="109"/>
        <v>8.8486707850441368E-2</v>
      </c>
      <c r="CB54" s="87">
        <f t="shared" si="109"/>
        <v>8.7298185438564796E-2</v>
      </c>
      <c r="CC54" s="87">
        <f t="shared" si="109"/>
        <v>8.6146255268091942E-2</v>
      </c>
      <c r="CD54" s="87">
        <f t="shared" si="109"/>
        <v>8.4995119088749377E-2</v>
      </c>
      <c r="CE54" s="87">
        <f t="shared" si="109"/>
        <v>8.3873200088388569E-2</v>
      </c>
      <c r="CF54" s="87">
        <f t="shared" si="109"/>
        <v>8.2800391002427504E-2</v>
      </c>
      <c r="CG54" s="87">
        <f t="shared" si="109"/>
        <v>8.1782285467753124E-2</v>
      </c>
      <c r="CH54" s="87">
        <f t="shared" si="109"/>
        <v>8.0815813580752516E-2</v>
      </c>
      <c r="CI54" s="87">
        <f t="shared" si="109"/>
        <v>7.9894230177142284E-2</v>
      </c>
      <c r="CJ54" s="87">
        <f t="shared" si="109"/>
        <v>7.9011209156367168E-2</v>
      </c>
      <c r="CK54" s="87">
        <f t="shared" si="109"/>
        <v>7.8151951685867999E-2</v>
      </c>
      <c r="CL54" s="87">
        <f t="shared" si="109"/>
        <v>7.730423830903134E-2</v>
      </c>
      <c r="CM54" s="87">
        <f t="shared" si="109"/>
        <v>7.6467721448430157E-2</v>
      </c>
      <c r="CN54" s="87">
        <f t="shared" si="109"/>
        <v>7.5646657570348705E-2</v>
      </c>
      <c r="CO54" s="87">
        <f t="shared" si="109"/>
        <v>7.4846514372058665E-2</v>
      </c>
      <c r="CP54" s="87">
        <f t="shared" si="109"/>
        <v>7.4071698384134563E-2</v>
      </c>
      <c r="CQ54" s="87">
        <f t="shared" si="109"/>
        <v>7.3324386230802549E-2</v>
      </c>
      <c r="CR54" s="87">
        <f t="shared" si="109"/>
        <v>7.260383505245574E-2</v>
      </c>
      <c r="CS54" s="87">
        <f t="shared" si="109"/>
        <v>7.1911000728663799E-2</v>
      </c>
      <c r="CT54" s="87">
        <f t="shared" si="109"/>
        <v>7.1244088681075582E-2</v>
      </c>
      <c r="CU54" s="87">
        <f t="shared" si="109"/>
        <v>7.0599891164059875E-2</v>
      </c>
      <c r="CV54" s="87">
        <f t="shared" si="109"/>
        <v>6.9975230499459917E-2</v>
      </c>
      <c r="CW54" s="87">
        <f t="shared" si="109"/>
        <v>6.9367660758342511E-2</v>
      </c>
      <c r="CX54" s="87">
        <f t="shared" si="109"/>
        <v>6.8775591232284647E-2</v>
      </c>
      <c r="CY54" s="87">
        <f t="shared" si="109"/>
        <v>6.8198012604275063E-2</v>
      </c>
      <c r="CZ54" s="87">
        <f t="shared" si="109"/>
        <v>6.763535521659271E-2</v>
      </c>
      <c r="DA54" s="87">
        <f t="shared" si="109"/>
        <v>6.7088976542587789E-2</v>
      </c>
      <c r="DB54" s="87">
        <f t="shared" si="109"/>
        <v>6.6559958897274493E-2</v>
      </c>
      <c r="DC54" s="87">
        <f t="shared" si="109"/>
        <v>6.6048689152720552E-2</v>
      </c>
      <c r="DD54" s="87">
        <f t="shared" si="109"/>
        <v>6.5554819569638892E-2</v>
      </c>
      <c r="DE54" s="87">
        <f t="shared" si="109"/>
        <v>6.5077450937668743E-2</v>
      </c>
      <c r="DF54" s="87">
        <f t="shared" si="109"/>
        <v>6.4615397445579384E-2</v>
      </c>
      <c r="DG54" s="87">
        <f t="shared" si="109"/>
        <v>6.41675495693248E-2</v>
      </c>
      <c r="DH54" s="87">
        <f t="shared" si="109"/>
        <v>6.3732842012682978E-2</v>
      </c>
      <c r="DI54" s="87">
        <f t="shared" si="109"/>
        <v>6.3310488681959778E-2</v>
      </c>
      <c r="DJ54" s="87">
        <f t="shared" si="109"/>
        <v>6.2900045083784384E-2</v>
      </c>
      <c r="DK54" s="87">
        <f t="shared" si="109"/>
        <v>6.2501333446259369E-2</v>
      </c>
      <c r="DL54" s="87">
        <f t="shared" si="109"/>
        <v>6.2114320656421189E-2</v>
      </c>
      <c r="DM54" s="87">
        <f t="shared" si="109"/>
        <v>6.1739010738785099E-2</v>
      </c>
      <c r="DN54" s="87">
        <f t="shared" si="109"/>
        <v>6.1375389958104605E-2</v>
      </c>
      <c r="DO54" s="87">
        <f t="shared" si="109"/>
        <v>6.1023299752977107E-2</v>
      </c>
      <c r="DP54" s="87">
        <f t="shared" si="109"/>
        <v>6.0682381296849316E-2</v>
      </c>
      <c r="DQ54" s="87">
        <f t="shared" si="109"/>
        <v>6.0352134390213891E-2</v>
      </c>
      <c r="DR54" s="87">
        <f t="shared" si="109"/>
        <v>6.0032007615676473E-2</v>
      </c>
      <c r="DS54" s="87">
        <f t="shared" si="109"/>
        <v>5.9721480015672547E-2</v>
      </c>
    </row>
    <row r="55" spans="1:123" x14ac:dyDescent="0.25">
      <c r="A55" t="s">
        <v>73</v>
      </c>
      <c r="B55" s="60"/>
      <c r="C55" s="112">
        <f t="shared" si="104"/>
        <v>3.1976542205145807E-2</v>
      </c>
      <c r="D55" s="112">
        <f t="shared" si="104"/>
        <v>3.8371850646174967E-2</v>
      </c>
      <c r="E55" s="112">
        <f t="shared" si="104"/>
        <v>4.6046220775409957E-2</v>
      </c>
      <c r="F55" s="112">
        <f t="shared" si="104"/>
        <v>5.5255464930491945E-2</v>
      </c>
      <c r="G55" s="112">
        <f t="shared" si="104"/>
        <v>6.6306557916590333E-2</v>
      </c>
      <c r="H55" s="112">
        <f>I55/(1+$V$5)</f>
        <v>7.9567869499908392E-2</v>
      </c>
      <c r="I55" s="104">
        <f>V9*AL6</f>
        <v>9.5481443399890065E-2</v>
      </c>
      <c r="J55" s="83">
        <f t="shared" ref="J55:BU55" si="110">I55-C56+J56</f>
        <v>0.11271361937058075</v>
      </c>
      <c r="K55" s="83">
        <f t="shared" si="110"/>
        <v>0.13339223053540958</v>
      </c>
      <c r="L55" s="83">
        <f t="shared" si="110"/>
        <v>0.15820656393320415</v>
      </c>
      <c r="M55" s="83">
        <f t="shared" si="110"/>
        <v>0.18798376401055764</v>
      </c>
      <c r="N55" s="83">
        <f t="shared" si="110"/>
        <v>0.22371640410338181</v>
      </c>
      <c r="O55" s="83">
        <f t="shared" si="110"/>
        <v>0.26659557221477082</v>
      </c>
      <c r="P55" s="83">
        <f t="shared" si="110"/>
        <v>0.31805057394843766</v>
      </c>
      <c r="Q55" s="83">
        <f t="shared" si="110"/>
        <v>0.37633126503726755</v>
      </c>
      <c r="R55" s="83">
        <f t="shared" si="110"/>
        <v>0.44626809434386339</v>
      </c>
      <c r="S55" s="83">
        <f t="shared" si="110"/>
        <v>0.53019228951177844</v>
      </c>
      <c r="T55" s="83">
        <f t="shared" si="110"/>
        <v>0.63090132371327645</v>
      </c>
      <c r="U55" s="83">
        <f t="shared" si="110"/>
        <v>0.751752164755074</v>
      </c>
      <c r="V55" s="83">
        <f t="shared" si="110"/>
        <v>0.89677317400523116</v>
      </c>
      <c r="W55" s="83">
        <f t="shared" si="110"/>
        <v>1.0707983851054197</v>
      </c>
      <c r="X55" s="83">
        <f t="shared" si="110"/>
        <v>1.1125502771659095</v>
      </c>
      <c r="Y55" s="83">
        <f t="shared" si="110"/>
        <v>1.0477994504919572</v>
      </c>
      <c r="Z55" s="83">
        <f t="shared" si="110"/>
        <v>0.96852431218483459</v>
      </c>
      <c r="AA55" s="83">
        <f t="shared" si="110"/>
        <v>0.87181989619216915</v>
      </c>
      <c r="AB55" s="83">
        <f t="shared" si="110"/>
        <v>0.75420020112598229</v>
      </c>
      <c r="AC55" s="83">
        <f t="shared" si="110"/>
        <v>0.6114819660475288</v>
      </c>
      <c r="AD55" s="83">
        <f t="shared" si="110"/>
        <v>0.43864519414266312</v>
      </c>
      <c r="AE55" s="83">
        <f t="shared" si="110"/>
        <v>0.39674413198498076</v>
      </c>
      <c r="AF55" s="83">
        <f t="shared" si="110"/>
        <v>0.42950170861675413</v>
      </c>
      <c r="AG55" s="83">
        <f t="shared" si="110"/>
        <v>0.45614303786030092</v>
      </c>
      <c r="AH55" s="83">
        <f t="shared" si="110"/>
        <v>0.47527780505767686</v>
      </c>
      <c r="AI55" s="83">
        <f t="shared" si="110"/>
        <v>0.48523764560192384</v>
      </c>
      <c r="AJ55" s="83">
        <f t="shared" si="110"/>
        <v>0.48402052462216344</v>
      </c>
      <c r="AK55" s="83">
        <f t="shared" si="110"/>
        <v>0.47501357670503208</v>
      </c>
      <c r="AL55" s="83">
        <f t="shared" si="110"/>
        <v>0.44898325329397037</v>
      </c>
      <c r="AM55" s="83">
        <f t="shared" si="110"/>
        <v>0.4340795993107896</v>
      </c>
      <c r="AN55" s="83">
        <f t="shared" si="110"/>
        <v>0.42432978707993269</v>
      </c>
      <c r="AO55" s="83">
        <f t="shared" si="110"/>
        <v>0.4194536877371069</v>
      </c>
      <c r="AP55" s="83">
        <f t="shared" si="110"/>
        <v>0.41909603758182362</v>
      </c>
      <c r="AQ55" s="83">
        <f t="shared" si="110"/>
        <v>0.42281150059091904</v>
      </c>
      <c r="AR55" s="83">
        <f t="shared" si="110"/>
        <v>0.41683160566987354</v>
      </c>
      <c r="AS55" s="83">
        <f t="shared" si="110"/>
        <v>0.41443103687525229</v>
      </c>
      <c r="AT55" s="83">
        <f t="shared" si="110"/>
        <v>0.41328517668151732</v>
      </c>
      <c r="AU55" s="83">
        <f t="shared" si="110"/>
        <v>0.40623232458041114</v>
      </c>
      <c r="AV55" s="83">
        <f t="shared" si="110"/>
        <v>0.39439775806230803</v>
      </c>
      <c r="AW55" s="83">
        <f t="shared" si="110"/>
        <v>0.37903800712161828</v>
      </c>
      <c r="AX55" s="83">
        <f t="shared" si="110"/>
        <v>0.36156542652154078</v>
      </c>
      <c r="AY55" s="83">
        <f t="shared" si="110"/>
        <v>0.35100325563617885</v>
      </c>
      <c r="AZ55" s="83">
        <f t="shared" si="110"/>
        <v>0.33870821083580854</v>
      </c>
      <c r="BA55" s="83">
        <f t="shared" si="110"/>
        <v>0.33005070623303501</v>
      </c>
      <c r="BB55" s="83">
        <f t="shared" si="110"/>
        <v>0.3237000325811703</v>
      </c>
      <c r="BC55" s="83">
        <f t="shared" si="110"/>
        <v>0.31875763170981014</v>
      </c>
      <c r="BD55" s="83">
        <f t="shared" si="110"/>
        <v>0.31444659940490055</v>
      </c>
      <c r="BE55" s="83">
        <f t="shared" si="110"/>
        <v>0.31012855908148823</v>
      </c>
      <c r="BF55" s="83">
        <f t="shared" si="110"/>
        <v>0.30532374371258825</v>
      </c>
      <c r="BG55" s="83">
        <f t="shared" si="110"/>
        <v>0.30258972621692803</v>
      </c>
      <c r="BH55" s="83">
        <f t="shared" si="110"/>
        <v>0.29838012609523196</v>
      </c>
      <c r="BI55" s="83">
        <f t="shared" si="110"/>
        <v>0.29306726333789657</v>
      </c>
      <c r="BJ55" s="83">
        <f t="shared" si="110"/>
        <v>0.28729412037655583</v>
      </c>
      <c r="BK55" s="83">
        <f t="shared" si="110"/>
        <v>0.28153324663551738</v>
      </c>
      <c r="BL55" s="83">
        <f t="shared" si="110"/>
        <v>0.27608896093405993</v>
      </c>
      <c r="BM55" s="83">
        <f t="shared" si="110"/>
        <v>0.27109943561524502</v>
      </c>
      <c r="BN55" s="83">
        <f t="shared" si="110"/>
        <v>0.26653862238506454</v>
      </c>
      <c r="BO55" s="83">
        <f t="shared" si="110"/>
        <v>0.26279153594843097</v>
      </c>
      <c r="BP55" s="83">
        <f t="shared" si="110"/>
        <v>0.25940251634206368</v>
      </c>
      <c r="BQ55" s="83">
        <f t="shared" si="110"/>
        <v>0.25611084219442076</v>
      </c>
      <c r="BR55" s="83">
        <f t="shared" si="110"/>
        <v>0.25278450199130359</v>
      </c>
      <c r="BS55" s="83">
        <f t="shared" si="110"/>
        <v>0.24939328680634526</v>
      </c>
      <c r="BT55" s="83">
        <f t="shared" si="110"/>
        <v>0.24598044677564088</v>
      </c>
      <c r="BU55" s="83">
        <f t="shared" si="110"/>
        <v>0.24263265650661534</v>
      </c>
      <c r="BV55" s="83">
        <f t="shared" ref="BV55:DS55" si="111">BU55-BO56+BV56</f>
        <v>0.23916114830851284</v>
      </c>
      <c r="BW55" s="83">
        <f t="shared" si="111"/>
        <v>0.23574186639449229</v>
      </c>
      <c r="BX55" s="83">
        <f t="shared" si="111"/>
        <v>0.23248602535442833</v>
      </c>
      <c r="BY55" s="83">
        <f t="shared" si="111"/>
        <v>0.22943241701665118</v>
      </c>
      <c r="BZ55" s="83">
        <f t="shared" si="111"/>
        <v>0.22657277594902045</v>
      </c>
      <c r="CA55" s="83">
        <f t="shared" si="111"/>
        <v>0.22387452932549365</v>
      </c>
      <c r="CB55" s="83">
        <f t="shared" si="111"/>
        <v>0.22130060749266003</v>
      </c>
      <c r="CC55" s="83">
        <f t="shared" si="111"/>
        <v>0.21882614784360457</v>
      </c>
      <c r="CD55" s="83">
        <f t="shared" si="111"/>
        <v>0.21638104340431899</v>
      </c>
      <c r="CE55" s="83">
        <f t="shared" si="111"/>
        <v>0.2139475422958281</v>
      </c>
      <c r="CF55" s="83">
        <f t="shared" si="111"/>
        <v>0.21153561587166581</v>
      </c>
      <c r="CG55" s="83">
        <f t="shared" si="111"/>
        <v>0.20916671213970398</v>
      </c>
      <c r="CH55" s="83">
        <f t="shared" si="111"/>
        <v>0.20686194501448119</v>
      </c>
      <c r="CI55" s="83">
        <f t="shared" si="111"/>
        <v>0.20463477983354864</v>
      </c>
      <c r="CJ55" s="83">
        <f t="shared" si="111"/>
        <v>0.20248808714989711</v>
      </c>
      <c r="CK55" s="83">
        <f t="shared" si="111"/>
        <v>0.20043574403779918</v>
      </c>
      <c r="CL55" s="83">
        <f t="shared" si="111"/>
        <v>0.19847341417154962</v>
      </c>
      <c r="CM55" s="83">
        <f t="shared" si="111"/>
        <v>0.19658755794355245</v>
      </c>
      <c r="CN55" s="83">
        <f t="shared" si="111"/>
        <v>0.19476317950792277</v>
      </c>
      <c r="CO55" s="83">
        <f t="shared" si="111"/>
        <v>0.19298816897943261</v>
      </c>
      <c r="CP55" s="83">
        <f t="shared" si="111"/>
        <v>0.19125482202471888</v>
      </c>
      <c r="CQ55" s="83">
        <f t="shared" si="111"/>
        <v>0.18955921393497704</v>
      </c>
      <c r="CR55" s="83">
        <f t="shared" si="111"/>
        <v>0.1879011467184189</v>
      </c>
      <c r="CS55" s="83">
        <f t="shared" si="111"/>
        <v>0.18628642757512245</v>
      </c>
      <c r="CT55" s="83">
        <f t="shared" si="111"/>
        <v>0.18472119325581793</v>
      </c>
      <c r="CU55" s="83">
        <f t="shared" si="111"/>
        <v>0.18320921556248509</v>
      </c>
      <c r="CV55" s="83">
        <f t="shared" si="111"/>
        <v>0.181751122762909</v>
      </c>
      <c r="CW55" s="83">
        <f t="shared" si="111"/>
        <v>0.18034486434463529</v>
      </c>
      <c r="CX55" s="83">
        <f t="shared" si="111"/>
        <v>0.17898679758960295</v>
      </c>
      <c r="CY55" s="83">
        <f t="shared" si="111"/>
        <v>0.17767284911295012</v>
      </c>
      <c r="CZ55" s="83">
        <f t="shared" si="111"/>
        <v>0.17639823951034356</v>
      </c>
      <c r="DA55" s="83">
        <f t="shared" si="111"/>
        <v>0.17515921510752888</v>
      </c>
      <c r="DB55" s="83">
        <f t="shared" si="111"/>
        <v>0.17395366597711606</v>
      </c>
      <c r="DC55" s="83">
        <f t="shared" si="111"/>
        <v>0.1727809518709893</v>
      </c>
      <c r="DD55" s="83">
        <f t="shared" si="111"/>
        <v>0.17164137062240337</v>
      </c>
      <c r="DE55" s="83">
        <f t="shared" si="111"/>
        <v>0.17053559156443296</v>
      </c>
      <c r="DF55" s="83">
        <f t="shared" si="111"/>
        <v>0.16946426259476002</v>
      </c>
      <c r="DG55" s="83">
        <f t="shared" si="111"/>
        <v>0.16842757793846999</v>
      </c>
      <c r="DH55" s="83">
        <f t="shared" si="111"/>
        <v>0.1674248305842774</v>
      </c>
      <c r="DI55" s="83">
        <f t="shared" si="111"/>
        <v>0.16645454306384694</v>
      </c>
      <c r="DJ55" s="83">
        <f t="shared" si="111"/>
        <v>0.16551482956781011</v>
      </c>
      <c r="DK55" s="83">
        <f t="shared" si="111"/>
        <v>0.16460377770509727</v>
      </c>
      <c r="DL55" s="83">
        <f t="shared" si="111"/>
        <v>0.16371973128120315</v>
      </c>
      <c r="DM55" s="83">
        <f t="shared" si="111"/>
        <v>0.16286143316769869</v>
      </c>
      <c r="DN55" s="83">
        <f t="shared" si="111"/>
        <v>0.16202803290373435</v>
      </c>
      <c r="DO55" s="83">
        <f t="shared" si="111"/>
        <v>0.16121906292731042</v>
      </c>
      <c r="DP55" s="83">
        <f t="shared" si="111"/>
        <v>0.16043426650108283</v>
      </c>
      <c r="DQ55" s="83">
        <f t="shared" si="111"/>
        <v>0.15967340405999686</v>
      </c>
      <c r="DR55" s="83">
        <f t="shared" si="111"/>
        <v>0.15893611304829219</v>
      </c>
      <c r="DS55" s="83">
        <f t="shared" si="111"/>
        <v>0.15822184467546274</v>
      </c>
    </row>
    <row r="56" spans="1:123" s="95" customFormat="1" x14ac:dyDescent="0.25">
      <c r="A56" s="87" t="s">
        <v>122</v>
      </c>
      <c r="B56" s="94"/>
      <c r="C56" s="113">
        <f t="shared" si="104"/>
        <v>5.3294237008576339E-3</v>
      </c>
      <c r="D56" s="114">
        <f t="shared" ref="D56:H56" si="112">D55-C55</f>
        <v>6.39530844102916E-3</v>
      </c>
      <c r="E56" s="114">
        <f t="shared" si="112"/>
        <v>7.6743701292349906E-3</v>
      </c>
      <c r="F56" s="114">
        <f t="shared" si="112"/>
        <v>9.2092441550819873E-3</v>
      </c>
      <c r="G56" s="114">
        <f t="shared" si="112"/>
        <v>1.1051092986098389E-2</v>
      </c>
      <c r="H56" s="114">
        <f t="shared" si="112"/>
        <v>1.3261311583318058E-2</v>
      </c>
      <c r="I56" s="114">
        <f>I55-H55</f>
        <v>1.5913573899981673E-2</v>
      </c>
      <c r="J56" s="87">
        <f>C33*($G$6+$I$6*(1-J12))</f>
        <v>2.2561599671548322E-2</v>
      </c>
      <c r="K56" s="87">
        <f t="shared" ref="K56:BV56" si="113">D33*($G$6+$I$6*(1-K12))</f>
        <v>2.7073919605857984E-2</v>
      </c>
      <c r="L56" s="87">
        <f t="shared" si="113"/>
        <v>3.2488703527029553E-2</v>
      </c>
      <c r="M56" s="87">
        <f t="shared" si="113"/>
        <v>3.8986444232435469E-2</v>
      </c>
      <c r="N56" s="87">
        <f t="shared" si="113"/>
        <v>4.6783733078922557E-2</v>
      </c>
      <c r="O56" s="87">
        <f t="shared" si="113"/>
        <v>5.614047969470707E-2</v>
      </c>
      <c r="P56" s="87">
        <f t="shared" si="113"/>
        <v>6.7368575633648523E-2</v>
      </c>
      <c r="Q56" s="87">
        <f t="shared" si="113"/>
        <v>8.0842290760378202E-2</v>
      </c>
      <c r="R56" s="87">
        <f t="shared" si="113"/>
        <v>9.7010748912453842E-2</v>
      </c>
      <c r="S56" s="87">
        <f t="shared" si="113"/>
        <v>0.11641289869494457</v>
      </c>
      <c r="T56" s="87">
        <f t="shared" si="113"/>
        <v>0.13969547843393348</v>
      </c>
      <c r="U56" s="87">
        <f t="shared" si="113"/>
        <v>0.16763457412072016</v>
      </c>
      <c r="V56" s="87">
        <f t="shared" si="113"/>
        <v>0.20116148894486424</v>
      </c>
      <c r="W56" s="87">
        <f t="shared" si="113"/>
        <v>0.24139378673383699</v>
      </c>
      <c r="X56" s="87">
        <f t="shared" si="113"/>
        <v>0.12259418282086794</v>
      </c>
      <c r="Y56" s="87">
        <f t="shared" si="113"/>
        <v>3.22599222385015E-2</v>
      </c>
      <c r="Z56" s="87">
        <f t="shared" si="113"/>
        <v>3.7137760387821885E-2</v>
      </c>
      <c r="AA56" s="87">
        <f t="shared" si="113"/>
        <v>4.2991062441268005E-2</v>
      </c>
      <c r="AB56" s="87">
        <f t="shared" si="113"/>
        <v>5.0014879054533258E-2</v>
      </c>
      <c r="AC56" s="87">
        <f t="shared" si="113"/>
        <v>5.8443253866410756E-2</v>
      </c>
      <c r="AD56" s="87">
        <f t="shared" si="113"/>
        <v>6.8557014828971308E-2</v>
      </c>
      <c r="AE56" s="87">
        <f t="shared" si="113"/>
        <v>8.0693120663185555E-2</v>
      </c>
      <c r="AF56" s="87">
        <f t="shared" si="113"/>
        <v>6.5017498870274873E-2</v>
      </c>
      <c r="AG56" s="87">
        <f t="shared" si="113"/>
        <v>6.3779089631368691E-2</v>
      </c>
      <c r="AH56" s="87">
        <f t="shared" si="113"/>
        <v>6.2125829638643923E-2</v>
      </c>
      <c r="AI56" s="87">
        <f t="shared" si="113"/>
        <v>5.997471959878023E-2</v>
      </c>
      <c r="AJ56" s="87">
        <f t="shared" si="113"/>
        <v>5.7226132886650342E-2</v>
      </c>
      <c r="AK56" s="87">
        <f t="shared" si="113"/>
        <v>5.9550066911839922E-2</v>
      </c>
      <c r="AL56" s="87">
        <f t="shared" si="113"/>
        <v>5.4662797252123842E-2</v>
      </c>
      <c r="AM56" s="87">
        <f t="shared" si="113"/>
        <v>5.0113844887094097E-2</v>
      </c>
      <c r="AN56" s="87">
        <f t="shared" si="113"/>
        <v>5.4029277400511777E-2</v>
      </c>
      <c r="AO56" s="87">
        <f t="shared" si="113"/>
        <v>5.7249730295818139E-2</v>
      </c>
      <c r="AP56" s="87">
        <f t="shared" si="113"/>
        <v>5.9617069443496921E-2</v>
      </c>
      <c r="AQ56" s="87">
        <f t="shared" si="113"/>
        <v>6.0941595895745784E-2</v>
      </c>
      <c r="AR56" s="87">
        <f t="shared" si="113"/>
        <v>5.3570171990794363E-2</v>
      </c>
      <c r="AS56" s="87">
        <f t="shared" si="113"/>
        <v>5.2262228457502606E-2</v>
      </c>
      <c r="AT56" s="87">
        <f t="shared" si="113"/>
        <v>4.8967984693359133E-2</v>
      </c>
      <c r="AU56" s="87">
        <f t="shared" si="113"/>
        <v>4.6976425299405607E-2</v>
      </c>
      <c r="AV56" s="87">
        <f t="shared" si="113"/>
        <v>4.5415163777715047E-2</v>
      </c>
      <c r="AW56" s="87">
        <f t="shared" si="113"/>
        <v>4.4257318502807168E-2</v>
      </c>
      <c r="AX56" s="87">
        <f t="shared" si="113"/>
        <v>4.3469015295668274E-2</v>
      </c>
      <c r="AY56" s="87">
        <f t="shared" si="113"/>
        <v>4.3008001105432465E-2</v>
      </c>
      <c r="AZ56" s="87">
        <f t="shared" si="113"/>
        <v>3.9967183657132303E-2</v>
      </c>
      <c r="BA56" s="87">
        <f t="shared" si="113"/>
        <v>4.0310480090585597E-2</v>
      </c>
      <c r="BB56" s="87">
        <f t="shared" si="113"/>
        <v>4.0625751647540904E-2</v>
      </c>
      <c r="BC56" s="87">
        <f t="shared" si="113"/>
        <v>4.0472762906354876E-2</v>
      </c>
      <c r="BD56" s="87">
        <f t="shared" si="113"/>
        <v>3.9946286197897571E-2</v>
      </c>
      <c r="BE56" s="87">
        <f t="shared" si="113"/>
        <v>3.9150974972255941E-2</v>
      </c>
      <c r="BF56" s="87">
        <f t="shared" si="113"/>
        <v>3.8203185736532495E-2</v>
      </c>
      <c r="BG56" s="87">
        <f t="shared" si="113"/>
        <v>3.7233166161472077E-2</v>
      </c>
      <c r="BH56" s="87">
        <f t="shared" si="113"/>
        <v>3.6100879968889492E-2</v>
      </c>
      <c r="BI56" s="87">
        <f t="shared" si="113"/>
        <v>3.5312888890205493E-2</v>
      </c>
      <c r="BJ56" s="87">
        <f t="shared" si="113"/>
        <v>3.4699619945014137E-2</v>
      </c>
      <c r="BK56" s="87">
        <f t="shared" si="113"/>
        <v>3.4185412456859153E-2</v>
      </c>
      <c r="BL56" s="87">
        <f t="shared" si="113"/>
        <v>3.37066892707985E-2</v>
      </c>
      <c r="BM56" s="87">
        <f t="shared" si="113"/>
        <v>3.3213660417717575E-2</v>
      </c>
      <c r="BN56" s="87">
        <f t="shared" si="113"/>
        <v>3.267235293129158E-2</v>
      </c>
      <c r="BO56" s="87">
        <f t="shared" si="113"/>
        <v>3.2353793532255898E-2</v>
      </c>
      <c r="BP56" s="87">
        <f t="shared" si="113"/>
        <v>3.1923869283838203E-2</v>
      </c>
      <c r="BQ56" s="87">
        <f t="shared" si="113"/>
        <v>3.1407945797371224E-2</v>
      </c>
      <c r="BR56" s="87">
        <f t="shared" si="113"/>
        <v>3.085907225374198E-2</v>
      </c>
      <c r="BS56" s="87">
        <f t="shared" si="113"/>
        <v>3.0315474085840177E-2</v>
      </c>
      <c r="BT56" s="87">
        <f t="shared" si="113"/>
        <v>2.9800820387013167E-2</v>
      </c>
      <c r="BU56" s="87">
        <f t="shared" si="113"/>
        <v>2.9324562662266049E-2</v>
      </c>
      <c r="BV56" s="87">
        <f t="shared" si="113"/>
        <v>2.8882285334153407E-2</v>
      </c>
      <c r="BW56" s="87">
        <f t="shared" ref="BW56:DS56" si="114">BP33*($G$6+$I$6*(1-BW12))</f>
        <v>2.850458736981764E-2</v>
      </c>
      <c r="BX56" s="87">
        <f t="shared" si="114"/>
        <v>2.8152104757307245E-2</v>
      </c>
      <c r="BY56" s="87">
        <f t="shared" si="114"/>
        <v>2.7805463915964824E-2</v>
      </c>
      <c r="BZ56" s="87">
        <f t="shared" si="114"/>
        <v>2.7455833018209443E-2</v>
      </c>
      <c r="CA56" s="87">
        <f t="shared" si="114"/>
        <v>2.7102573763486366E-2</v>
      </c>
      <c r="CB56" s="87">
        <f t="shared" si="114"/>
        <v>2.6750640829432439E-2</v>
      </c>
      <c r="CC56" s="87">
        <f t="shared" si="114"/>
        <v>2.6407825685097936E-2</v>
      </c>
      <c r="CD56" s="87">
        <f t="shared" si="114"/>
        <v>2.6059482930532066E-2</v>
      </c>
      <c r="CE56" s="87">
        <f t="shared" si="114"/>
        <v>2.5718603648816368E-2</v>
      </c>
      <c r="CF56" s="87">
        <f t="shared" si="114"/>
        <v>2.5393537491802533E-2</v>
      </c>
      <c r="CG56" s="87">
        <f t="shared" si="114"/>
        <v>2.5086929286247606E-2</v>
      </c>
      <c r="CH56" s="87">
        <f t="shared" si="114"/>
        <v>2.479780663826359E-2</v>
      </c>
      <c r="CI56" s="87">
        <f t="shared" si="114"/>
        <v>2.4523475648499871E-2</v>
      </c>
      <c r="CJ56" s="87">
        <f t="shared" si="114"/>
        <v>2.4261133001446417E-2</v>
      </c>
      <c r="CK56" s="87">
        <f t="shared" si="114"/>
        <v>2.4007139818434151E-2</v>
      </c>
      <c r="CL56" s="87">
        <f t="shared" si="114"/>
        <v>2.3756273782566815E-2</v>
      </c>
      <c r="CM56" s="87">
        <f t="shared" si="114"/>
        <v>2.3507681263805369E-2</v>
      </c>
      <c r="CN56" s="87">
        <f t="shared" si="114"/>
        <v>2.326255085061793E-2</v>
      </c>
      <c r="CO56" s="87">
        <f t="shared" si="114"/>
        <v>2.3022796109773411E-2</v>
      </c>
      <c r="CP56" s="87">
        <f t="shared" si="114"/>
        <v>2.2790128693786157E-2</v>
      </c>
      <c r="CQ56" s="87">
        <f t="shared" si="114"/>
        <v>2.256552491170458E-2</v>
      </c>
      <c r="CR56" s="87">
        <f t="shared" si="114"/>
        <v>2.2349072601876015E-2</v>
      </c>
      <c r="CS56" s="87">
        <f t="shared" si="114"/>
        <v>2.2141554639270367E-2</v>
      </c>
      <c r="CT56" s="87">
        <f t="shared" si="114"/>
        <v>2.1942446944500843E-2</v>
      </c>
      <c r="CU56" s="87">
        <f t="shared" si="114"/>
        <v>2.17505731572851E-2</v>
      </c>
      <c r="CV56" s="87">
        <f t="shared" si="114"/>
        <v>2.1564703310197338E-2</v>
      </c>
      <c r="CW56" s="87">
        <f t="shared" si="114"/>
        <v>2.1383870275512456E-2</v>
      </c>
      <c r="CX56" s="87">
        <f t="shared" si="114"/>
        <v>2.1207458156672254E-2</v>
      </c>
      <c r="CY56" s="87">
        <f t="shared" si="114"/>
        <v>2.1035124125223192E-2</v>
      </c>
      <c r="CZ56" s="87">
        <f t="shared" si="114"/>
        <v>2.0866945036663812E-2</v>
      </c>
      <c r="DA56" s="87">
        <f t="shared" si="114"/>
        <v>2.0703422541686171E-2</v>
      </c>
      <c r="DB56" s="87">
        <f t="shared" si="114"/>
        <v>2.0545024026872277E-2</v>
      </c>
      <c r="DC56" s="87">
        <f t="shared" si="114"/>
        <v>2.0391989204070555E-2</v>
      </c>
      <c r="DD56" s="87">
        <f t="shared" si="114"/>
        <v>2.0244289026926519E-2</v>
      </c>
      <c r="DE56" s="87">
        <f t="shared" si="114"/>
        <v>2.0101679098701839E-2</v>
      </c>
      <c r="DF56" s="87">
        <f t="shared" si="114"/>
        <v>1.9963795155550242E-2</v>
      </c>
      <c r="DG56" s="87">
        <f t="shared" si="114"/>
        <v>1.9830260380373783E-2</v>
      </c>
      <c r="DH56" s="87">
        <f t="shared" si="114"/>
        <v>1.970067518749357E-2</v>
      </c>
      <c r="DI56" s="87">
        <f t="shared" si="114"/>
        <v>1.9574736506441818E-2</v>
      </c>
      <c r="DJ56" s="87">
        <f t="shared" si="114"/>
        <v>1.9452275708033748E-2</v>
      </c>
      <c r="DK56" s="87">
        <f t="shared" si="114"/>
        <v>1.933323716421367E-2</v>
      </c>
      <c r="DL56" s="87">
        <f t="shared" si="114"/>
        <v>1.9217632674807712E-2</v>
      </c>
      <c r="DM56" s="87">
        <f t="shared" si="114"/>
        <v>1.9105497042045793E-2</v>
      </c>
      <c r="DN56" s="87">
        <f t="shared" si="114"/>
        <v>1.8996860116409456E-2</v>
      </c>
      <c r="DO56" s="87">
        <f t="shared" si="114"/>
        <v>1.8891705211069653E-2</v>
      </c>
      <c r="DP56" s="87">
        <f t="shared" si="114"/>
        <v>1.8789940080214215E-2</v>
      </c>
      <c r="DQ56" s="87">
        <f t="shared" si="114"/>
        <v>1.8691413266947787E-2</v>
      </c>
      <c r="DR56" s="87">
        <f t="shared" si="114"/>
        <v>1.8595946152508997E-2</v>
      </c>
      <c r="DS56" s="87">
        <f t="shared" si="114"/>
        <v>1.8503364301978263E-2</v>
      </c>
    </row>
    <row r="57" spans="1:123" x14ac:dyDescent="0.25">
      <c r="A57" t="s">
        <v>74</v>
      </c>
      <c r="B57" s="60"/>
      <c r="C57" s="112">
        <f t="shared" si="104"/>
        <v>3.5035167981290207E-3</v>
      </c>
      <c r="D57" s="112">
        <f t="shared" si="104"/>
        <v>4.2042201577548247E-3</v>
      </c>
      <c r="E57" s="112">
        <f t="shared" si="104"/>
        <v>5.0450641893057891E-3</v>
      </c>
      <c r="F57" s="112">
        <f t="shared" si="104"/>
        <v>6.0540770271669464E-3</v>
      </c>
      <c r="G57" s="112">
        <f t="shared" si="104"/>
        <v>7.2648924326003351E-3</v>
      </c>
      <c r="H57" s="112">
        <f>I57/(1+$V$5)</f>
        <v>8.7178709191204021E-3</v>
      </c>
      <c r="I57" s="104">
        <f>V9*AL7</f>
        <v>1.0461445102944483E-2</v>
      </c>
      <c r="J57" s="83">
        <f t="shared" ref="J57:BU57" si="115">I57-C58+J58</f>
        <v>1.2349492209298419E-2</v>
      </c>
      <c r="K57" s="83">
        <f t="shared" si="115"/>
        <v>1.4615148736923144E-2</v>
      </c>
      <c r="L57" s="83">
        <f t="shared" si="115"/>
        <v>1.733393657007281E-2</v>
      </c>
      <c r="M57" s="83">
        <f t="shared" si="115"/>
        <v>2.059648196985241E-2</v>
      </c>
      <c r="N57" s="83">
        <f t="shared" si="115"/>
        <v>2.451153644958793E-2</v>
      </c>
      <c r="O57" s="83">
        <f t="shared" si="115"/>
        <v>2.9209601825270558E-2</v>
      </c>
      <c r="P57" s="83">
        <f t="shared" si="115"/>
        <v>3.4847280276089708E-2</v>
      </c>
      <c r="Q57" s="83">
        <f t="shared" si="115"/>
        <v>4.1232816864952809E-2</v>
      </c>
      <c r="R57" s="83">
        <f t="shared" si="115"/>
        <v>4.8895460771588545E-2</v>
      </c>
      <c r="S57" s="83">
        <f t="shared" si="115"/>
        <v>5.809063345955142E-2</v>
      </c>
      <c r="T57" s="83">
        <f t="shared" si="115"/>
        <v>6.9124840685106867E-2</v>
      </c>
      <c r="U57" s="83">
        <f t="shared" si="115"/>
        <v>8.2365889355773381E-2</v>
      </c>
      <c r="V57" s="83">
        <f t="shared" si="115"/>
        <v>9.8255147760573203E-2</v>
      </c>
      <c r="W57" s="83">
        <f t="shared" si="115"/>
        <v>0.11732225784633299</v>
      </c>
      <c r="X57" s="83">
        <f t="shared" si="115"/>
        <v>0.10605399516253997</v>
      </c>
      <c r="Y57" s="83">
        <f t="shared" si="115"/>
        <v>9.2666709749884724E-2</v>
      </c>
      <c r="Z57" s="83">
        <f t="shared" si="115"/>
        <v>7.6736615402607122E-2</v>
      </c>
      <c r="AA57" s="83">
        <f t="shared" si="115"/>
        <v>5.7755176422708977E-2</v>
      </c>
      <c r="AB57" s="83">
        <f t="shared" si="115"/>
        <v>3.5112160973850712E-2</v>
      </c>
      <c r="AC57" s="83">
        <f t="shared" si="115"/>
        <v>8.0753065053050486E-3</v>
      </c>
      <c r="AD57" s="83">
        <f t="shared" si="115"/>
        <v>-2.423407973091574E-2</v>
      </c>
      <c r="AE57" s="83">
        <f t="shared" si="115"/>
        <v>-2.872160238878603E-2</v>
      </c>
      <c r="AF57" s="83">
        <f t="shared" si="115"/>
        <v>-3.1651428113432009E-2</v>
      </c>
      <c r="AG57" s="83">
        <f t="shared" si="115"/>
        <v>-3.4083969219079142E-2</v>
      </c>
      <c r="AH57" s="83">
        <f t="shared" si="115"/>
        <v>-3.5904315910003586E-2</v>
      </c>
      <c r="AI57" s="83">
        <f t="shared" si="115"/>
        <v>-3.6974585960317351E-2</v>
      </c>
      <c r="AJ57" s="83">
        <f t="shared" si="115"/>
        <v>-3.7129332177223938E-2</v>
      </c>
      <c r="AK57" s="83">
        <f t="shared" si="115"/>
        <v>-1.5582793820749584E-2</v>
      </c>
      <c r="AL57" s="83">
        <f t="shared" si="115"/>
        <v>1.7115824468455422E-2</v>
      </c>
      <c r="AM57" s="83">
        <f t="shared" si="115"/>
        <v>4.6258189157315957E-2</v>
      </c>
      <c r="AN57" s="83">
        <f t="shared" si="115"/>
        <v>7.7167719330222317E-2</v>
      </c>
      <c r="AO57" s="83">
        <f t="shared" si="115"/>
        <v>0.10948612936324567</v>
      </c>
      <c r="AP57" s="83">
        <f t="shared" si="115"/>
        <v>0.14277455690216045</v>
      </c>
      <c r="AQ57" s="83">
        <f t="shared" si="115"/>
        <v>0.17649748651419775</v>
      </c>
      <c r="AR57" s="83">
        <f t="shared" si="115"/>
        <v>0.16271892175518685</v>
      </c>
      <c r="AS57" s="83">
        <f t="shared" si="115"/>
        <v>0.13877936904281421</v>
      </c>
      <c r="AT57" s="83">
        <f t="shared" si="115"/>
        <v>0.11706876254020564</v>
      </c>
      <c r="AU57" s="83">
        <f t="shared" si="115"/>
        <v>9.3441054580745586E-2</v>
      </c>
      <c r="AV57" s="83">
        <f t="shared" si="115"/>
        <v>6.8238170477459142E-2</v>
      </c>
      <c r="AW57" s="83">
        <f t="shared" si="115"/>
        <v>4.1875304279467111E-2</v>
      </c>
      <c r="AX57" s="83">
        <f t="shared" si="115"/>
        <v>1.4855473840420038E-2</v>
      </c>
      <c r="AY57" s="83">
        <f t="shared" si="115"/>
        <v>1.4484284101994042E-2</v>
      </c>
      <c r="AZ57" s="83">
        <f t="shared" si="115"/>
        <v>1.4050697846850573E-2</v>
      </c>
      <c r="BA57" s="83">
        <f t="shared" si="115"/>
        <v>1.3746194960055975E-2</v>
      </c>
      <c r="BB57" s="83">
        <f t="shared" si="115"/>
        <v>1.3521689835503363E-2</v>
      </c>
      <c r="BC57" s="83">
        <f t="shared" si="115"/>
        <v>1.334552345374659E-2</v>
      </c>
      <c r="BD57" s="83">
        <f t="shared" si="115"/>
        <v>1.3190406093888423E-2</v>
      </c>
      <c r="BE57" s="83">
        <f t="shared" si="115"/>
        <v>1.3034023299604659E-2</v>
      </c>
      <c r="BF57" s="83">
        <f t="shared" si="115"/>
        <v>1.2859757135033409E-2</v>
      </c>
      <c r="BG57" s="83">
        <f t="shared" si="115"/>
        <v>1.2759488442980549E-2</v>
      </c>
      <c r="BH57" s="83">
        <f t="shared" si="115"/>
        <v>1.2606915842723974E-2</v>
      </c>
      <c r="BI57" s="83">
        <f t="shared" si="115"/>
        <v>1.2415969194975269E-2</v>
      </c>
      <c r="BJ57" s="83">
        <f t="shared" si="115"/>
        <v>1.2209138729815773E-2</v>
      </c>
      <c r="BK57" s="83">
        <f t="shared" si="115"/>
        <v>1.2002891102359928E-2</v>
      </c>
      <c r="BL57" s="83">
        <f t="shared" si="115"/>
        <v>1.1807757154987296E-2</v>
      </c>
      <c r="BM57" s="83">
        <f t="shared" si="115"/>
        <v>1.1628415496909619E-2</v>
      </c>
      <c r="BN57" s="83">
        <f t="shared" si="115"/>
        <v>1.1463772059454114E-2</v>
      </c>
      <c r="BO57" s="83">
        <f t="shared" si="115"/>
        <v>1.1327735272060881E-2</v>
      </c>
      <c r="BP57" s="83">
        <f t="shared" si="115"/>
        <v>1.1204171052652584E-2</v>
      </c>
      <c r="BQ57" s="83">
        <f t="shared" si="115"/>
        <v>1.1084102393517613E-2</v>
      </c>
      <c r="BR57" s="83">
        <f t="shared" si="115"/>
        <v>1.0963060623319575E-2</v>
      </c>
      <c r="BS57" s="83">
        <f t="shared" si="115"/>
        <v>1.084012464343025E-2</v>
      </c>
      <c r="BT57" s="83">
        <f t="shared" si="115"/>
        <v>1.0716911135405004E-2</v>
      </c>
      <c r="BU57" s="83">
        <f t="shared" si="115"/>
        <v>1.0596504440291555E-2</v>
      </c>
      <c r="BV57" s="83">
        <f t="shared" ref="BV57:DS57" si="116">BU57-BO58+BV58</f>
        <v>1.0471964096491045E-2</v>
      </c>
      <c r="BW57" s="83">
        <f t="shared" si="116"/>
        <v>1.0349345547555735E-2</v>
      </c>
      <c r="BX57" s="83">
        <f t="shared" si="116"/>
        <v>1.0232473319389352E-2</v>
      </c>
      <c r="BY57" s="83">
        <f t="shared" si="116"/>
        <v>1.0122654466754666E-2</v>
      </c>
      <c r="BZ57" s="83">
        <f t="shared" si="116"/>
        <v>1.00195702104215E-2</v>
      </c>
      <c r="CA57" s="83">
        <f t="shared" si="116"/>
        <v>9.9220736307196709E-3</v>
      </c>
      <c r="CB57" s="83">
        <f t="shared" si="116"/>
        <v>9.8288819041068131E-3</v>
      </c>
      <c r="CC57" s="83">
        <f t="shared" si="116"/>
        <v>9.7391560769407338E-3</v>
      </c>
      <c r="CD57" s="83">
        <f t="shared" si="116"/>
        <v>9.6504953026047332E-3</v>
      </c>
      <c r="CE57" s="83">
        <f t="shared" si="116"/>
        <v>9.5623286771348258E-3</v>
      </c>
      <c r="CF57" s="83">
        <f t="shared" si="116"/>
        <v>9.4750347512613884E-3</v>
      </c>
      <c r="CG57" s="83">
        <f t="shared" si="116"/>
        <v>9.3893763218331015E-3</v>
      </c>
      <c r="CH57" s="83">
        <f t="shared" si="116"/>
        <v>9.3060909079313494E-3</v>
      </c>
      <c r="CI57" s="83">
        <f t="shared" si="116"/>
        <v>9.225640070445365E-3</v>
      </c>
      <c r="CJ57" s="83">
        <f t="shared" si="116"/>
        <v>9.1481129312757925E-3</v>
      </c>
      <c r="CK57" s="83">
        <f t="shared" si="116"/>
        <v>9.0739646421076903E-3</v>
      </c>
      <c r="CL57" s="83">
        <f t="shared" si="116"/>
        <v>9.0030275079899056E-3</v>
      </c>
      <c r="CM57" s="83">
        <f t="shared" si="116"/>
        <v>8.9348214925830428E-3</v>
      </c>
      <c r="CN57" s="83">
        <f t="shared" si="116"/>
        <v>8.8688215129206598E-3</v>
      </c>
      <c r="CO57" s="83">
        <f t="shared" si="116"/>
        <v>8.8046060037061391E-3</v>
      </c>
      <c r="CP57" s="83">
        <f t="shared" si="116"/>
        <v>8.7419070847639078E-3</v>
      </c>
      <c r="CQ57" s="83">
        <f t="shared" si="116"/>
        <v>8.680586389068148E-3</v>
      </c>
      <c r="CR57" s="83">
        <f t="shared" si="116"/>
        <v>8.6206454836657218E-3</v>
      </c>
      <c r="CS57" s="83">
        <f t="shared" si="116"/>
        <v>8.5622898571530211E-3</v>
      </c>
      <c r="CT57" s="83">
        <f t="shared" si="116"/>
        <v>8.5057316145637826E-3</v>
      </c>
      <c r="CU57" s="83">
        <f t="shared" si="116"/>
        <v>8.4510975968525512E-3</v>
      </c>
      <c r="CV57" s="83">
        <f t="shared" si="116"/>
        <v>8.3984040159076068E-3</v>
      </c>
      <c r="CW57" s="83">
        <f t="shared" si="116"/>
        <v>8.3475739439007532E-3</v>
      </c>
      <c r="CX57" s="83">
        <f t="shared" si="116"/>
        <v>8.2984758386179802E-3</v>
      </c>
      <c r="CY57" s="83">
        <f t="shared" si="116"/>
        <v>8.2509639477409795E-3</v>
      </c>
      <c r="CZ57" s="83">
        <f t="shared" si="116"/>
        <v>8.2048707324493073E-3</v>
      </c>
      <c r="DA57" s="83">
        <f t="shared" si="116"/>
        <v>8.1600656551051743E-3</v>
      </c>
      <c r="DB57" s="83">
        <f t="shared" si="116"/>
        <v>8.1164757005090307E-3</v>
      </c>
      <c r="DC57" s="83">
        <f t="shared" si="116"/>
        <v>8.0740786730133206E-3</v>
      </c>
      <c r="DD57" s="83">
        <f t="shared" si="116"/>
        <v>8.032884419195193E-3</v>
      </c>
      <c r="DE57" s="83">
        <f t="shared" si="116"/>
        <v>7.992915157703671E-3</v>
      </c>
      <c r="DF57" s="83">
        <f t="shared" si="116"/>
        <v>7.9541920763719753E-3</v>
      </c>
      <c r="DG57" s="83">
        <f t="shared" si="116"/>
        <v>7.9167196836508174E-3</v>
      </c>
      <c r="DH57" s="83">
        <f t="shared" si="116"/>
        <v>7.8804708480010796E-3</v>
      </c>
      <c r="DI57" s="83">
        <f t="shared" si="116"/>
        <v>7.8453918269477379E-3</v>
      </c>
      <c r="DJ57" s="83">
        <f t="shared" si="116"/>
        <v>7.8114151093501873E-3</v>
      </c>
      <c r="DK57" s="83">
        <f t="shared" si="116"/>
        <v>7.7784727526901791E-3</v>
      </c>
      <c r="DL57" s="83">
        <f t="shared" si="116"/>
        <v>7.7465061583259767E-3</v>
      </c>
      <c r="DM57" s="83">
        <f t="shared" si="116"/>
        <v>7.7154709395363128E-3</v>
      </c>
      <c r="DN57" s="83">
        <f t="shared" si="116"/>
        <v>7.6853370171465181E-3</v>
      </c>
      <c r="DO57" s="83">
        <f t="shared" si="116"/>
        <v>7.6560875088518433E-3</v>
      </c>
      <c r="DP57" s="83">
        <f t="shared" si="116"/>
        <v>7.6277126391785617E-3</v>
      </c>
      <c r="DQ57" s="83">
        <f t="shared" si="116"/>
        <v>7.6002030133378107E-3</v>
      </c>
      <c r="DR57" s="83">
        <f t="shared" si="116"/>
        <v>7.5735448169484427E-3</v>
      </c>
      <c r="DS57" s="83">
        <f t="shared" si="116"/>
        <v>7.547717711150816E-3</v>
      </c>
    </row>
    <row r="58" spans="1:123" s="95" customFormat="1" x14ac:dyDescent="0.25">
      <c r="A58" s="87" t="s">
        <v>123</v>
      </c>
      <c r="B58" s="94"/>
      <c r="C58" s="113">
        <f t="shared" si="104"/>
        <v>5.8391946635483671E-4</v>
      </c>
      <c r="D58" s="114">
        <f t="shared" ref="D58:H58" si="117">D57-C57</f>
        <v>7.0070335962580397E-4</v>
      </c>
      <c r="E58" s="114">
        <f t="shared" si="117"/>
        <v>8.4084403155096441E-4</v>
      </c>
      <c r="F58" s="114">
        <f t="shared" si="117"/>
        <v>1.0090128378611573E-3</v>
      </c>
      <c r="G58" s="114">
        <f t="shared" si="117"/>
        <v>1.2108154054333888E-3</v>
      </c>
      <c r="H58" s="114">
        <f t="shared" si="117"/>
        <v>1.452978486520067E-3</v>
      </c>
      <c r="I58" s="114">
        <f>I57-H57</f>
        <v>1.7435741838240804E-3</v>
      </c>
      <c r="J58" s="87">
        <f>C35*($G$7+$I$7*(1-J12))</f>
        <v>2.4719665727087731E-3</v>
      </c>
      <c r="K58" s="87">
        <f t="shared" ref="K58:BV58" si="118">D35*($G$7+$I$7*(1-K12))</f>
        <v>2.9663598872505278E-3</v>
      </c>
      <c r="L58" s="87">
        <f t="shared" si="118"/>
        <v>3.5596318647006324E-3</v>
      </c>
      <c r="M58" s="87">
        <f t="shared" si="118"/>
        <v>4.2715582376407595E-3</v>
      </c>
      <c r="N58" s="87">
        <f t="shared" si="118"/>
        <v>5.1258698851689103E-3</v>
      </c>
      <c r="O58" s="87">
        <f t="shared" si="118"/>
        <v>6.1510438622026957E-3</v>
      </c>
      <c r="P58" s="87">
        <f t="shared" si="118"/>
        <v>7.3812526346432299E-3</v>
      </c>
      <c r="Q58" s="87">
        <f t="shared" si="118"/>
        <v>8.8575031615718801E-3</v>
      </c>
      <c r="R58" s="87">
        <f t="shared" si="118"/>
        <v>1.0629003793886257E-2</v>
      </c>
      <c r="S58" s="87">
        <f t="shared" si="118"/>
        <v>1.2754804552663505E-2</v>
      </c>
      <c r="T58" s="87">
        <f t="shared" si="118"/>
        <v>1.5305765463196199E-2</v>
      </c>
      <c r="U58" s="87">
        <f t="shared" si="118"/>
        <v>1.8366918555835436E-2</v>
      </c>
      <c r="V58" s="87">
        <f t="shared" si="118"/>
        <v>2.2040302267002519E-2</v>
      </c>
      <c r="W58" s="87">
        <f t="shared" si="118"/>
        <v>2.6448362720403025E-2</v>
      </c>
      <c r="X58" s="87">
        <f t="shared" si="118"/>
        <v>-2.4107595222211398E-3</v>
      </c>
      <c r="Y58" s="87">
        <f t="shared" si="118"/>
        <v>-2.7582816187689853E-3</v>
      </c>
      <c r="Z58" s="87">
        <f t="shared" si="118"/>
        <v>-3.1752897946140985E-3</v>
      </c>
      <c r="AA58" s="87">
        <f t="shared" si="118"/>
        <v>-3.6756735167019399E-3</v>
      </c>
      <c r="AB58" s="87">
        <f t="shared" si="118"/>
        <v>-4.2760968930228276E-3</v>
      </c>
      <c r="AC58" s="87">
        <f t="shared" si="118"/>
        <v>-4.9965522015431446E-3</v>
      </c>
      <c r="AD58" s="87">
        <f t="shared" si="118"/>
        <v>-5.8610235158177626E-3</v>
      </c>
      <c r="AE58" s="87">
        <f t="shared" si="118"/>
        <v>-6.8982821800914291E-3</v>
      </c>
      <c r="AF58" s="87">
        <f t="shared" si="118"/>
        <v>-5.6881073434149618E-3</v>
      </c>
      <c r="AG58" s="87">
        <f t="shared" si="118"/>
        <v>-5.6078309002612296E-3</v>
      </c>
      <c r="AH58" s="87">
        <f t="shared" si="118"/>
        <v>-5.4960202076263847E-3</v>
      </c>
      <c r="AI58" s="87">
        <f t="shared" si="118"/>
        <v>-5.346366943336592E-3</v>
      </c>
      <c r="AJ58" s="87">
        <f t="shared" si="118"/>
        <v>-5.1512984184497335E-3</v>
      </c>
      <c r="AK58" s="87">
        <f t="shared" si="118"/>
        <v>1.5685514840656591E-2</v>
      </c>
      <c r="AL58" s="87">
        <f t="shared" si="118"/>
        <v>2.5800336109113576E-2</v>
      </c>
      <c r="AM58" s="87">
        <f t="shared" si="118"/>
        <v>2.3454257345445571E-2</v>
      </c>
      <c r="AN58" s="87">
        <f t="shared" si="118"/>
        <v>2.5301699272645136E-2</v>
      </c>
      <c r="AO58" s="87">
        <f t="shared" si="118"/>
        <v>2.6822389825396972E-2</v>
      </c>
      <c r="AP58" s="87">
        <f t="shared" si="118"/>
        <v>2.7942060595578178E-2</v>
      </c>
      <c r="AQ58" s="87">
        <f t="shared" si="118"/>
        <v>2.8571631193587545E-2</v>
      </c>
      <c r="AR58" s="87">
        <f t="shared" si="118"/>
        <v>1.9069500816456756E-3</v>
      </c>
      <c r="AS58" s="87">
        <f t="shared" si="118"/>
        <v>1.8607833967409552E-3</v>
      </c>
      <c r="AT58" s="87">
        <f t="shared" si="118"/>
        <v>1.7436508428369949E-3</v>
      </c>
      <c r="AU58" s="87">
        <f t="shared" si="118"/>
        <v>1.6739913131850912E-3</v>
      </c>
      <c r="AV58" s="87">
        <f t="shared" si="118"/>
        <v>1.6195057221105244E-3</v>
      </c>
      <c r="AW58" s="87">
        <f t="shared" si="118"/>
        <v>1.5791943975861451E-3</v>
      </c>
      <c r="AX58" s="87">
        <f t="shared" si="118"/>
        <v>1.5518007545404719E-3</v>
      </c>
      <c r="AY58" s="87">
        <f t="shared" si="118"/>
        <v>1.5357603432196796E-3</v>
      </c>
      <c r="AZ58" s="87">
        <f t="shared" si="118"/>
        <v>1.4271971415974873E-3</v>
      </c>
      <c r="BA58" s="87">
        <f t="shared" si="118"/>
        <v>1.4391479560423961E-3</v>
      </c>
      <c r="BB58" s="87">
        <f t="shared" si="118"/>
        <v>1.4494861886324797E-3</v>
      </c>
      <c r="BC58" s="87">
        <f t="shared" si="118"/>
        <v>1.4433393403537531E-3</v>
      </c>
      <c r="BD58" s="87">
        <f t="shared" si="118"/>
        <v>1.4240770377279789E-3</v>
      </c>
      <c r="BE58" s="87">
        <f t="shared" si="118"/>
        <v>1.3954179602567094E-3</v>
      </c>
      <c r="BF58" s="87">
        <f t="shared" si="118"/>
        <v>1.3614941786484287E-3</v>
      </c>
      <c r="BG58" s="87">
        <f t="shared" si="118"/>
        <v>1.3269284495446277E-3</v>
      </c>
      <c r="BH58" s="87">
        <f t="shared" si="118"/>
        <v>1.2865753557858208E-3</v>
      </c>
      <c r="BI58" s="87">
        <f t="shared" si="118"/>
        <v>1.2585395408837743E-3</v>
      </c>
      <c r="BJ58" s="87">
        <f t="shared" si="118"/>
        <v>1.2365088751942568E-3</v>
      </c>
      <c r="BK58" s="87">
        <f t="shared" si="118"/>
        <v>1.2178294102721326E-3</v>
      </c>
      <c r="BL58" s="87">
        <f t="shared" si="118"/>
        <v>1.200284012884076E-3</v>
      </c>
      <c r="BM58" s="87">
        <f t="shared" si="118"/>
        <v>1.1821525205707524E-3</v>
      </c>
      <c r="BN58" s="87">
        <f t="shared" si="118"/>
        <v>1.1622850120891228E-3</v>
      </c>
      <c r="BO58" s="87">
        <f t="shared" si="118"/>
        <v>1.1505385683925871E-3</v>
      </c>
      <c r="BP58" s="87">
        <f t="shared" si="118"/>
        <v>1.1349753214754776E-3</v>
      </c>
      <c r="BQ58" s="87">
        <f t="shared" si="118"/>
        <v>1.1164402160592853E-3</v>
      </c>
      <c r="BR58" s="87">
        <f t="shared" si="118"/>
        <v>1.0967876400740952E-3</v>
      </c>
      <c r="BS58" s="87">
        <f t="shared" si="118"/>
        <v>1.0773480329947518E-3</v>
      </c>
      <c r="BT58" s="87">
        <f t="shared" si="118"/>
        <v>1.0589390125455057E-3</v>
      </c>
      <c r="BU58" s="87">
        <f t="shared" si="118"/>
        <v>1.041878316975672E-3</v>
      </c>
      <c r="BV58" s="87">
        <f t="shared" si="118"/>
        <v>1.025998224592078E-3</v>
      </c>
      <c r="BW58" s="87">
        <f t="shared" ref="BW58:DS58" si="119">BP35*($G$7+$I$7*(1-BW12))</f>
        <v>1.0123567725401678E-3</v>
      </c>
      <c r="BX58" s="87">
        <f t="shared" si="119"/>
        <v>9.9956798789290228E-4</v>
      </c>
      <c r="BY58" s="87">
        <f t="shared" si="119"/>
        <v>9.8696878743940791E-4</v>
      </c>
      <c r="BZ58" s="87">
        <f t="shared" si="119"/>
        <v>9.7426377666158591E-4</v>
      </c>
      <c r="CA58" s="87">
        <f t="shared" si="119"/>
        <v>9.6144243284367742E-4</v>
      </c>
      <c r="CB58" s="87">
        <f t="shared" si="119"/>
        <v>9.4868659036281486E-4</v>
      </c>
      <c r="CC58" s="87">
        <f t="shared" si="119"/>
        <v>9.3627239742599894E-4</v>
      </c>
      <c r="CD58" s="87">
        <f t="shared" si="119"/>
        <v>9.236959982041671E-4</v>
      </c>
      <c r="CE58" s="87">
        <f t="shared" si="119"/>
        <v>9.1140136242299553E-4</v>
      </c>
      <c r="CF58" s="87">
        <f t="shared" si="119"/>
        <v>8.9967486156597085E-4</v>
      </c>
      <c r="CG58" s="87">
        <f t="shared" si="119"/>
        <v>8.8860534723329864E-4</v>
      </c>
      <c r="CH58" s="87">
        <f t="shared" si="119"/>
        <v>8.781570189419247E-4</v>
      </c>
      <c r="CI58" s="87">
        <f t="shared" si="119"/>
        <v>8.6823575287683105E-4</v>
      </c>
      <c r="CJ58" s="87">
        <f t="shared" si="119"/>
        <v>8.5874525825642531E-4</v>
      </c>
      <c r="CK58" s="87">
        <f t="shared" si="119"/>
        <v>8.495477090360653E-4</v>
      </c>
      <c r="CL58" s="87">
        <f t="shared" si="119"/>
        <v>8.4046422830521118E-4</v>
      </c>
      <c r="CM58" s="87">
        <f t="shared" si="119"/>
        <v>8.3146884615910809E-4</v>
      </c>
      <c r="CN58" s="87">
        <f t="shared" si="119"/>
        <v>8.2260536757091556E-4</v>
      </c>
      <c r="CO58" s="87">
        <f t="shared" si="119"/>
        <v>8.1394150972740546E-4</v>
      </c>
      <c r="CP58" s="87">
        <f t="shared" si="119"/>
        <v>8.0553683393459969E-4</v>
      </c>
      <c r="CQ58" s="87">
        <f t="shared" si="119"/>
        <v>7.9742456256066659E-4</v>
      </c>
      <c r="CR58" s="87">
        <f t="shared" si="119"/>
        <v>7.8960680363363944E-4</v>
      </c>
      <c r="CS58" s="87">
        <f t="shared" si="119"/>
        <v>7.821086017925109E-4</v>
      </c>
      <c r="CT58" s="87">
        <f t="shared" si="119"/>
        <v>7.7491060356987005E-4</v>
      </c>
      <c r="CU58" s="87">
        <f t="shared" si="119"/>
        <v>7.6797134985968354E-4</v>
      </c>
      <c r="CV58" s="87">
        <f t="shared" si="119"/>
        <v>7.6124792878246202E-4</v>
      </c>
      <c r="CW58" s="87">
        <f t="shared" si="119"/>
        <v>7.5470676192774589E-4</v>
      </c>
      <c r="CX58" s="87">
        <f t="shared" si="119"/>
        <v>7.4832645727789351E-4</v>
      </c>
      <c r="CY58" s="87">
        <f t="shared" si="119"/>
        <v>7.4209491275663969E-4</v>
      </c>
      <c r="CZ58" s="87">
        <f t="shared" si="119"/>
        <v>7.3601538650083797E-4</v>
      </c>
      <c r="DA58" s="87">
        <f t="shared" si="119"/>
        <v>7.3010552622573702E-4</v>
      </c>
      <c r="DB58" s="87">
        <f t="shared" si="119"/>
        <v>7.2438139526353996E-4</v>
      </c>
      <c r="DC58" s="87">
        <f t="shared" si="119"/>
        <v>7.1885090128675155E-4</v>
      </c>
      <c r="DD58" s="87">
        <f t="shared" si="119"/>
        <v>7.135125081096181E-4</v>
      </c>
      <c r="DE58" s="87">
        <f t="shared" si="119"/>
        <v>7.0835719578637112E-4</v>
      </c>
      <c r="DF58" s="87">
        <f t="shared" si="119"/>
        <v>7.0337183142494392E-4</v>
      </c>
      <c r="DG58" s="87">
        <f t="shared" si="119"/>
        <v>6.9854299377967999E-4</v>
      </c>
      <c r="DH58" s="87">
        <f t="shared" si="119"/>
        <v>6.9385669057599945E-4</v>
      </c>
      <c r="DI58" s="87">
        <f t="shared" si="119"/>
        <v>6.893023742101978E-4</v>
      </c>
      <c r="DJ58" s="87">
        <f t="shared" si="119"/>
        <v>6.8487418368920157E-4</v>
      </c>
      <c r="DK58" s="87">
        <f t="shared" si="119"/>
        <v>6.8057015144961004E-4</v>
      </c>
      <c r="DL58" s="87">
        <f t="shared" si="119"/>
        <v>6.7639060142216892E-4</v>
      </c>
      <c r="DM58" s="87">
        <f t="shared" si="119"/>
        <v>6.7233661263528045E-4</v>
      </c>
      <c r="DN58" s="87">
        <f t="shared" si="119"/>
        <v>6.6840907138988523E-4</v>
      </c>
      <c r="DO58" s="87">
        <f t="shared" si="119"/>
        <v>6.6460718228132448E-4</v>
      </c>
      <c r="DP58" s="87">
        <f t="shared" si="119"/>
        <v>6.6092750453691611E-4</v>
      </c>
      <c r="DQ58" s="87">
        <f t="shared" si="119"/>
        <v>6.5736455784845028E-4</v>
      </c>
      <c r="DR58" s="87">
        <f t="shared" si="119"/>
        <v>6.5391195506024212E-4</v>
      </c>
      <c r="DS58" s="87">
        <f t="shared" si="119"/>
        <v>6.5056349562454189E-4</v>
      </c>
    </row>
    <row r="59" spans="1:123" s="76" customFormat="1" x14ac:dyDescent="0.25">
      <c r="A59" s="101" t="s">
        <v>75</v>
      </c>
      <c r="B59" s="102" t="s">
        <v>111</v>
      </c>
      <c r="C59" s="76">
        <f t="shared" ref="C59:BN59" si="120">C60+C62+C64</f>
        <v>0.18258837313212201</v>
      </c>
      <c r="D59" s="76">
        <f t="shared" si="120"/>
        <v>0.21910604775854636</v>
      </c>
      <c r="E59" s="76">
        <f t="shared" si="120"/>
        <v>0.26292725731025568</v>
      </c>
      <c r="F59" s="76">
        <f t="shared" si="120"/>
        <v>0.31551270877230675</v>
      </c>
      <c r="G59" s="76">
        <f t="shared" si="120"/>
        <v>0.37861525052676814</v>
      </c>
      <c r="H59" s="76">
        <f t="shared" si="120"/>
        <v>0.45433830063212172</v>
      </c>
      <c r="I59" s="111">
        <f t="shared" si="120"/>
        <v>0.54520596075854599</v>
      </c>
      <c r="J59" s="76">
        <f t="shared" si="120"/>
        <v>0.5281300513029662</v>
      </c>
      <c r="K59" s="76">
        <f t="shared" si="120"/>
        <v>0.5076389599562704</v>
      </c>
      <c r="L59" s="76">
        <f t="shared" si="120"/>
        <v>0.48304965034023528</v>
      </c>
      <c r="M59" s="76">
        <f t="shared" si="120"/>
        <v>0.4535424788009933</v>
      </c>
      <c r="N59" s="76">
        <f t="shared" si="120"/>
        <v>0.41813387295390292</v>
      </c>
      <c r="O59" s="76">
        <f t="shared" si="120"/>
        <v>0.37564354593739435</v>
      </c>
      <c r="P59" s="103">
        <f t="shared" si="120"/>
        <v>0.32465515351758423</v>
      </c>
      <c r="Q59" s="76">
        <f t="shared" si="120"/>
        <v>0.35915478869908068</v>
      </c>
      <c r="R59" s="76">
        <f t="shared" si="120"/>
        <v>0.40055435091687641</v>
      </c>
      <c r="S59" s="76">
        <f t="shared" si="120"/>
        <v>0.45023382557823144</v>
      </c>
      <c r="T59" s="76">
        <f t="shared" si="120"/>
        <v>0.50984919517185734</v>
      </c>
      <c r="U59" s="76">
        <f t="shared" si="120"/>
        <v>0.5813876386842084</v>
      </c>
      <c r="V59" s="76">
        <f t="shared" si="120"/>
        <v>0.66723377089902969</v>
      </c>
      <c r="W59" s="103">
        <f t="shared" si="120"/>
        <v>0.77024912955681524</v>
      </c>
      <c r="X59" s="76">
        <f t="shared" si="120"/>
        <v>0.85319011578330251</v>
      </c>
      <c r="Y59" s="76">
        <f t="shared" si="120"/>
        <v>0.8747853139713706</v>
      </c>
      <c r="Z59" s="76">
        <f t="shared" si="120"/>
        <v>0.89684433417752518</v>
      </c>
      <c r="AA59" s="76">
        <f t="shared" si="120"/>
        <v>0.91945926025936742</v>
      </c>
      <c r="AB59" s="76">
        <f t="shared" si="120"/>
        <v>0.94274030701596767</v>
      </c>
      <c r="AC59" s="76">
        <f t="shared" si="120"/>
        <v>0.96681932598298381</v>
      </c>
      <c r="AD59" s="103">
        <f t="shared" si="120"/>
        <v>0.99185396050444707</v>
      </c>
      <c r="AE59" s="76">
        <f t="shared" si="120"/>
        <v>1.0587100015008581</v>
      </c>
      <c r="AF59" s="76">
        <f t="shared" si="120"/>
        <v>1.1416750845722077</v>
      </c>
      <c r="AG59" s="76">
        <f t="shared" si="120"/>
        <v>1.2102326785364672</v>
      </c>
      <c r="AH59" s="76">
        <f t="shared" si="120"/>
        <v>1.2610682601023908</v>
      </c>
      <c r="AI59" s="76">
        <f t="shared" si="120"/>
        <v>1.2902046491199033</v>
      </c>
      <c r="AJ59" s="189">
        <f t="shared" si="120"/>
        <v>1.2928695231778748</v>
      </c>
      <c r="AK59" s="103">
        <f t="shared" si="120"/>
        <v>1.2356572129263661</v>
      </c>
      <c r="AL59" s="76">
        <f t="shared" si="120"/>
        <v>1.1186612201963966</v>
      </c>
      <c r="AM59" s="76">
        <f t="shared" si="120"/>
        <v>1.0302406545821088</v>
      </c>
      <c r="AN59" s="76">
        <f t="shared" si="120"/>
        <v>0.95002220962252437</v>
      </c>
      <c r="AO59" s="76">
        <f t="shared" si="120"/>
        <v>0.87791032604893093</v>
      </c>
      <c r="AP59" s="76">
        <f t="shared" si="120"/>
        <v>0.81376254791673397</v>
      </c>
      <c r="AQ59" s="189">
        <f t="shared" si="120"/>
        <v>0.75738034265907062</v>
      </c>
      <c r="AR59" s="103">
        <f t="shared" si="120"/>
        <v>0.77198296345835238</v>
      </c>
      <c r="AS59" s="76">
        <f t="shared" si="120"/>
        <v>0.8135774991021143</v>
      </c>
      <c r="AT59" s="76">
        <f t="shared" si="120"/>
        <v>0.85455055841568939</v>
      </c>
      <c r="AU59" s="76">
        <f t="shared" si="120"/>
        <v>0.88522959243451216</v>
      </c>
      <c r="AV59" s="76">
        <f t="shared" si="120"/>
        <v>0.90762590526796694</v>
      </c>
      <c r="AW59" s="76">
        <f t="shared" si="120"/>
        <v>0.92391675747692559</v>
      </c>
      <c r="AX59" s="189">
        <f t="shared" si="120"/>
        <v>0.93647469835720565</v>
      </c>
      <c r="AY59" s="207">
        <f t="shared" si="120"/>
        <v>0.91209718854071264</v>
      </c>
      <c r="AZ59" s="76">
        <f t="shared" si="120"/>
        <v>0.88364274464652059</v>
      </c>
      <c r="BA59" s="76">
        <f t="shared" si="120"/>
        <v>0.86365817595816319</v>
      </c>
      <c r="BB59" s="76">
        <f t="shared" si="120"/>
        <v>0.84889794292345577</v>
      </c>
      <c r="BC59" s="76">
        <f t="shared" si="120"/>
        <v>0.83729294902944795</v>
      </c>
      <c r="BD59" s="76">
        <f t="shared" si="120"/>
        <v>0.82706064013321146</v>
      </c>
      <c r="BE59" s="189">
        <f t="shared" si="120"/>
        <v>0.81674478480486845</v>
      </c>
      <c r="BF59" s="103">
        <f t="shared" si="120"/>
        <v>0.80526282444663555</v>
      </c>
      <c r="BG59" s="76">
        <f t="shared" si="120"/>
        <v>0.79866203904592192</v>
      </c>
      <c r="BH59" s="76">
        <f t="shared" si="120"/>
        <v>0.78866454459156865</v>
      </c>
      <c r="BI59" s="76">
        <f t="shared" si="120"/>
        <v>0.77615966867812802</v>
      </c>
      <c r="BJ59" s="76">
        <f t="shared" si="120"/>
        <v>0.76261859624419803</v>
      </c>
      <c r="BK59" s="76">
        <f t="shared" si="120"/>
        <v>0.74911853858568356</v>
      </c>
      <c r="BL59" s="189">
        <f t="shared" si="120"/>
        <v>0.73634840436657834</v>
      </c>
      <c r="BM59" s="103">
        <f t="shared" si="120"/>
        <v>0.72461430203889576</v>
      </c>
      <c r="BN59" s="76">
        <f t="shared" si="120"/>
        <v>0.71384478602321999</v>
      </c>
      <c r="BO59" s="76">
        <f t="shared" ref="BO59:DS59" si="121">BO60+BO62+BO64</f>
        <v>0.70494087715191389</v>
      </c>
      <c r="BP59" s="76">
        <f t="shared" si="121"/>
        <v>0.69684814171091936</v>
      </c>
      <c r="BQ59" s="76">
        <f t="shared" si="121"/>
        <v>0.68897973499564258</v>
      </c>
      <c r="BR59" s="76">
        <f t="shared" si="121"/>
        <v>0.68104351970242738</v>
      </c>
      <c r="BS59" s="76">
        <f t="shared" si="121"/>
        <v>0.67297937857712053</v>
      </c>
      <c r="BT59" s="103">
        <f t="shared" si="121"/>
        <v>0.66489312762318553</v>
      </c>
      <c r="BU59" s="76">
        <f t="shared" si="121"/>
        <v>0.65698648130748982</v>
      </c>
      <c r="BV59" s="76">
        <f t="shared" si="121"/>
        <v>0.64881221040752535</v>
      </c>
      <c r="BW59" s="76">
        <f t="shared" si="121"/>
        <v>0.64076611030877295</v>
      </c>
      <c r="BX59" s="76">
        <f t="shared" si="121"/>
        <v>0.63309838924210893</v>
      </c>
      <c r="BY59" s="76">
        <f t="shared" si="121"/>
        <v>0.62589466133381388</v>
      </c>
      <c r="BZ59" s="76">
        <f t="shared" si="121"/>
        <v>0.61913419334137632</v>
      </c>
      <c r="CA59" s="103">
        <f t="shared" si="121"/>
        <v>0.61274207764206179</v>
      </c>
      <c r="CB59" s="76">
        <f t="shared" si="121"/>
        <v>0.60663449795915225</v>
      </c>
      <c r="CC59" s="76">
        <f t="shared" si="121"/>
        <v>0.60075402831279212</v>
      </c>
      <c r="CD59" s="76">
        <f t="shared" si="121"/>
        <v>0.59494348768341143</v>
      </c>
      <c r="CE59" s="76">
        <f t="shared" si="121"/>
        <v>0.58916548685221182</v>
      </c>
      <c r="CF59" s="76">
        <f t="shared" si="121"/>
        <v>0.58344476635235609</v>
      </c>
      <c r="CG59" s="76">
        <f t="shared" si="121"/>
        <v>0.57783120212843253</v>
      </c>
      <c r="CH59" s="103">
        <f t="shared" si="121"/>
        <v>0.5723730178272679</v>
      </c>
      <c r="CI59" s="76">
        <f t="shared" si="121"/>
        <v>0.56710039071913554</v>
      </c>
      <c r="CJ59" s="76">
        <f t="shared" si="121"/>
        <v>0.5620191469529966</v>
      </c>
      <c r="CK59" s="76">
        <f t="shared" si="121"/>
        <v>0.55715909708113109</v>
      </c>
      <c r="CL59" s="76">
        <f t="shared" si="121"/>
        <v>0.55250932347215409</v>
      </c>
      <c r="CM59" s="76">
        <f t="shared" si="121"/>
        <v>0.54803845529651718</v>
      </c>
      <c r="CN59" s="76">
        <f t="shared" si="121"/>
        <v>0.54371216279210111</v>
      </c>
      <c r="CO59" s="103">
        <f t="shared" si="121"/>
        <v>0.53950287699532806</v>
      </c>
      <c r="CP59" s="76">
        <f t="shared" si="121"/>
        <v>0.53539307345115539</v>
      </c>
      <c r="CQ59" s="76">
        <f t="shared" si="121"/>
        <v>0.53137369466355444</v>
      </c>
      <c r="CR59" s="76">
        <f t="shared" si="121"/>
        <v>0.5274448225848738</v>
      </c>
      <c r="CS59" s="76">
        <f t="shared" si="121"/>
        <v>0.52361988966195572</v>
      </c>
      <c r="CT59" s="76">
        <f t="shared" si="121"/>
        <v>0.51991276356313043</v>
      </c>
      <c r="CU59" s="76">
        <f t="shared" si="121"/>
        <v>0.51633173460042592</v>
      </c>
      <c r="CV59" s="103">
        <f t="shared" si="121"/>
        <v>0.51287785522795748</v>
      </c>
      <c r="CW59" s="76">
        <f t="shared" si="121"/>
        <v>0.50954608304119642</v>
      </c>
      <c r="CX59" s="76">
        <f t="shared" si="121"/>
        <v>0.50632779985240062</v>
      </c>
      <c r="CY59" s="76">
        <f t="shared" si="121"/>
        <v>0.50321347324314225</v>
      </c>
      <c r="CZ59" s="76">
        <f t="shared" si="121"/>
        <v>0.50019214298479364</v>
      </c>
      <c r="DA59" s="76">
        <f t="shared" si="121"/>
        <v>0.49725526598230141</v>
      </c>
      <c r="DB59" s="76">
        <f t="shared" si="121"/>
        <v>0.49439806007598552</v>
      </c>
      <c r="DC59" s="76">
        <f t="shared" si="121"/>
        <v>0.49161906665112876</v>
      </c>
      <c r="DD59" s="103">
        <f t="shared" si="121"/>
        <v>0.48891892312628193</v>
      </c>
      <c r="DE59" s="76">
        <f t="shared" si="121"/>
        <v>0.48629907673586459</v>
      </c>
      <c r="DF59" s="76">
        <f t="shared" si="121"/>
        <v>0.48376090784479608</v>
      </c>
      <c r="DG59" s="76">
        <f t="shared" si="121"/>
        <v>0.48130470742866693</v>
      </c>
      <c r="DH59" s="76">
        <f t="shared" si="121"/>
        <v>0.4789286970536018</v>
      </c>
      <c r="DI59" s="76">
        <f t="shared" si="121"/>
        <v>0.47662935746795787</v>
      </c>
      <c r="DJ59" s="76">
        <f t="shared" si="121"/>
        <v>0.47440226857437695</v>
      </c>
      <c r="DK59" s="103">
        <f t="shared" si="121"/>
        <v>0.47224298198169051</v>
      </c>
      <c r="DL59" s="76">
        <f t="shared" si="121"/>
        <v>0.47014766069000991</v>
      </c>
      <c r="DM59" s="76">
        <f t="shared" si="121"/>
        <v>0.46811339787039535</v>
      </c>
      <c r="DN59" s="76">
        <f t="shared" si="121"/>
        <v>0.46613822206244648</v>
      </c>
      <c r="DO59" s="76">
        <f t="shared" si="121"/>
        <v>0.46422102483546346</v>
      </c>
      <c r="DP59" s="76">
        <f t="shared" si="121"/>
        <v>0.46236116270346689</v>
      </c>
      <c r="DQ59" s="76">
        <f t="shared" si="121"/>
        <v>0.46055801728396073</v>
      </c>
      <c r="DR59" s="76">
        <f t="shared" si="121"/>
        <v>0.45881068134772962</v>
      </c>
      <c r="DS59" s="76">
        <f t="shared" si="121"/>
        <v>0.45711782114018062</v>
      </c>
    </row>
    <row r="60" spans="1:123" x14ac:dyDescent="0.25">
      <c r="A60" t="s">
        <v>102</v>
      </c>
      <c r="B60" s="60"/>
      <c r="C60" s="112">
        <f t="shared" ref="C60:G65" si="122">D60/(1+$V$5)</f>
        <v>9.8569558760271177E-3</v>
      </c>
      <c r="D60" s="112">
        <f t="shared" si="122"/>
        <v>1.182834705123254E-2</v>
      </c>
      <c r="E60" s="112">
        <f t="shared" si="122"/>
        <v>1.4194016461479048E-2</v>
      </c>
      <c r="F60" s="112">
        <f t="shared" si="122"/>
        <v>1.7032819753774856E-2</v>
      </c>
      <c r="G60" s="112">
        <f t="shared" si="122"/>
        <v>2.0439383704529825E-2</v>
      </c>
      <c r="H60" s="112">
        <f>I60/(1+$V$5)</f>
        <v>2.4527260445435791E-2</v>
      </c>
      <c r="I60" s="104">
        <f>V10*AN5</f>
        <v>2.9432712534522947E-2</v>
      </c>
      <c r="J60" s="83">
        <f t="shared" ref="J60:BU60" si="123">I60-C61+J61</f>
        <v>2.8510876805558485E-2</v>
      </c>
      <c r="K60" s="83">
        <f t="shared" si="123"/>
        <v>2.7404673930801132E-2</v>
      </c>
      <c r="L60" s="83">
        <f t="shared" si="123"/>
        <v>2.6077230481092305E-2</v>
      </c>
      <c r="M60" s="83">
        <f t="shared" si="123"/>
        <v>2.4484298341441717E-2</v>
      </c>
      <c r="N60" s="83">
        <f t="shared" si="123"/>
        <v>2.2572779773861008E-2</v>
      </c>
      <c r="O60" s="83">
        <f t="shared" si="123"/>
        <v>2.0278957492764156E-2</v>
      </c>
      <c r="P60" s="105">
        <f t="shared" si="123"/>
        <v>1.7526370755447933E-2</v>
      </c>
      <c r="Q60" s="83">
        <f t="shared" si="123"/>
        <v>1.9388818927199663E-2</v>
      </c>
      <c r="R60" s="83">
        <f t="shared" si="123"/>
        <v>2.162375673330174E-2</v>
      </c>
      <c r="S60" s="83">
        <f t="shared" si="123"/>
        <v>2.4305682100624233E-2</v>
      </c>
      <c r="T60" s="83">
        <f t="shared" si="123"/>
        <v>2.7523992541411225E-2</v>
      </c>
      <c r="U60" s="83">
        <f t="shared" si="123"/>
        <v>3.1385965070355612E-2</v>
      </c>
      <c r="V60" s="83">
        <f t="shared" si="123"/>
        <v>3.6020332105088877E-2</v>
      </c>
      <c r="W60" s="83">
        <f t="shared" si="123"/>
        <v>4.1581572546768801E-2</v>
      </c>
      <c r="X60" s="83">
        <f t="shared" si="123"/>
        <v>5.3156039344264293E-2</v>
      </c>
      <c r="Y60" s="83">
        <f t="shared" si="123"/>
        <v>5.3782615569964609E-2</v>
      </c>
      <c r="Z60" s="83">
        <f t="shared" si="123"/>
        <v>5.4354517764949609E-2</v>
      </c>
      <c r="AA60" s="83">
        <f t="shared" si="123"/>
        <v>5.4860734296832546E-2</v>
      </c>
      <c r="AB60" s="83">
        <f t="shared" si="123"/>
        <v>5.5288019085884765E-2</v>
      </c>
      <c r="AC60" s="83">
        <f t="shared" si="123"/>
        <v>5.5620431240012987E-2</v>
      </c>
      <c r="AD60" s="83">
        <f t="shared" si="123"/>
        <v>5.5838776823113563E-2</v>
      </c>
      <c r="AE60" s="83">
        <f t="shared" si="123"/>
        <v>5.1018952396846763E-2</v>
      </c>
      <c r="AF60" s="83">
        <f t="shared" si="123"/>
        <v>5.4819000141214193E-2</v>
      </c>
      <c r="AG60" s="83">
        <f t="shared" si="123"/>
        <v>5.7947899755743444E-2</v>
      </c>
      <c r="AH60" s="83">
        <f t="shared" si="123"/>
        <v>6.0252864629051155E-2</v>
      </c>
      <c r="AI60" s="83">
        <f t="shared" si="123"/>
        <v>6.1550591527687847E-2</v>
      </c>
      <c r="AJ60" s="190">
        <f t="shared" si="123"/>
        <v>6.1621167865876507E-2</v>
      </c>
      <c r="AK60" s="105">
        <f t="shared" si="123"/>
        <v>5.8898354855627756E-2</v>
      </c>
      <c r="AL60" s="83">
        <f t="shared" si="123"/>
        <v>5.3379142037025769E-2</v>
      </c>
      <c r="AM60" s="83">
        <f t="shared" si="123"/>
        <v>4.9439612882109442E-2</v>
      </c>
      <c r="AN60" s="83">
        <f t="shared" si="123"/>
        <v>4.5847212127860679E-2</v>
      </c>
      <c r="AO60" s="83">
        <f t="shared" si="123"/>
        <v>4.2594715500988693E-2</v>
      </c>
      <c r="AP60" s="83">
        <f t="shared" si="123"/>
        <v>3.9672256090333133E-2</v>
      </c>
      <c r="AQ60" s="190">
        <f t="shared" si="123"/>
        <v>3.7066807493620256E-2</v>
      </c>
      <c r="AR60" s="105">
        <f t="shared" si="123"/>
        <v>3.7746697178643429E-2</v>
      </c>
      <c r="AS60" s="83">
        <f t="shared" si="123"/>
        <v>3.9645191629226889E-2</v>
      </c>
      <c r="AT60" s="83">
        <f t="shared" si="123"/>
        <v>4.1401254815488522E-2</v>
      </c>
      <c r="AU60" s="83">
        <f t="shared" si="123"/>
        <v>4.2745162945937457E-2</v>
      </c>
      <c r="AV60" s="83">
        <f t="shared" si="123"/>
        <v>4.3762003356337863E-2</v>
      </c>
      <c r="AW60" s="83">
        <f t="shared" si="123"/>
        <v>4.454342461311557E-2</v>
      </c>
      <c r="AX60" s="190">
        <f t="shared" si="123"/>
        <v>4.5188781989007144E-2</v>
      </c>
      <c r="AY60" s="105">
        <f t="shared" si="123"/>
        <v>4.4123790874028741E-2</v>
      </c>
      <c r="AZ60" s="83">
        <f t="shared" si="123"/>
        <v>4.2879996206798672E-2</v>
      </c>
      <c r="BA60" s="83">
        <f t="shared" si="123"/>
        <v>4.2016244471732002E-2</v>
      </c>
      <c r="BB60" s="83">
        <f t="shared" si="123"/>
        <v>4.1337782430611134E-2</v>
      </c>
      <c r="BC60" s="83">
        <f t="shared" si="123"/>
        <v>4.0762739685226174E-2</v>
      </c>
      <c r="BD60" s="83">
        <f t="shared" si="123"/>
        <v>4.0222672342243491E-2</v>
      </c>
      <c r="BE60" s="190">
        <f t="shared" si="123"/>
        <v>3.966446478377713E-2</v>
      </c>
      <c r="BF60" s="105">
        <f t="shared" si="123"/>
        <v>3.9052595529892799E-2</v>
      </c>
      <c r="BG60" s="83">
        <f t="shared" si="123"/>
        <v>3.8691380567366894E-2</v>
      </c>
      <c r="BH60" s="83">
        <f t="shared" si="123"/>
        <v>3.8212224772745294E-2</v>
      </c>
      <c r="BI60" s="83">
        <f t="shared" si="123"/>
        <v>3.7641262075322326E-2</v>
      </c>
      <c r="BJ60" s="83">
        <f t="shared" si="123"/>
        <v>3.7035714167927301E-2</v>
      </c>
      <c r="BK60" s="83">
        <f t="shared" si="123"/>
        <v>3.6436669594461069E-2</v>
      </c>
      <c r="BL60" s="190">
        <f t="shared" si="123"/>
        <v>3.5869385919104067E-2</v>
      </c>
      <c r="BM60" s="105">
        <f t="shared" si="123"/>
        <v>3.53436856354645E-2</v>
      </c>
      <c r="BN60" s="83">
        <f t="shared" si="123"/>
        <v>3.4854369820245451E-2</v>
      </c>
      <c r="BO60" s="83">
        <f t="shared" si="123"/>
        <v>3.4434156950960686E-2</v>
      </c>
      <c r="BP60" s="83">
        <f t="shared" si="123"/>
        <v>3.4040246089804195E-2</v>
      </c>
      <c r="BQ60" s="83">
        <f t="shared" si="123"/>
        <v>3.3652154496245062E-2</v>
      </c>
      <c r="BR60" s="83">
        <f t="shared" si="123"/>
        <v>3.3260754952166807E-2</v>
      </c>
      <c r="BS60" s="83">
        <f t="shared" si="123"/>
        <v>3.2865719851961031E-2</v>
      </c>
      <c r="BT60" s="105">
        <f t="shared" si="123"/>
        <v>3.2472665063585059E-2</v>
      </c>
      <c r="BU60" s="83">
        <f t="shared" si="123"/>
        <v>3.2090122285500434E-2</v>
      </c>
      <c r="BV60" s="83">
        <f t="shared" ref="BV60:DS60" si="124">BU60-BO61+BV61</f>
        <v>3.1702525278365055E-2</v>
      </c>
      <c r="BW60" s="83">
        <f t="shared" si="124"/>
        <v>3.132359361988845E-2</v>
      </c>
      <c r="BX60" s="83">
        <f t="shared" si="124"/>
        <v>3.0962178178556683E-2</v>
      </c>
      <c r="BY60" s="83">
        <f t="shared" si="124"/>
        <v>3.0621027599371999E-2</v>
      </c>
      <c r="BZ60" s="83">
        <f t="shared" si="124"/>
        <v>3.0299038784228891E-2</v>
      </c>
      <c r="CA60" s="105">
        <f t="shared" si="124"/>
        <v>2.9993305832410944E-2</v>
      </c>
      <c r="CB60" s="83">
        <f t="shared" si="124"/>
        <v>2.9700855108074423E-2</v>
      </c>
      <c r="CC60" s="83">
        <f t="shared" si="124"/>
        <v>2.9417431416651409E-2</v>
      </c>
      <c r="CD60" s="83">
        <f t="shared" si="124"/>
        <v>2.9137507517110885E-2</v>
      </c>
      <c r="CE60" s="83">
        <f t="shared" si="124"/>
        <v>2.886028078261052E-2</v>
      </c>
      <c r="CF60" s="83">
        <f t="shared" si="124"/>
        <v>2.8587105173166576E-2</v>
      </c>
      <c r="CG60" s="83">
        <f t="shared" si="124"/>
        <v>2.832007411861643E-2</v>
      </c>
      <c r="CH60" s="105">
        <f t="shared" si="124"/>
        <v>2.8061029446518046E-2</v>
      </c>
      <c r="CI60" s="83">
        <f t="shared" si="124"/>
        <v>2.781099925505719E-2</v>
      </c>
      <c r="CJ60" s="83">
        <f t="shared" si="124"/>
        <v>2.7570050075543397E-2</v>
      </c>
      <c r="CK60" s="83">
        <f t="shared" si="124"/>
        <v>2.7338957585714873E-2</v>
      </c>
      <c r="CL60" s="83">
        <f t="shared" si="124"/>
        <v>2.7117124968768974E-2</v>
      </c>
      <c r="CM60" s="83">
        <f t="shared" si="124"/>
        <v>2.6903271896304558E-2</v>
      </c>
      <c r="CN60" s="83">
        <f t="shared" si="124"/>
        <v>2.6696072883918055E-2</v>
      </c>
      <c r="CO60" s="105">
        <f t="shared" si="124"/>
        <v>2.6494490760399104E-2</v>
      </c>
      <c r="CP60" s="83">
        <f t="shared" si="124"/>
        <v>2.6297864945197601E-2</v>
      </c>
      <c r="CQ60" s="83">
        <f t="shared" si="124"/>
        <v>2.6105821993197144E-2</v>
      </c>
      <c r="CR60" s="83">
        <f t="shared" si="124"/>
        <v>2.5918463126872404E-2</v>
      </c>
      <c r="CS60" s="83">
        <f t="shared" si="124"/>
        <v>2.5736334497349311E-2</v>
      </c>
      <c r="CT60" s="83">
        <f t="shared" si="124"/>
        <v>2.5559933390801846E-2</v>
      </c>
      <c r="CU60" s="83">
        <f t="shared" si="124"/>
        <v>2.5389505028356532E-2</v>
      </c>
      <c r="CV60" s="105">
        <f t="shared" si="124"/>
        <v>2.5225002678420393E-2</v>
      </c>
      <c r="CW60" s="83">
        <f t="shared" si="124"/>
        <v>2.5066148203117974E-2</v>
      </c>
      <c r="CX60" s="83">
        <f t="shared" si="124"/>
        <v>2.4912536242451277E-2</v>
      </c>
      <c r="CY60" s="83">
        <f t="shared" si="124"/>
        <v>2.476375243820534E-2</v>
      </c>
      <c r="CZ60" s="83">
        <f t="shared" si="124"/>
        <v>2.4619364684868687E-2</v>
      </c>
      <c r="DA60" s="83">
        <f t="shared" si="124"/>
        <v>2.4479047321129266E-2</v>
      </c>
      <c r="DB60" s="83">
        <f t="shared" si="124"/>
        <v>2.4342619560224727E-2</v>
      </c>
      <c r="DC60" s="83">
        <f t="shared" si="124"/>
        <v>2.4210020989590526E-2</v>
      </c>
      <c r="DD60" s="105">
        <f t="shared" si="124"/>
        <v>2.4081262052136027E-2</v>
      </c>
      <c r="DE60" s="83">
        <f t="shared" si="124"/>
        <v>2.3956376542531493E-2</v>
      </c>
      <c r="DF60" s="83">
        <f t="shared" si="124"/>
        <v>2.3835392295270236E-2</v>
      </c>
      <c r="DG60" s="83">
        <f t="shared" si="124"/>
        <v>2.3718285143846302E-2</v>
      </c>
      <c r="DH60" s="83">
        <f t="shared" si="124"/>
        <v>2.3604949105276121E-2</v>
      </c>
      <c r="DI60" s="83">
        <f t="shared" si="124"/>
        <v>2.3495215100761704E-2</v>
      </c>
      <c r="DJ60" s="83">
        <f t="shared" si="124"/>
        <v>2.3388885976448906E-2</v>
      </c>
      <c r="DK60" s="105">
        <f t="shared" si="124"/>
        <v>2.3285770318250701E-2</v>
      </c>
      <c r="DL60" s="83">
        <f t="shared" si="124"/>
        <v>2.3185705960028006E-2</v>
      </c>
      <c r="DM60" s="83">
        <f t="shared" si="124"/>
        <v>2.308857091617348E-2</v>
      </c>
      <c r="DN60" s="83">
        <f t="shared" si="124"/>
        <v>2.2994280205663634E-2</v>
      </c>
      <c r="DO60" s="83">
        <f t="shared" si="124"/>
        <v>2.2902779467741108E-2</v>
      </c>
      <c r="DP60" s="83">
        <f t="shared" si="124"/>
        <v>2.2814028770380385E-2</v>
      </c>
      <c r="DQ60" s="83">
        <f t="shared" si="124"/>
        <v>2.2727986300370082E-2</v>
      </c>
      <c r="DR60" s="83">
        <f t="shared" si="124"/>
        <v>2.2644597626559911E-2</v>
      </c>
      <c r="DS60" s="83">
        <f t="shared" si="124"/>
        <v>2.2563791843378186E-2</v>
      </c>
    </row>
    <row r="61" spans="1:123" s="98" customFormat="1" x14ac:dyDescent="0.25">
      <c r="A61" s="98" t="s">
        <v>121</v>
      </c>
      <c r="B61" s="100"/>
      <c r="C61" s="113">
        <f t="shared" si="122"/>
        <v>1.6428259793378522E-3</v>
      </c>
      <c r="D61" s="114">
        <f t="shared" ref="D61:H61" si="125">D60-C60</f>
        <v>1.9713911752054225E-3</v>
      </c>
      <c r="E61" s="114">
        <f t="shared" si="125"/>
        <v>2.3656694102465077E-3</v>
      </c>
      <c r="F61" s="114">
        <f t="shared" si="125"/>
        <v>2.8388032922958082E-3</v>
      </c>
      <c r="G61" s="114">
        <f t="shared" si="125"/>
        <v>3.4065639507549692E-3</v>
      </c>
      <c r="H61" s="114">
        <f t="shared" si="125"/>
        <v>4.0878767409059658E-3</v>
      </c>
      <c r="I61" s="114">
        <f>I60-H60</f>
        <v>4.9054520890871554E-3</v>
      </c>
      <c r="J61" s="98">
        <f>C31*$I$5*J12</f>
        <v>7.2099025037338968E-4</v>
      </c>
      <c r="K61" s="98">
        <f t="shared" ref="K61:BV61" si="126">D31*$I$5*K12</f>
        <v>8.6518830044806749E-4</v>
      </c>
      <c r="L61" s="98">
        <f t="shared" si="126"/>
        <v>1.0382259605376807E-3</v>
      </c>
      <c r="M61" s="98">
        <f t="shared" si="126"/>
        <v>1.2458711526452172E-3</v>
      </c>
      <c r="N61" s="98">
        <f t="shared" si="126"/>
        <v>1.4950453831742599E-3</v>
      </c>
      <c r="O61" s="98">
        <f t="shared" si="126"/>
        <v>1.7940544598091127E-3</v>
      </c>
      <c r="P61" s="170">
        <f t="shared" si="126"/>
        <v>2.1528653517709339E-3</v>
      </c>
      <c r="Q61" s="98">
        <f t="shared" si="126"/>
        <v>2.5834384221251204E-3</v>
      </c>
      <c r="R61" s="98">
        <f t="shared" si="126"/>
        <v>3.1001261065501441E-3</v>
      </c>
      <c r="S61" s="98">
        <f t="shared" si="126"/>
        <v>3.720151327860174E-3</v>
      </c>
      <c r="T61" s="98">
        <f t="shared" si="126"/>
        <v>4.4641815934322098E-3</v>
      </c>
      <c r="U61" s="98">
        <f t="shared" si="126"/>
        <v>5.3570179121186492E-3</v>
      </c>
      <c r="V61" s="98">
        <f t="shared" si="126"/>
        <v>6.4284214945423811E-3</v>
      </c>
      <c r="W61" s="98">
        <f t="shared" si="126"/>
        <v>7.7141057934508586E-3</v>
      </c>
      <c r="X61" s="98">
        <f t="shared" si="126"/>
        <v>1.4157905219620612E-2</v>
      </c>
      <c r="Y61" s="98">
        <f t="shared" si="126"/>
        <v>3.7267023322504599E-3</v>
      </c>
      <c r="Z61" s="98">
        <f t="shared" si="126"/>
        <v>4.2920535228451765E-3</v>
      </c>
      <c r="AA61" s="98">
        <f t="shared" si="126"/>
        <v>4.970398125315148E-3</v>
      </c>
      <c r="AB61" s="98">
        <f t="shared" si="126"/>
        <v>5.7843027011708695E-3</v>
      </c>
      <c r="AC61" s="98">
        <f t="shared" si="126"/>
        <v>6.7608336486706024E-3</v>
      </c>
      <c r="AD61" s="98">
        <f t="shared" si="126"/>
        <v>7.932451376551436E-3</v>
      </c>
      <c r="AE61" s="98">
        <f t="shared" si="126"/>
        <v>9.3380807933538135E-3</v>
      </c>
      <c r="AF61" s="98">
        <f t="shared" si="126"/>
        <v>7.526750076617893E-3</v>
      </c>
      <c r="AG61" s="98">
        <f t="shared" si="126"/>
        <v>7.4209531373744253E-3</v>
      </c>
      <c r="AH61" s="98">
        <f t="shared" si="126"/>
        <v>7.2753629986228611E-3</v>
      </c>
      <c r="AI61" s="98">
        <f t="shared" si="126"/>
        <v>7.0820295998075614E-3</v>
      </c>
      <c r="AJ61" s="197">
        <f t="shared" si="126"/>
        <v>6.8314099868592645E-3</v>
      </c>
      <c r="AK61" s="170">
        <f t="shared" si="126"/>
        <v>5.2096383663026834E-3</v>
      </c>
      <c r="AL61" s="98">
        <f t="shared" si="126"/>
        <v>3.8188679747518236E-3</v>
      </c>
      <c r="AM61" s="98">
        <f t="shared" si="126"/>
        <v>3.5872209217015631E-3</v>
      </c>
      <c r="AN61" s="98">
        <f t="shared" si="126"/>
        <v>3.8285523831256651E-3</v>
      </c>
      <c r="AO61" s="98">
        <f t="shared" si="126"/>
        <v>4.0228663717508731E-3</v>
      </c>
      <c r="AP61" s="98">
        <f t="shared" si="126"/>
        <v>4.1595701891519975E-3</v>
      </c>
      <c r="AQ61" s="197">
        <f t="shared" si="126"/>
        <v>4.2259613901463877E-3</v>
      </c>
      <c r="AR61" s="170">
        <f t="shared" si="126"/>
        <v>5.8895280513258591E-3</v>
      </c>
      <c r="AS61" s="98">
        <f t="shared" si="126"/>
        <v>5.717362425335288E-3</v>
      </c>
      <c r="AT61" s="98">
        <f t="shared" si="126"/>
        <v>5.3432841079631985E-3</v>
      </c>
      <c r="AU61" s="98">
        <f t="shared" si="126"/>
        <v>5.1724605135745928E-3</v>
      </c>
      <c r="AV61" s="98">
        <f t="shared" si="126"/>
        <v>5.0397067821512783E-3</v>
      </c>
      <c r="AW61" s="98">
        <f t="shared" si="126"/>
        <v>4.9409914459297042E-3</v>
      </c>
      <c r="AX61" s="197">
        <f t="shared" si="126"/>
        <v>4.8713187660379643E-3</v>
      </c>
      <c r="AY61" s="170">
        <f t="shared" si="126"/>
        <v>4.8245369363474552E-3</v>
      </c>
      <c r="AZ61" s="98">
        <f t="shared" si="126"/>
        <v>4.4735677581052239E-3</v>
      </c>
      <c r="BA61" s="98">
        <f t="shared" si="126"/>
        <v>4.4795323728965275E-3</v>
      </c>
      <c r="BB61" s="98">
        <f t="shared" si="126"/>
        <v>4.4939984724537288E-3</v>
      </c>
      <c r="BC61" s="98">
        <f t="shared" si="126"/>
        <v>4.4646640367663228E-3</v>
      </c>
      <c r="BD61" s="98">
        <f t="shared" si="126"/>
        <v>4.4009241029470186E-3</v>
      </c>
      <c r="BE61" s="197">
        <f t="shared" si="126"/>
        <v>4.3131112075715985E-3</v>
      </c>
      <c r="BF61" s="170">
        <f t="shared" si="126"/>
        <v>4.2126676824631231E-3</v>
      </c>
      <c r="BG61" s="98">
        <f t="shared" si="126"/>
        <v>4.1123527955793182E-3</v>
      </c>
      <c r="BH61" s="98">
        <f t="shared" si="126"/>
        <v>4.0003765782749296E-3</v>
      </c>
      <c r="BI61" s="98">
        <f t="shared" si="126"/>
        <v>3.923035775030761E-3</v>
      </c>
      <c r="BJ61" s="98">
        <f t="shared" si="126"/>
        <v>3.8591161293712946E-3</v>
      </c>
      <c r="BK61" s="98">
        <f t="shared" si="126"/>
        <v>3.8018795294807884E-3</v>
      </c>
      <c r="BL61" s="197">
        <f t="shared" si="126"/>
        <v>3.7458275322145994E-3</v>
      </c>
      <c r="BM61" s="170">
        <f t="shared" si="126"/>
        <v>3.6869673988235594E-3</v>
      </c>
      <c r="BN61" s="98">
        <f t="shared" si="126"/>
        <v>3.6230369803602661E-3</v>
      </c>
      <c r="BO61" s="98">
        <f t="shared" si="126"/>
        <v>3.5801637089901595E-3</v>
      </c>
      <c r="BP61" s="98">
        <f t="shared" si="126"/>
        <v>3.5291249138742669E-3</v>
      </c>
      <c r="BQ61" s="98">
        <f t="shared" si="126"/>
        <v>3.4710245358121647E-3</v>
      </c>
      <c r="BR61" s="98">
        <f t="shared" si="126"/>
        <v>3.410479985402531E-3</v>
      </c>
      <c r="BS61" s="98">
        <f t="shared" si="126"/>
        <v>3.3507924320088246E-3</v>
      </c>
      <c r="BT61" s="170">
        <f t="shared" si="126"/>
        <v>3.2939126104475896E-3</v>
      </c>
      <c r="BU61" s="98">
        <f t="shared" si="126"/>
        <v>3.2404942022756403E-3</v>
      </c>
      <c r="BV61" s="98">
        <f t="shared" si="126"/>
        <v>3.1925667018547809E-3</v>
      </c>
      <c r="BW61" s="98">
        <f t="shared" ref="BW61:DS61" si="127">BP31*$I$5*BW12</f>
        <v>3.15019325539766E-3</v>
      </c>
      <c r="BX61" s="98">
        <f t="shared" si="127"/>
        <v>3.1096090944803968E-3</v>
      </c>
      <c r="BY61" s="98">
        <f t="shared" si="127"/>
        <v>3.0693294062178475E-3</v>
      </c>
      <c r="BZ61" s="98">
        <f t="shared" si="127"/>
        <v>3.0288036168657161E-3</v>
      </c>
      <c r="CA61" s="170">
        <f t="shared" si="127"/>
        <v>2.9881796586296431E-3</v>
      </c>
      <c r="CB61" s="98">
        <f t="shared" si="127"/>
        <v>2.9480434779391184E-3</v>
      </c>
      <c r="CC61" s="98">
        <f t="shared" si="127"/>
        <v>2.9091430104317647E-3</v>
      </c>
      <c r="CD61" s="98">
        <f t="shared" si="127"/>
        <v>2.8702693558571371E-3</v>
      </c>
      <c r="CE61" s="98">
        <f t="shared" si="127"/>
        <v>2.8323823599800315E-3</v>
      </c>
      <c r="CF61" s="98">
        <f t="shared" si="127"/>
        <v>2.7961537967739038E-3</v>
      </c>
      <c r="CG61" s="98">
        <f t="shared" si="127"/>
        <v>2.7617725623155687E-3</v>
      </c>
      <c r="CH61" s="170">
        <f t="shared" si="127"/>
        <v>2.729134986531261E-3</v>
      </c>
      <c r="CI61" s="98">
        <f t="shared" si="127"/>
        <v>2.6980132864782625E-3</v>
      </c>
      <c r="CJ61" s="98">
        <f t="shared" si="127"/>
        <v>2.6681938309179726E-3</v>
      </c>
      <c r="CK61" s="98">
        <f t="shared" si="127"/>
        <v>2.6391768660286143E-3</v>
      </c>
      <c r="CL61" s="98">
        <f t="shared" si="127"/>
        <v>2.6105497430341305E-3</v>
      </c>
      <c r="CM61" s="98">
        <f t="shared" si="127"/>
        <v>2.5823007243094866E-3</v>
      </c>
      <c r="CN61" s="98">
        <f t="shared" si="127"/>
        <v>2.5545735499290655E-3</v>
      </c>
      <c r="CO61" s="170">
        <f t="shared" si="127"/>
        <v>2.5275528630123107E-3</v>
      </c>
      <c r="CP61" s="98">
        <f t="shared" si="127"/>
        <v>2.5013874712767619E-3</v>
      </c>
      <c r="CQ61" s="98">
        <f t="shared" si="127"/>
        <v>2.4761508789175142E-3</v>
      </c>
      <c r="CR61" s="98">
        <f t="shared" si="127"/>
        <v>2.4518179997038729E-3</v>
      </c>
      <c r="CS61" s="98">
        <f t="shared" si="127"/>
        <v>2.4284211135110366E-3</v>
      </c>
      <c r="CT61" s="98">
        <f t="shared" si="127"/>
        <v>2.4058996177620208E-3</v>
      </c>
      <c r="CU61" s="98">
        <f t="shared" si="127"/>
        <v>2.3841451874837506E-3</v>
      </c>
      <c r="CV61" s="170">
        <f t="shared" si="127"/>
        <v>2.3630505130761712E-3</v>
      </c>
      <c r="CW61" s="98">
        <f t="shared" si="127"/>
        <v>2.342532995974343E-3</v>
      </c>
      <c r="CX61" s="98">
        <f t="shared" si="127"/>
        <v>2.3225389182508181E-3</v>
      </c>
      <c r="CY61" s="98">
        <f t="shared" si="127"/>
        <v>2.3030341954579374E-3</v>
      </c>
      <c r="CZ61" s="98">
        <f t="shared" si="127"/>
        <v>2.2840333601743842E-3</v>
      </c>
      <c r="DA61" s="98">
        <f t="shared" si="127"/>
        <v>2.2655822540225985E-3</v>
      </c>
      <c r="DB61" s="98">
        <f t="shared" si="127"/>
        <v>2.2477174265792136E-3</v>
      </c>
      <c r="DC61" s="98">
        <f t="shared" si="127"/>
        <v>2.2304519424419683E-3</v>
      </c>
      <c r="DD61" s="170">
        <f t="shared" si="127"/>
        <v>2.2137740585198447E-3</v>
      </c>
      <c r="DE61" s="98">
        <f t="shared" si="127"/>
        <v>2.1976534086462834E-3</v>
      </c>
      <c r="DF61" s="98">
        <f t="shared" si="127"/>
        <v>2.1820499481966776E-3</v>
      </c>
      <c r="DG61" s="98">
        <f t="shared" si="127"/>
        <v>2.166926208750451E-3</v>
      </c>
      <c r="DH61" s="98">
        <f t="shared" si="127"/>
        <v>2.1522462154524159E-3</v>
      </c>
      <c r="DI61" s="98">
        <f t="shared" si="127"/>
        <v>2.1379834220647959E-3</v>
      </c>
      <c r="DJ61" s="98">
        <f t="shared" si="127"/>
        <v>2.1241228181291694E-3</v>
      </c>
      <c r="DK61" s="170">
        <f t="shared" si="127"/>
        <v>2.1106584003216396E-3</v>
      </c>
      <c r="DL61" s="98">
        <f t="shared" si="127"/>
        <v>2.0975890504235893E-3</v>
      </c>
      <c r="DM61" s="98">
        <f t="shared" si="127"/>
        <v>2.08491490434215E-3</v>
      </c>
      <c r="DN61" s="98">
        <f t="shared" si="127"/>
        <v>2.0726354982406035E-3</v>
      </c>
      <c r="DO61" s="98">
        <f t="shared" si="127"/>
        <v>2.0607454775298886E-3</v>
      </c>
      <c r="DP61" s="98">
        <f t="shared" si="127"/>
        <v>2.0492327247040708E-3</v>
      </c>
      <c r="DQ61" s="98">
        <f t="shared" si="127"/>
        <v>2.0380803481188634E-3</v>
      </c>
      <c r="DR61" s="98">
        <f t="shared" si="127"/>
        <v>2.027269726511466E-3</v>
      </c>
      <c r="DS61" s="98">
        <f t="shared" si="127"/>
        <v>2.0167832672418643E-3</v>
      </c>
    </row>
    <row r="62" spans="1:123" x14ac:dyDescent="0.25">
      <c r="A62" t="s">
        <v>76</v>
      </c>
      <c r="B62" s="60"/>
      <c r="C62" s="112">
        <f t="shared" si="122"/>
        <v>9.3875770247877674E-2</v>
      </c>
      <c r="D62" s="112">
        <f t="shared" si="122"/>
        <v>0.1126509242974532</v>
      </c>
      <c r="E62" s="112">
        <f t="shared" si="122"/>
        <v>0.13518110915694384</v>
      </c>
      <c r="F62" s="112">
        <f t="shared" si="122"/>
        <v>0.1622173309883326</v>
      </c>
      <c r="G62" s="112">
        <f t="shared" si="122"/>
        <v>0.1946607971859991</v>
      </c>
      <c r="H62" s="112">
        <f>I62/(1+$V$5)</f>
        <v>0.23359295662319893</v>
      </c>
      <c r="I62" s="104">
        <f>V10*AN6</f>
        <v>0.28031154794783869</v>
      </c>
      <c r="J62" s="83">
        <f t="shared" ref="J62:BU62" si="128">I62-C63+J63</f>
        <v>0.27153216005293901</v>
      </c>
      <c r="K62" s="83">
        <f t="shared" si="128"/>
        <v>0.26099689457905939</v>
      </c>
      <c r="L62" s="83">
        <f t="shared" si="128"/>
        <v>0.24835457601040384</v>
      </c>
      <c r="M62" s="83">
        <f t="shared" si="128"/>
        <v>0.23318379372801717</v>
      </c>
      <c r="N62" s="83">
        <f t="shared" si="128"/>
        <v>0.2149788549891532</v>
      </c>
      <c r="O62" s="83">
        <f t="shared" si="128"/>
        <v>0.1931329285025164</v>
      </c>
      <c r="P62" s="105">
        <f t="shared" si="128"/>
        <v>0.1669178167185523</v>
      </c>
      <c r="Q62" s="83">
        <f t="shared" si="128"/>
        <v>0.18465541835428315</v>
      </c>
      <c r="R62" s="83">
        <f t="shared" si="128"/>
        <v>0.20594054031716016</v>
      </c>
      <c r="S62" s="83">
        <f t="shared" si="128"/>
        <v>0.2314826866726126</v>
      </c>
      <c r="T62" s="83">
        <f t="shared" si="128"/>
        <v>0.26213326229915551</v>
      </c>
      <c r="U62" s="83">
        <f t="shared" si="128"/>
        <v>0.29891395305100699</v>
      </c>
      <c r="V62" s="83">
        <f t="shared" si="128"/>
        <v>0.34305078195322875</v>
      </c>
      <c r="W62" s="83">
        <f t="shared" si="128"/>
        <v>0.3960149766358948</v>
      </c>
      <c r="X62" s="83">
        <f t="shared" si="128"/>
        <v>0.43742305347524374</v>
      </c>
      <c r="Y62" s="83">
        <f t="shared" si="128"/>
        <v>0.42526877029586396</v>
      </c>
      <c r="Z62" s="83">
        <f t="shared" si="128"/>
        <v>0.40983601324301905</v>
      </c>
      <c r="AA62" s="83">
        <f t="shared" si="128"/>
        <v>0.39046903168969532</v>
      </c>
      <c r="AB62" s="83">
        <f t="shared" si="128"/>
        <v>0.36638090220071312</v>
      </c>
      <c r="AC62" s="83">
        <f t="shared" si="128"/>
        <v>0.33662728473753412</v>
      </c>
      <c r="AD62" s="83">
        <f t="shared" si="128"/>
        <v>0.3000749261913308</v>
      </c>
      <c r="AE62" s="83">
        <f t="shared" si="128"/>
        <v>0.27751281579873255</v>
      </c>
      <c r="AF62" s="83">
        <f t="shared" si="128"/>
        <v>0.29515151090814895</v>
      </c>
      <c r="AG62" s="83">
        <f t="shared" si="128"/>
        <v>0.30949684203928957</v>
      </c>
      <c r="AH62" s="83">
        <f t="shared" si="128"/>
        <v>0.31980017822249196</v>
      </c>
      <c r="AI62" s="83">
        <f t="shared" si="128"/>
        <v>0.32516316928477879</v>
      </c>
      <c r="AJ62" s="190">
        <f t="shared" si="128"/>
        <v>0.32450779644952321</v>
      </c>
      <c r="AK62" s="105">
        <f t="shared" si="128"/>
        <v>0.31075084012698923</v>
      </c>
      <c r="AL62" s="83">
        <f t="shared" si="128"/>
        <v>0.28393720174294373</v>
      </c>
      <c r="AM62" s="83">
        <f t="shared" si="128"/>
        <v>0.2641798190225802</v>
      </c>
      <c r="AN62" s="83">
        <f t="shared" si="128"/>
        <v>0.24628092541989191</v>
      </c>
      <c r="AO62" s="83">
        <f t="shared" si="128"/>
        <v>0.23025238657406505</v>
      </c>
      <c r="AP62" s="83">
        <f t="shared" si="128"/>
        <v>0.21610263227290988</v>
      </c>
      <c r="AQ62" s="190">
        <f t="shared" si="128"/>
        <v>0.20383600294769971</v>
      </c>
      <c r="AR62" s="105">
        <f t="shared" si="128"/>
        <v>0.20666713297476783</v>
      </c>
      <c r="AS62" s="83">
        <f t="shared" si="128"/>
        <v>0.21538557198223829</v>
      </c>
      <c r="AT62" s="83">
        <f t="shared" si="128"/>
        <v>0.2238902772832457</v>
      </c>
      <c r="AU62" s="83">
        <f t="shared" si="128"/>
        <v>0.23023712712838917</v>
      </c>
      <c r="AV62" s="83">
        <f t="shared" si="128"/>
        <v>0.23484639542728777</v>
      </c>
      <c r="AW62" s="83">
        <f t="shared" si="128"/>
        <v>0.23817344228743043</v>
      </c>
      <c r="AX62" s="190">
        <f t="shared" si="128"/>
        <v>0.24071492827104035</v>
      </c>
      <c r="AY62" s="105">
        <f t="shared" si="128"/>
        <v>0.23559070675239943</v>
      </c>
      <c r="AZ62" s="83">
        <f t="shared" si="128"/>
        <v>0.22962578402746731</v>
      </c>
      <c r="BA62" s="83">
        <f t="shared" si="128"/>
        <v>0.22542560852711183</v>
      </c>
      <c r="BB62" s="83">
        <f t="shared" si="128"/>
        <v>0.22234458863660322</v>
      </c>
      <c r="BC62" s="83">
        <f t="shared" si="128"/>
        <v>0.21994679019406216</v>
      </c>
      <c r="BD62" s="83">
        <f t="shared" si="128"/>
        <v>0.21785529927385849</v>
      </c>
      <c r="BE62" s="190">
        <f t="shared" si="128"/>
        <v>0.21576040842388616</v>
      </c>
      <c r="BF62" s="105">
        <f t="shared" si="128"/>
        <v>0.21342935938352875</v>
      </c>
      <c r="BG62" s="83">
        <f t="shared" si="128"/>
        <v>0.2121029548559312</v>
      </c>
      <c r="BH62" s="83">
        <f t="shared" si="128"/>
        <v>0.2100606736087717</v>
      </c>
      <c r="BI62" s="83">
        <f t="shared" si="128"/>
        <v>0.20748314613244065</v>
      </c>
      <c r="BJ62" s="83">
        <f t="shared" si="128"/>
        <v>0.20468231439872089</v>
      </c>
      <c r="BK62" s="83">
        <f t="shared" si="128"/>
        <v>0.20188743505900919</v>
      </c>
      <c r="BL62" s="190">
        <f t="shared" si="128"/>
        <v>0.19924614793651996</v>
      </c>
      <c r="BM62" s="105">
        <f t="shared" si="128"/>
        <v>0.19682548713828302</v>
      </c>
      <c r="BN62" s="83">
        <f t="shared" si="128"/>
        <v>0.19461281537314595</v>
      </c>
      <c r="BO62" s="83">
        <f t="shared" si="128"/>
        <v>0.19279492195339301</v>
      </c>
      <c r="BP62" s="83">
        <f t="shared" si="128"/>
        <v>0.19115074412456137</v>
      </c>
      <c r="BQ62" s="83">
        <f t="shared" si="128"/>
        <v>0.18955379330045738</v>
      </c>
      <c r="BR62" s="83">
        <f t="shared" si="128"/>
        <v>0.1879400242910243</v>
      </c>
      <c r="BS62" s="83">
        <f t="shared" si="128"/>
        <v>0.18629478128049995</v>
      </c>
      <c r="BT62" s="105">
        <f t="shared" si="128"/>
        <v>0.18463904700817799</v>
      </c>
      <c r="BU62" s="83">
        <f t="shared" si="128"/>
        <v>0.183014871531126</v>
      </c>
      <c r="BV62" s="83">
        <f t="shared" ref="BV62:DS62" si="129">BU62-BO63+BV63</f>
        <v>0.18133067448452181</v>
      </c>
      <c r="BW62" s="83">
        <f t="shared" si="129"/>
        <v>0.17967181494207618</v>
      </c>
      <c r="BX62" s="83">
        <f t="shared" si="129"/>
        <v>0.17809224849689662</v>
      </c>
      <c r="BY62" s="83">
        <f t="shared" si="129"/>
        <v>0.17661079494688592</v>
      </c>
      <c r="BZ62" s="83">
        <f t="shared" si="129"/>
        <v>0.17522344432991654</v>
      </c>
      <c r="CA62" s="105">
        <f t="shared" si="129"/>
        <v>0.1739143939878095</v>
      </c>
      <c r="CB62" s="83">
        <f t="shared" si="129"/>
        <v>0.17266565963326647</v>
      </c>
      <c r="CC62" s="83">
        <f t="shared" si="129"/>
        <v>0.1714651792094673</v>
      </c>
      <c r="CD62" s="83">
        <f t="shared" si="129"/>
        <v>0.17027894042209113</v>
      </c>
      <c r="CE62" s="83">
        <f t="shared" si="129"/>
        <v>0.16909833097341734</v>
      </c>
      <c r="CF62" s="83">
        <f t="shared" si="129"/>
        <v>0.16792818845080396</v>
      </c>
      <c r="CG62" s="83">
        <f t="shared" si="129"/>
        <v>0.16677891832341654</v>
      </c>
      <c r="CH62" s="105">
        <f t="shared" si="129"/>
        <v>0.16566076397553617</v>
      </c>
      <c r="CI62" s="83">
        <f t="shared" si="129"/>
        <v>0.16458025809567778</v>
      </c>
      <c r="CJ62" s="83">
        <f t="shared" si="129"/>
        <v>0.16353879332836169</v>
      </c>
      <c r="CK62" s="83">
        <f t="shared" si="129"/>
        <v>0.16254310211556169</v>
      </c>
      <c r="CL62" s="83">
        <f t="shared" si="129"/>
        <v>0.16159108069530201</v>
      </c>
      <c r="CM62" s="83">
        <f t="shared" si="129"/>
        <v>0.16067616034706575</v>
      </c>
      <c r="CN62" s="83">
        <f t="shared" si="129"/>
        <v>0.15979106585849293</v>
      </c>
      <c r="CO62" s="105">
        <f t="shared" si="129"/>
        <v>0.15892992213675017</v>
      </c>
      <c r="CP62" s="83">
        <f t="shared" si="129"/>
        <v>0.15808899143594846</v>
      </c>
      <c r="CQ62" s="83">
        <f t="shared" si="129"/>
        <v>0.15726636968944002</v>
      </c>
      <c r="CR62" s="83">
        <f t="shared" si="129"/>
        <v>0.15646196084180292</v>
      </c>
      <c r="CS62" s="83">
        <f t="shared" si="129"/>
        <v>0.15567858224753039</v>
      </c>
      <c r="CT62" s="83">
        <f t="shared" si="129"/>
        <v>0.15491921114212523</v>
      </c>
      <c r="CU62" s="83">
        <f t="shared" si="129"/>
        <v>0.15418567740971625</v>
      </c>
      <c r="CV62" s="105">
        <f t="shared" si="129"/>
        <v>0.15347828585348627</v>
      </c>
      <c r="CW62" s="83">
        <f t="shared" si="129"/>
        <v>0.15279604167036337</v>
      </c>
      <c r="CX62" s="83">
        <f t="shared" si="129"/>
        <v>0.15213717760109027</v>
      </c>
      <c r="CY62" s="83">
        <f t="shared" si="129"/>
        <v>0.15149971744905077</v>
      </c>
      <c r="CZ62" s="83">
        <f t="shared" si="129"/>
        <v>0.15088134249333077</v>
      </c>
      <c r="DA62" s="83">
        <f t="shared" si="129"/>
        <v>0.15028023164444049</v>
      </c>
      <c r="DB62" s="83">
        <f t="shared" si="129"/>
        <v>0.14969536127424019</v>
      </c>
      <c r="DC62" s="83">
        <f t="shared" si="129"/>
        <v>0.14912642076730739</v>
      </c>
      <c r="DD62" s="105">
        <f t="shared" si="129"/>
        <v>0.14857355461700333</v>
      </c>
      <c r="DE62" s="83">
        <f t="shared" si="129"/>
        <v>0.14803708754927511</v>
      </c>
      <c r="DF62" s="83">
        <f t="shared" si="129"/>
        <v>0.14751733389072091</v>
      </c>
      <c r="DG62" s="83">
        <f t="shared" si="129"/>
        <v>0.14701438786935248</v>
      </c>
      <c r="DH62" s="83">
        <f t="shared" si="129"/>
        <v>0.14652790647969466</v>
      </c>
      <c r="DI62" s="83">
        <f t="shared" si="129"/>
        <v>0.14605717293017889</v>
      </c>
      <c r="DJ62" s="83">
        <f t="shared" si="129"/>
        <v>0.14560127232319073</v>
      </c>
      <c r="DK62" s="105">
        <f t="shared" si="129"/>
        <v>0.1451592768650429</v>
      </c>
      <c r="DL62" s="83">
        <f t="shared" si="129"/>
        <v>0.1447303830554309</v>
      </c>
      <c r="DM62" s="83">
        <f t="shared" si="129"/>
        <v>0.14431398100036438</v>
      </c>
      <c r="DN62" s="83">
        <f t="shared" si="129"/>
        <v>0.14390965810002526</v>
      </c>
      <c r="DO62" s="83">
        <f t="shared" si="129"/>
        <v>0.14351718751740378</v>
      </c>
      <c r="DP62" s="83">
        <f t="shared" si="129"/>
        <v>0.14313644469675871</v>
      </c>
      <c r="DQ62" s="83">
        <f t="shared" si="129"/>
        <v>0.14276731341345961</v>
      </c>
      <c r="DR62" s="83">
        <f t="shared" si="129"/>
        <v>0.14240961777411773</v>
      </c>
      <c r="DS62" s="83">
        <f t="shared" si="129"/>
        <v>0.14206309153383415</v>
      </c>
    </row>
    <row r="63" spans="1:123" s="54" customFormat="1" x14ac:dyDescent="0.25">
      <c r="A63" s="98" t="s">
        <v>122</v>
      </c>
      <c r="B63" s="99"/>
      <c r="C63" s="113">
        <f t="shared" si="122"/>
        <v>1.5645961707979605E-2</v>
      </c>
      <c r="D63" s="114">
        <f t="shared" ref="D63:H63" si="130">D62-C62</f>
        <v>1.8775154049575526E-2</v>
      </c>
      <c r="E63" s="114">
        <f t="shared" si="130"/>
        <v>2.253018485949064E-2</v>
      </c>
      <c r="F63" s="114">
        <f t="shared" si="130"/>
        <v>2.7036221831388763E-2</v>
      </c>
      <c r="G63" s="114">
        <f t="shared" si="130"/>
        <v>3.2443466197666498E-2</v>
      </c>
      <c r="H63" s="114">
        <f t="shared" si="130"/>
        <v>3.8932159437199826E-2</v>
      </c>
      <c r="I63" s="114">
        <f>I62-H62</f>
        <v>4.6718591324639763E-2</v>
      </c>
      <c r="J63" s="98">
        <f>C33*$I$6*J12</f>
        <v>6.8665738130799289E-3</v>
      </c>
      <c r="K63" s="98">
        <f t="shared" ref="K63:BV63" si="131">D33*$I$6*K12</f>
        <v>8.2398885756959136E-3</v>
      </c>
      <c r="L63" s="98">
        <f t="shared" si="131"/>
        <v>9.8878662908350873E-3</v>
      </c>
      <c r="M63" s="98">
        <f t="shared" si="131"/>
        <v>1.1865439549002104E-2</v>
      </c>
      <c r="N63" s="98">
        <f t="shared" si="131"/>
        <v>1.4238527458802526E-2</v>
      </c>
      <c r="O63" s="98">
        <f t="shared" si="131"/>
        <v>1.7086232950563031E-2</v>
      </c>
      <c r="P63" s="170">
        <f t="shared" si="131"/>
        <v>2.0503479540675652E-2</v>
      </c>
      <c r="Q63" s="98">
        <f t="shared" si="131"/>
        <v>2.4604175448810769E-2</v>
      </c>
      <c r="R63" s="98">
        <f t="shared" si="131"/>
        <v>2.9525010538572923E-2</v>
      </c>
      <c r="S63" s="98">
        <f t="shared" si="131"/>
        <v>3.54300126462875E-2</v>
      </c>
      <c r="T63" s="98">
        <f t="shared" si="131"/>
        <v>4.2516015175544999E-2</v>
      </c>
      <c r="U63" s="98">
        <f t="shared" si="131"/>
        <v>5.1019218210653992E-2</v>
      </c>
      <c r="V63" s="98">
        <f t="shared" si="131"/>
        <v>6.1223061852784803E-2</v>
      </c>
      <c r="W63" s="98">
        <f t="shared" si="131"/>
        <v>7.3467674223341731E-2</v>
      </c>
      <c r="X63" s="98">
        <f t="shared" si="131"/>
        <v>6.6012252288159712E-2</v>
      </c>
      <c r="Y63" s="98">
        <f t="shared" si="131"/>
        <v>1.7370727359193129E-2</v>
      </c>
      <c r="Z63" s="98">
        <f t="shared" si="131"/>
        <v>1.9997255593442564E-2</v>
      </c>
      <c r="AA63" s="98">
        <f t="shared" si="131"/>
        <v>2.314903362222125E-2</v>
      </c>
      <c r="AB63" s="98">
        <f t="shared" si="131"/>
        <v>2.693108872167177E-2</v>
      </c>
      <c r="AC63" s="98">
        <f t="shared" si="131"/>
        <v>3.1469444389605819E-2</v>
      </c>
      <c r="AD63" s="98">
        <f t="shared" si="131"/>
        <v>3.6915315677138419E-2</v>
      </c>
      <c r="AE63" s="98">
        <f t="shared" si="131"/>
        <v>4.3450141895561484E-2</v>
      </c>
      <c r="AF63" s="98">
        <f t="shared" si="131"/>
        <v>3.5009422468609573E-2</v>
      </c>
      <c r="AG63" s="98">
        <f t="shared" si="131"/>
        <v>3.4342586724583166E-2</v>
      </c>
      <c r="AH63" s="98">
        <f t="shared" si="131"/>
        <v>3.3452369805423675E-2</v>
      </c>
      <c r="AI63" s="98">
        <f t="shared" si="131"/>
        <v>3.229407978395861E-2</v>
      </c>
      <c r="AJ63" s="197">
        <f t="shared" si="131"/>
        <v>3.0814071554350207E-2</v>
      </c>
      <c r="AK63" s="170">
        <f t="shared" si="131"/>
        <v>2.3158359354604429E-2</v>
      </c>
      <c r="AL63" s="98">
        <f t="shared" si="131"/>
        <v>1.6636503511515962E-2</v>
      </c>
      <c r="AM63" s="98">
        <f t="shared" si="131"/>
        <v>1.5252039748246038E-2</v>
      </c>
      <c r="AN63" s="98">
        <f t="shared" si="131"/>
        <v>1.6443693121894899E-2</v>
      </c>
      <c r="AO63" s="98">
        <f t="shared" si="131"/>
        <v>1.7423830959596834E-2</v>
      </c>
      <c r="AP63" s="98">
        <f t="shared" si="131"/>
        <v>1.8144325482803422E-2</v>
      </c>
      <c r="AQ63" s="197">
        <f t="shared" si="131"/>
        <v>1.8547442229140031E-2</v>
      </c>
      <c r="AR63" s="170">
        <f t="shared" si="131"/>
        <v>2.5989489381672524E-2</v>
      </c>
      <c r="AS63" s="98">
        <f t="shared" si="131"/>
        <v>2.5354942518986425E-2</v>
      </c>
      <c r="AT63" s="98">
        <f t="shared" si="131"/>
        <v>2.3756745049253451E-2</v>
      </c>
      <c r="AU63" s="98">
        <f t="shared" si="131"/>
        <v>2.2790542967038373E-2</v>
      </c>
      <c r="AV63" s="98">
        <f t="shared" si="131"/>
        <v>2.203309925849543E-2</v>
      </c>
      <c r="AW63" s="98">
        <f t="shared" si="131"/>
        <v>2.1471372342946063E-2</v>
      </c>
      <c r="AX63" s="197">
        <f t="shared" si="131"/>
        <v>2.1088928212749967E-2</v>
      </c>
      <c r="AY63" s="170">
        <f t="shared" si="131"/>
        <v>2.0865267863031601E-2</v>
      </c>
      <c r="AZ63" s="98">
        <f t="shared" si="131"/>
        <v>1.9390019794054292E-2</v>
      </c>
      <c r="BA63" s="98">
        <f t="shared" si="131"/>
        <v>1.9556569548897972E-2</v>
      </c>
      <c r="BB63" s="98">
        <f t="shared" si="131"/>
        <v>1.9709523076529754E-2</v>
      </c>
      <c r="BC63" s="98">
        <f t="shared" si="131"/>
        <v>1.9635300815954354E-2</v>
      </c>
      <c r="BD63" s="98">
        <f t="shared" si="131"/>
        <v>1.9379881422742395E-2</v>
      </c>
      <c r="BE63" s="197">
        <f t="shared" si="131"/>
        <v>1.8994037362777643E-2</v>
      </c>
      <c r="BF63" s="170">
        <f t="shared" si="131"/>
        <v>1.8534218822674191E-2</v>
      </c>
      <c r="BG63" s="98">
        <f t="shared" si="131"/>
        <v>1.8063615266456758E-2</v>
      </c>
      <c r="BH63" s="98">
        <f t="shared" si="131"/>
        <v>1.7514288301738477E-2</v>
      </c>
      <c r="BI63" s="98">
        <f t="shared" si="131"/>
        <v>1.7131995600198711E-2</v>
      </c>
      <c r="BJ63" s="98">
        <f t="shared" si="131"/>
        <v>1.6834469082234588E-2</v>
      </c>
      <c r="BK63" s="98">
        <f t="shared" si="131"/>
        <v>1.6585002083030684E-2</v>
      </c>
      <c r="BL63" s="197">
        <f t="shared" si="131"/>
        <v>1.6352750240288393E-2</v>
      </c>
      <c r="BM63" s="170">
        <f t="shared" si="131"/>
        <v>1.6113558024437247E-2</v>
      </c>
      <c r="BN63" s="98">
        <f t="shared" si="131"/>
        <v>1.5850943501319683E-2</v>
      </c>
      <c r="BO63" s="98">
        <f t="shared" si="131"/>
        <v>1.5696394881985543E-2</v>
      </c>
      <c r="BP63" s="98">
        <f t="shared" si="131"/>
        <v>1.5487817771367058E-2</v>
      </c>
      <c r="BQ63" s="98">
        <f t="shared" si="131"/>
        <v>1.5237518258130602E-2</v>
      </c>
      <c r="BR63" s="98">
        <f t="shared" si="131"/>
        <v>1.4971233073597601E-2</v>
      </c>
      <c r="BS63" s="98">
        <f t="shared" si="131"/>
        <v>1.4707507229764055E-2</v>
      </c>
      <c r="BT63" s="170">
        <f t="shared" si="131"/>
        <v>1.4457823752115306E-2</v>
      </c>
      <c r="BU63" s="98">
        <f t="shared" si="131"/>
        <v>1.4226768024267696E-2</v>
      </c>
      <c r="BV63" s="98">
        <f t="shared" si="131"/>
        <v>1.4012197835381364E-2</v>
      </c>
      <c r="BW63" s="98">
        <f t="shared" ref="BW63:DS63" si="132">BP33*$I$6*BW12</f>
        <v>1.3828958228921434E-2</v>
      </c>
      <c r="BX63" s="98">
        <f t="shared" si="132"/>
        <v>1.3657951812951045E-2</v>
      </c>
      <c r="BY63" s="98">
        <f t="shared" si="132"/>
        <v>1.34897795235869E-2</v>
      </c>
      <c r="BZ63" s="98">
        <f t="shared" si="132"/>
        <v>1.3320156612794688E-2</v>
      </c>
      <c r="CA63" s="170">
        <f t="shared" si="132"/>
        <v>1.3148773410008243E-2</v>
      </c>
      <c r="CB63" s="98">
        <f t="shared" si="132"/>
        <v>1.2978033669724656E-2</v>
      </c>
      <c r="CC63" s="98">
        <f t="shared" si="132"/>
        <v>1.2811717411582173E-2</v>
      </c>
      <c r="CD63" s="98">
        <f t="shared" si="132"/>
        <v>1.2642719441545264E-2</v>
      </c>
      <c r="CE63" s="98">
        <f t="shared" si="132"/>
        <v>1.2477342364277255E-2</v>
      </c>
      <c r="CF63" s="98">
        <f t="shared" si="132"/>
        <v>1.2319637000973511E-2</v>
      </c>
      <c r="CG63" s="98">
        <f t="shared" si="132"/>
        <v>1.217088648540726E-2</v>
      </c>
      <c r="CH63" s="170">
        <f t="shared" si="132"/>
        <v>1.2030619062127886E-2</v>
      </c>
      <c r="CI63" s="98">
        <f t="shared" si="132"/>
        <v>1.1897527789866282E-2</v>
      </c>
      <c r="CJ63" s="98">
        <f t="shared" si="132"/>
        <v>1.177025264426609E-2</v>
      </c>
      <c r="CK63" s="98">
        <f t="shared" si="132"/>
        <v>1.1647028228745287E-2</v>
      </c>
      <c r="CL63" s="98">
        <f t="shared" si="132"/>
        <v>1.1525320944017571E-2</v>
      </c>
      <c r="CM63" s="98">
        <f t="shared" si="132"/>
        <v>1.1404716652737264E-2</v>
      </c>
      <c r="CN63" s="98">
        <f t="shared" si="132"/>
        <v>1.1285791996834446E-2</v>
      </c>
      <c r="CO63" s="170">
        <f t="shared" si="132"/>
        <v>1.1169475340385124E-2</v>
      </c>
      <c r="CP63" s="98">
        <f t="shared" si="132"/>
        <v>1.1056597089064577E-2</v>
      </c>
      <c r="CQ63" s="98">
        <f t="shared" si="132"/>
        <v>1.0947630897757672E-2</v>
      </c>
      <c r="CR63" s="98">
        <f t="shared" si="132"/>
        <v>1.0842619381108171E-2</v>
      </c>
      <c r="CS63" s="98">
        <f t="shared" si="132"/>
        <v>1.0741942349745034E-2</v>
      </c>
      <c r="CT63" s="98">
        <f t="shared" si="132"/>
        <v>1.0645345547332099E-2</v>
      </c>
      <c r="CU63" s="98">
        <f t="shared" si="132"/>
        <v>1.055225826442545E-2</v>
      </c>
      <c r="CV63" s="170">
        <f t="shared" si="132"/>
        <v>1.0462083784155149E-2</v>
      </c>
      <c r="CW63" s="98">
        <f t="shared" si="132"/>
        <v>1.0374352905941691E-2</v>
      </c>
      <c r="CX63" s="98">
        <f t="shared" si="132"/>
        <v>1.0288766828484562E-2</v>
      </c>
      <c r="CY63" s="98">
        <f t="shared" si="132"/>
        <v>1.0205159229068683E-2</v>
      </c>
      <c r="CZ63" s="98">
        <f t="shared" si="132"/>
        <v>1.0123567394025023E-2</v>
      </c>
      <c r="DA63" s="98">
        <f t="shared" si="132"/>
        <v>1.004423469844181E-2</v>
      </c>
      <c r="DB63" s="98">
        <f t="shared" si="132"/>
        <v>9.967387894225169E-3</v>
      </c>
      <c r="DC63" s="98">
        <f t="shared" si="132"/>
        <v>9.8931432772223528E-3</v>
      </c>
      <c r="DD63" s="170">
        <f t="shared" si="132"/>
        <v>9.8214867556376245E-3</v>
      </c>
      <c r="DE63" s="98">
        <f t="shared" si="132"/>
        <v>9.7522997607563441E-3</v>
      </c>
      <c r="DF63" s="98">
        <f t="shared" si="132"/>
        <v>9.6854055705144788E-3</v>
      </c>
      <c r="DG63" s="98">
        <f t="shared" si="132"/>
        <v>9.6206213726565924E-3</v>
      </c>
      <c r="DH63" s="98">
        <f t="shared" si="132"/>
        <v>9.5577533087840144E-3</v>
      </c>
      <c r="DI63" s="98">
        <f t="shared" si="132"/>
        <v>9.4966543447094019E-3</v>
      </c>
      <c r="DJ63" s="98">
        <f t="shared" si="132"/>
        <v>9.4372426702341982E-3</v>
      </c>
      <c r="DK63" s="170">
        <f t="shared" si="132"/>
        <v>9.3794912974898056E-3</v>
      </c>
      <c r="DL63" s="98">
        <f t="shared" si="132"/>
        <v>9.3234059511443403E-3</v>
      </c>
      <c r="DM63" s="98">
        <f t="shared" si="132"/>
        <v>9.2690035154479634E-3</v>
      </c>
      <c r="DN63" s="98">
        <f t="shared" si="132"/>
        <v>9.2162984723174642E-3</v>
      </c>
      <c r="DO63" s="98">
        <f t="shared" si="132"/>
        <v>9.1652827261625089E-3</v>
      </c>
      <c r="DP63" s="98">
        <f t="shared" si="132"/>
        <v>9.1159115240643275E-3</v>
      </c>
      <c r="DQ63" s="98">
        <f t="shared" si="132"/>
        <v>9.068111386935071E-3</v>
      </c>
      <c r="DR63" s="98">
        <f t="shared" si="132"/>
        <v>9.0217956581479328E-3</v>
      </c>
      <c r="DS63" s="98">
        <f t="shared" si="132"/>
        <v>8.9768797108607454E-3</v>
      </c>
    </row>
    <row r="64" spans="1:123" x14ac:dyDescent="0.25">
      <c r="A64" t="s">
        <v>77</v>
      </c>
      <c r="B64" s="60"/>
      <c r="C64" s="112">
        <f t="shared" si="122"/>
        <v>7.8855647008217206E-2</v>
      </c>
      <c r="D64" s="112">
        <f t="shared" si="122"/>
        <v>9.4626776409860641E-2</v>
      </c>
      <c r="E64" s="112">
        <f t="shared" si="122"/>
        <v>0.11355213169183277</v>
      </c>
      <c r="F64" s="112">
        <f t="shared" si="122"/>
        <v>0.13626255803019932</v>
      </c>
      <c r="G64" s="112">
        <f t="shared" si="122"/>
        <v>0.16351506963623919</v>
      </c>
      <c r="H64" s="112">
        <f>I64/(1+$V$5)</f>
        <v>0.19621808356348702</v>
      </c>
      <c r="I64" s="104">
        <f>V10*AN7</f>
        <v>0.2354617002761844</v>
      </c>
      <c r="J64" s="83">
        <f t="shared" ref="J64:BU64" si="133">I64-C65+J65</f>
        <v>0.22808701444446869</v>
      </c>
      <c r="K64" s="83">
        <f t="shared" si="133"/>
        <v>0.21923739144640983</v>
      </c>
      <c r="L64" s="83">
        <f t="shared" si="133"/>
        <v>0.20861784384873919</v>
      </c>
      <c r="M64" s="83">
        <f t="shared" si="133"/>
        <v>0.19587438673153443</v>
      </c>
      <c r="N64" s="83">
        <f t="shared" si="133"/>
        <v>0.1805822381908887</v>
      </c>
      <c r="O64" s="83">
        <f t="shared" si="133"/>
        <v>0.1622316599421138</v>
      </c>
      <c r="P64" s="105">
        <f t="shared" si="133"/>
        <v>0.14021096604358396</v>
      </c>
      <c r="Q64" s="83">
        <f t="shared" si="133"/>
        <v>0.15511055141759786</v>
      </c>
      <c r="R64" s="83">
        <f t="shared" si="133"/>
        <v>0.17299005386641453</v>
      </c>
      <c r="S64" s="83">
        <f t="shared" si="133"/>
        <v>0.19444545680499456</v>
      </c>
      <c r="T64" s="83">
        <f t="shared" si="133"/>
        <v>0.22019194033129058</v>
      </c>
      <c r="U64" s="83">
        <f t="shared" si="133"/>
        <v>0.25108772056284578</v>
      </c>
      <c r="V64" s="83">
        <f t="shared" si="133"/>
        <v>0.28816265684071207</v>
      </c>
      <c r="W64" s="83">
        <f t="shared" si="133"/>
        <v>0.33265258037415157</v>
      </c>
      <c r="X64" s="83">
        <f t="shared" si="133"/>
        <v>0.36261102296379449</v>
      </c>
      <c r="Y64" s="83">
        <f t="shared" si="133"/>
        <v>0.39573392810554198</v>
      </c>
      <c r="Z64" s="83">
        <f t="shared" si="133"/>
        <v>0.43265380316955659</v>
      </c>
      <c r="AA64" s="83">
        <f t="shared" si="133"/>
        <v>0.47412949427283962</v>
      </c>
      <c r="AB64" s="83">
        <f t="shared" si="133"/>
        <v>0.52107138572936973</v>
      </c>
      <c r="AC64" s="83">
        <f t="shared" si="133"/>
        <v>0.57457161000543666</v>
      </c>
      <c r="AD64" s="83">
        <f t="shared" si="133"/>
        <v>0.63594025749000271</v>
      </c>
      <c r="AE64" s="83">
        <f t="shared" si="133"/>
        <v>0.73017823330527887</v>
      </c>
      <c r="AF64" s="83">
        <f t="shared" si="133"/>
        <v>0.7917045735228444</v>
      </c>
      <c r="AG64" s="83">
        <f t="shared" si="133"/>
        <v>0.84278793674143426</v>
      </c>
      <c r="AH64" s="83">
        <f t="shared" si="133"/>
        <v>0.88101521725084764</v>
      </c>
      <c r="AI64" s="83">
        <f t="shared" si="133"/>
        <v>0.90349088830743673</v>
      </c>
      <c r="AJ64" s="190">
        <f t="shared" si="133"/>
        <v>0.90674055886247518</v>
      </c>
      <c r="AK64" s="105">
        <f t="shared" si="133"/>
        <v>0.86600801794374904</v>
      </c>
      <c r="AL64" s="83">
        <f t="shared" si="133"/>
        <v>0.78134487641642714</v>
      </c>
      <c r="AM64" s="83">
        <f t="shared" si="133"/>
        <v>0.71662122267741912</v>
      </c>
      <c r="AN64" s="83">
        <f t="shared" si="133"/>
        <v>0.6578940720747718</v>
      </c>
      <c r="AO64" s="83">
        <f t="shared" si="133"/>
        <v>0.60506322397387713</v>
      </c>
      <c r="AP64" s="83">
        <f t="shared" si="133"/>
        <v>0.55798765955349094</v>
      </c>
      <c r="AQ64" s="190">
        <f t="shared" si="133"/>
        <v>0.51647753221775061</v>
      </c>
      <c r="AR64" s="105">
        <f t="shared" si="133"/>
        <v>0.52756913330494115</v>
      </c>
      <c r="AS64" s="83">
        <f t="shared" si="133"/>
        <v>0.55854673549064915</v>
      </c>
      <c r="AT64" s="83">
        <f t="shared" si="133"/>
        <v>0.58925902631695515</v>
      </c>
      <c r="AU64" s="83">
        <f t="shared" si="133"/>
        <v>0.61224730236018554</v>
      </c>
      <c r="AV64" s="83">
        <f t="shared" si="133"/>
        <v>0.62901750648434129</v>
      </c>
      <c r="AW64" s="83">
        <f t="shared" si="133"/>
        <v>0.64119989057637961</v>
      </c>
      <c r="AX64" s="190">
        <f t="shared" si="133"/>
        <v>0.65057098809715808</v>
      </c>
      <c r="AY64" s="105">
        <f t="shared" si="133"/>
        <v>0.63238269091428445</v>
      </c>
      <c r="AZ64" s="83">
        <f t="shared" si="133"/>
        <v>0.61113696441225462</v>
      </c>
      <c r="BA64" s="83">
        <f t="shared" si="133"/>
        <v>0.59621632295931937</v>
      </c>
      <c r="BB64" s="83">
        <f t="shared" si="133"/>
        <v>0.5852155718562414</v>
      </c>
      <c r="BC64" s="83">
        <f t="shared" si="133"/>
        <v>0.57658341915015965</v>
      </c>
      <c r="BD64" s="83">
        <f t="shared" si="133"/>
        <v>0.56898266851710955</v>
      </c>
      <c r="BE64" s="190">
        <f t="shared" si="133"/>
        <v>0.56131991159720518</v>
      </c>
      <c r="BF64" s="105">
        <f t="shared" si="133"/>
        <v>0.55278086953321393</v>
      </c>
      <c r="BG64" s="83">
        <f t="shared" si="133"/>
        <v>0.54786770362262383</v>
      </c>
      <c r="BH64" s="83">
        <f t="shared" si="133"/>
        <v>0.54039164621005165</v>
      </c>
      <c r="BI64" s="83">
        <f t="shared" si="133"/>
        <v>0.53103526047036509</v>
      </c>
      <c r="BJ64" s="83">
        <f t="shared" si="133"/>
        <v>0.52090056767754978</v>
      </c>
      <c r="BK64" s="83">
        <f t="shared" si="133"/>
        <v>0.51079443393221335</v>
      </c>
      <c r="BL64" s="190">
        <f t="shared" si="133"/>
        <v>0.50123287051095433</v>
      </c>
      <c r="BM64" s="105">
        <f t="shared" si="133"/>
        <v>0.49244512926514827</v>
      </c>
      <c r="BN64" s="83">
        <f t="shared" si="133"/>
        <v>0.48437760082982861</v>
      </c>
      <c r="BO64" s="83">
        <f t="shared" si="133"/>
        <v>0.47771179824756022</v>
      </c>
      <c r="BP64" s="83">
        <f t="shared" si="133"/>
        <v>0.47165715149655374</v>
      </c>
      <c r="BQ64" s="83">
        <f t="shared" si="133"/>
        <v>0.46577378719894014</v>
      </c>
      <c r="BR64" s="83">
        <f t="shared" si="133"/>
        <v>0.45984274045923634</v>
      </c>
      <c r="BS64" s="83">
        <f t="shared" si="133"/>
        <v>0.45381887744465949</v>
      </c>
      <c r="BT64" s="105">
        <f t="shared" si="133"/>
        <v>0.44778141555142242</v>
      </c>
      <c r="BU64" s="83">
        <f t="shared" si="133"/>
        <v>0.44188148749086337</v>
      </c>
      <c r="BV64" s="83">
        <f t="shared" ref="BV64:DS64" si="134">BU64-BO65+BV65</f>
        <v>0.43577901064463848</v>
      </c>
      <c r="BW64" s="83">
        <f t="shared" si="134"/>
        <v>0.42977070174680831</v>
      </c>
      <c r="BX64" s="83">
        <f t="shared" si="134"/>
        <v>0.42404396256665561</v>
      </c>
      <c r="BY64" s="83">
        <f t="shared" si="134"/>
        <v>0.41866283878755595</v>
      </c>
      <c r="BZ64" s="83">
        <f t="shared" si="134"/>
        <v>0.41361171022723087</v>
      </c>
      <c r="CA64" s="105">
        <f t="shared" si="134"/>
        <v>0.40883437782184129</v>
      </c>
      <c r="CB64" s="83">
        <f t="shared" si="134"/>
        <v>0.40426798321781132</v>
      </c>
      <c r="CC64" s="83">
        <f t="shared" si="134"/>
        <v>0.39987141768667345</v>
      </c>
      <c r="CD64" s="83">
        <f t="shared" si="134"/>
        <v>0.39552703974420944</v>
      </c>
      <c r="CE64" s="83">
        <f t="shared" si="134"/>
        <v>0.39120687509618401</v>
      </c>
      <c r="CF64" s="83">
        <f t="shared" si="134"/>
        <v>0.38692947272838563</v>
      </c>
      <c r="CG64" s="83">
        <f t="shared" si="134"/>
        <v>0.38273220968639959</v>
      </c>
      <c r="CH64" s="105">
        <f t="shared" si="134"/>
        <v>0.37865122440521376</v>
      </c>
      <c r="CI64" s="83">
        <f t="shared" si="134"/>
        <v>0.37470913336840056</v>
      </c>
      <c r="CJ64" s="83">
        <f t="shared" si="134"/>
        <v>0.37091030354909149</v>
      </c>
      <c r="CK64" s="83">
        <f t="shared" si="134"/>
        <v>0.36727703737985451</v>
      </c>
      <c r="CL64" s="83">
        <f t="shared" si="134"/>
        <v>0.36380111780808311</v>
      </c>
      <c r="CM64" s="83">
        <f t="shared" si="134"/>
        <v>0.36045902305314687</v>
      </c>
      <c r="CN64" s="83">
        <f t="shared" si="134"/>
        <v>0.35722502404969014</v>
      </c>
      <c r="CO64" s="105">
        <f t="shared" si="134"/>
        <v>0.35407846409817872</v>
      </c>
      <c r="CP64" s="83">
        <f t="shared" si="134"/>
        <v>0.3510062170700094</v>
      </c>
      <c r="CQ64" s="83">
        <f t="shared" si="134"/>
        <v>0.34800150298091725</v>
      </c>
      <c r="CR64" s="83">
        <f t="shared" si="134"/>
        <v>0.34506439861619842</v>
      </c>
      <c r="CS64" s="83">
        <f t="shared" si="134"/>
        <v>0.34220497291707608</v>
      </c>
      <c r="CT64" s="83">
        <f t="shared" si="134"/>
        <v>0.33943361903020342</v>
      </c>
      <c r="CU64" s="83">
        <f t="shared" si="134"/>
        <v>0.33675655216235306</v>
      </c>
      <c r="CV64" s="105">
        <f t="shared" si="134"/>
        <v>0.33417456669605083</v>
      </c>
      <c r="CW64" s="83">
        <f t="shared" si="134"/>
        <v>0.33168389316771502</v>
      </c>
      <c r="CX64" s="83">
        <f t="shared" si="134"/>
        <v>0.32927808600885911</v>
      </c>
      <c r="CY64" s="83">
        <f t="shared" si="134"/>
        <v>0.32695000335588614</v>
      </c>
      <c r="CZ64" s="83">
        <f t="shared" si="134"/>
        <v>0.32469143580659415</v>
      </c>
      <c r="DA64" s="83">
        <f t="shared" si="134"/>
        <v>0.32249598701673166</v>
      </c>
      <c r="DB64" s="83">
        <f t="shared" si="134"/>
        <v>0.3203600792415206</v>
      </c>
      <c r="DC64" s="83">
        <f t="shared" si="134"/>
        <v>0.31828262489423081</v>
      </c>
      <c r="DD64" s="105">
        <f t="shared" si="134"/>
        <v>0.31626410645714259</v>
      </c>
      <c r="DE64" s="83">
        <f t="shared" si="134"/>
        <v>0.31430561264405799</v>
      </c>
      <c r="DF64" s="83">
        <f t="shared" si="134"/>
        <v>0.31240818165880491</v>
      </c>
      <c r="DG64" s="83">
        <f t="shared" si="134"/>
        <v>0.31057203441546816</v>
      </c>
      <c r="DH64" s="83">
        <f t="shared" si="134"/>
        <v>0.30879584146863104</v>
      </c>
      <c r="DI64" s="83">
        <f t="shared" si="134"/>
        <v>0.30707696943701729</v>
      </c>
      <c r="DJ64" s="83">
        <f t="shared" si="134"/>
        <v>0.3054121102747373</v>
      </c>
      <c r="DK64" s="105">
        <f t="shared" si="134"/>
        <v>0.3037979347983969</v>
      </c>
      <c r="DL64" s="83">
        <f t="shared" si="134"/>
        <v>0.302231571674551</v>
      </c>
      <c r="DM64" s="83">
        <f t="shared" si="134"/>
        <v>0.3007108459538575</v>
      </c>
      <c r="DN64" s="83">
        <f t="shared" si="134"/>
        <v>0.29923428375675759</v>
      </c>
      <c r="DO64" s="83">
        <f t="shared" si="134"/>
        <v>0.29780105785031857</v>
      </c>
      <c r="DP64" s="83">
        <f t="shared" si="134"/>
        <v>0.2964106892363278</v>
      </c>
      <c r="DQ64" s="83">
        <f t="shared" si="134"/>
        <v>0.29506271757013103</v>
      </c>
      <c r="DR64" s="83">
        <f t="shared" si="134"/>
        <v>0.29375646594705201</v>
      </c>
      <c r="DS64" s="83">
        <f t="shared" si="134"/>
        <v>0.29249093776296831</v>
      </c>
    </row>
    <row r="65" spans="1:123" s="54" customFormat="1" x14ac:dyDescent="0.25">
      <c r="A65" s="98" t="s">
        <v>123</v>
      </c>
      <c r="B65" s="99"/>
      <c r="C65" s="113">
        <f t="shared" si="122"/>
        <v>1.3142607834702863E-2</v>
      </c>
      <c r="D65" s="114">
        <f t="shared" ref="D65:H65" si="135">D64-C64</f>
        <v>1.5771129401643436E-2</v>
      </c>
      <c r="E65" s="114">
        <f t="shared" si="135"/>
        <v>1.8925355281972131E-2</v>
      </c>
      <c r="F65" s="114">
        <f t="shared" si="135"/>
        <v>2.2710426338366549E-2</v>
      </c>
      <c r="G65" s="114">
        <f t="shared" si="135"/>
        <v>2.7252511606039864E-2</v>
      </c>
      <c r="H65" s="114">
        <f t="shared" si="135"/>
        <v>3.2703013927247837E-2</v>
      </c>
      <c r="I65" s="114">
        <f>I64-H64</f>
        <v>3.9243616712697382E-2</v>
      </c>
      <c r="J65" s="98">
        <f>C35*$I$7*J12</f>
        <v>5.7679220029871366E-3</v>
      </c>
      <c r="K65" s="98">
        <f t="shared" ref="K65:BV65" si="136">D35*$I$7*K12</f>
        <v>6.9215064035845634E-3</v>
      </c>
      <c r="L65" s="98">
        <f t="shared" si="136"/>
        <v>8.3058076843014732E-3</v>
      </c>
      <c r="M65" s="98">
        <f t="shared" si="136"/>
        <v>9.9669692211617703E-3</v>
      </c>
      <c r="N65" s="98">
        <f t="shared" si="136"/>
        <v>1.1960363065394122E-2</v>
      </c>
      <c r="O65" s="98">
        <f t="shared" si="136"/>
        <v>1.4352435678472953E-2</v>
      </c>
      <c r="P65" s="170">
        <f t="shared" si="136"/>
        <v>1.7222922814167534E-2</v>
      </c>
      <c r="Q65" s="98">
        <f t="shared" si="136"/>
        <v>2.066750737700105E-2</v>
      </c>
      <c r="R65" s="98">
        <f t="shared" si="136"/>
        <v>2.480100885240126E-2</v>
      </c>
      <c r="S65" s="98">
        <f t="shared" si="136"/>
        <v>2.9761210622881507E-2</v>
      </c>
      <c r="T65" s="98">
        <f t="shared" si="136"/>
        <v>3.571345274745779E-2</v>
      </c>
      <c r="U65" s="98">
        <f t="shared" si="136"/>
        <v>4.2856143296949339E-2</v>
      </c>
      <c r="V65" s="98">
        <f t="shared" si="136"/>
        <v>5.1427371956339202E-2</v>
      </c>
      <c r="W65" s="98">
        <f t="shared" si="136"/>
        <v>6.1712846347607049E-2</v>
      </c>
      <c r="X65" s="98">
        <f t="shared" si="136"/>
        <v>5.062594996664399E-2</v>
      </c>
      <c r="Y65" s="98">
        <f t="shared" si="136"/>
        <v>5.7923913994148757E-2</v>
      </c>
      <c r="Z65" s="98">
        <f t="shared" si="136"/>
        <v>6.6681085686896138E-2</v>
      </c>
      <c r="AA65" s="98">
        <f t="shared" si="136"/>
        <v>7.7189143850740813E-2</v>
      </c>
      <c r="AB65" s="98">
        <f t="shared" si="136"/>
        <v>8.9798034753479472E-2</v>
      </c>
      <c r="AC65" s="98">
        <f t="shared" si="136"/>
        <v>0.10492759623240613</v>
      </c>
      <c r="AD65" s="98">
        <f t="shared" si="136"/>
        <v>0.12308149383217314</v>
      </c>
      <c r="AE65" s="98">
        <f t="shared" si="136"/>
        <v>0.14486392578192017</v>
      </c>
      <c r="AF65" s="98">
        <f t="shared" si="136"/>
        <v>0.11945025421171432</v>
      </c>
      <c r="AG65" s="98">
        <f t="shared" si="136"/>
        <v>0.11776444890548596</v>
      </c>
      <c r="AH65" s="98">
        <f t="shared" si="136"/>
        <v>0.1154164243601542</v>
      </c>
      <c r="AI65" s="98">
        <f t="shared" si="136"/>
        <v>0.11227370581006854</v>
      </c>
      <c r="AJ65" s="197">
        <f t="shared" si="136"/>
        <v>0.10817726678744452</v>
      </c>
      <c r="AK65" s="170">
        <f t="shared" si="136"/>
        <v>8.2348952913447057E-2</v>
      </c>
      <c r="AL65" s="98">
        <f t="shared" si="136"/>
        <v>6.0200784254598329E-2</v>
      </c>
      <c r="AM65" s="98">
        <f t="shared" si="136"/>
        <v>5.4726600472706319E-2</v>
      </c>
      <c r="AN65" s="98">
        <f t="shared" si="136"/>
        <v>5.9037298302838638E-2</v>
      </c>
      <c r="AO65" s="98">
        <f t="shared" si="136"/>
        <v>6.258557625925959E-2</v>
      </c>
      <c r="AP65" s="98">
        <f t="shared" si="136"/>
        <v>6.5198141389682399E-2</v>
      </c>
      <c r="AQ65" s="197">
        <f t="shared" si="136"/>
        <v>6.6667139451704258E-2</v>
      </c>
      <c r="AR65" s="170">
        <f t="shared" si="136"/>
        <v>9.3440554000637596E-2</v>
      </c>
      <c r="AS65" s="98">
        <f t="shared" si="136"/>
        <v>9.1178386440306305E-2</v>
      </c>
      <c r="AT65" s="98">
        <f t="shared" si="136"/>
        <v>8.543889129901229E-2</v>
      </c>
      <c r="AU65" s="98">
        <f t="shared" si="136"/>
        <v>8.2025574346069025E-2</v>
      </c>
      <c r="AV65" s="98">
        <f t="shared" si="136"/>
        <v>7.9355780383415259E-2</v>
      </c>
      <c r="AW65" s="98">
        <f t="shared" si="136"/>
        <v>7.7380525481720697E-2</v>
      </c>
      <c r="AX65" s="197">
        <f t="shared" si="136"/>
        <v>7.6038236972482715E-2</v>
      </c>
      <c r="AY65" s="170">
        <f t="shared" si="136"/>
        <v>7.5252256817763888E-2</v>
      </c>
      <c r="AZ65" s="98">
        <f t="shared" si="136"/>
        <v>6.9932659938276492E-2</v>
      </c>
      <c r="BA65" s="98">
        <f t="shared" si="136"/>
        <v>7.0518249846077019E-2</v>
      </c>
      <c r="BB65" s="98">
        <f t="shared" si="136"/>
        <v>7.1024823242991128E-2</v>
      </c>
      <c r="BC65" s="98">
        <f t="shared" si="136"/>
        <v>7.0723627677333506E-2</v>
      </c>
      <c r="BD65" s="98">
        <f t="shared" si="136"/>
        <v>6.9779774848670581E-2</v>
      </c>
      <c r="BE65" s="197">
        <f t="shared" si="136"/>
        <v>6.8375480052578375E-2</v>
      </c>
      <c r="BF65" s="170">
        <f t="shared" si="136"/>
        <v>6.6713214753772634E-2</v>
      </c>
      <c r="BG65" s="98">
        <f t="shared" si="136"/>
        <v>6.5019494027686392E-2</v>
      </c>
      <c r="BH65" s="98">
        <f t="shared" si="136"/>
        <v>6.3042192433504868E-2</v>
      </c>
      <c r="BI65" s="98">
        <f t="shared" si="136"/>
        <v>6.1668437503304606E-2</v>
      </c>
      <c r="BJ65" s="98">
        <f t="shared" si="136"/>
        <v>6.0588934884518261E-2</v>
      </c>
      <c r="BK65" s="98">
        <f t="shared" si="136"/>
        <v>5.967364110333416E-2</v>
      </c>
      <c r="BL65" s="197">
        <f t="shared" si="136"/>
        <v>5.88139166313194E-2</v>
      </c>
      <c r="BM65" s="170">
        <f t="shared" si="136"/>
        <v>5.7925473507966549E-2</v>
      </c>
      <c r="BN65" s="98">
        <f t="shared" si="136"/>
        <v>5.6951965592366698E-2</v>
      </c>
      <c r="BO65" s="98">
        <f t="shared" si="136"/>
        <v>5.6376389851236462E-2</v>
      </c>
      <c r="BP65" s="98">
        <f t="shared" si="136"/>
        <v>5.5613790752298095E-2</v>
      </c>
      <c r="BQ65" s="98">
        <f t="shared" si="136"/>
        <v>5.4705570586904673E-2</v>
      </c>
      <c r="BR65" s="98">
        <f t="shared" si="136"/>
        <v>5.3742594363630367E-2</v>
      </c>
      <c r="BS65" s="98">
        <f t="shared" si="136"/>
        <v>5.2790053616742549E-2</v>
      </c>
      <c r="BT65" s="170">
        <f t="shared" si="136"/>
        <v>5.1888011614729494E-2</v>
      </c>
      <c r="BU65" s="98">
        <f t="shared" si="136"/>
        <v>5.1052037531807648E-2</v>
      </c>
      <c r="BV65" s="98">
        <f t="shared" si="136"/>
        <v>5.027391300501155E-2</v>
      </c>
      <c r="BW65" s="98">
        <f t="shared" ref="BW65:DS65" si="137">BP35*$I$7*BW12</f>
        <v>4.9605481854467941E-2</v>
      </c>
      <c r="BX65" s="98">
        <f t="shared" si="137"/>
        <v>4.8978831406751945E-2</v>
      </c>
      <c r="BY65" s="98">
        <f t="shared" si="137"/>
        <v>4.8361470584530719E-2</v>
      </c>
      <c r="BZ65" s="98">
        <f t="shared" si="137"/>
        <v>4.7738925056417442E-2</v>
      </c>
      <c r="CA65" s="170">
        <f t="shared" si="137"/>
        <v>4.7110679209339937E-2</v>
      </c>
      <c r="CB65" s="98">
        <f t="shared" si="137"/>
        <v>4.6485642927777668E-2</v>
      </c>
      <c r="CC65" s="98">
        <f t="shared" si="137"/>
        <v>4.5877347473873703E-2</v>
      </c>
      <c r="CD65" s="98">
        <f t="shared" si="137"/>
        <v>4.5261103912003942E-2</v>
      </c>
      <c r="CE65" s="98">
        <f t="shared" si="137"/>
        <v>4.465866675872654E-2</v>
      </c>
      <c r="CF65" s="98">
        <f t="shared" si="137"/>
        <v>4.4084068216732337E-2</v>
      </c>
      <c r="CG65" s="98">
        <f t="shared" si="137"/>
        <v>4.3541662014431388E-2</v>
      </c>
      <c r="CH65" s="170">
        <f t="shared" si="137"/>
        <v>4.3029693928154075E-2</v>
      </c>
      <c r="CI65" s="98">
        <f t="shared" si="137"/>
        <v>4.2543551890964489E-2</v>
      </c>
      <c r="CJ65" s="98">
        <f t="shared" si="137"/>
        <v>4.2078517654564607E-2</v>
      </c>
      <c r="CK65" s="98">
        <f t="shared" si="137"/>
        <v>4.1627837742766974E-2</v>
      </c>
      <c r="CL65" s="98">
        <f t="shared" si="137"/>
        <v>4.1182747186955124E-2</v>
      </c>
      <c r="CM65" s="98">
        <f t="shared" si="137"/>
        <v>4.0741973461796074E-2</v>
      </c>
      <c r="CN65" s="98">
        <f t="shared" si="137"/>
        <v>4.0307663010974645E-2</v>
      </c>
      <c r="CO65" s="170">
        <f t="shared" si="137"/>
        <v>3.988313397664265E-2</v>
      </c>
      <c r="CP65" s="98">
        <f t="shared" si="137"/>
        <v>3.9471304862795167E-2</v>
      </c>
      <c r="CQ65" s="98">
        <f t="shared" si="137"/>
        <v>3.9073803565472451E-2</v>
      </c>
      <c r="CR65" s="98">
        <f t="shared" si="137"/>
        <v>3.8690733378048119E-2</v>
      </c>
      <c r="CS65" s="98">
        <f t="shared" si="137"/>
        <v>3.8323321487832823E-2</v>
      </c>
      <c r="CT65" s="98">
        <f t="shared" si="137"/>
        <v>3.7970619574923418E-2</v>
      </c>
      <c r="CU65" s="98">
        <f t="shared" si="137"/>
        <v>3.7630596143124292E-2</v>
      </c>
      <c r="CV65" s="170">
        <f t="shared" si="137"/>
        <v>3.7301148510340436E-2</v>
      </c>
      <c r="CW65" s="98">
        <f t="shared" si="137"/>
        <v>3.6980631334459342E-2</v>
      </c>
      <c r="CX65" s="98">
        <f t="shared" si="137"/>
        <v>3.6667996406616582E-2</v>
      </c>
      <c r="CY65" s="98">
        <f t="shared" si="137"/>
        <v>3.6362650725075142E-2</v>
      </c>
      <c r="CZ65" s="98">
        <f t="shared" si="137"/>
        <v>3.6064753938540861E-2</v>
      </c>
      <c r="DA65" s="98">
        <f t="shared" si="137"/>
        <v>3.5775170785060921E-2</v>
      </c>
      <c r="DB65" s="98">
        <f t="shared" si="137"/>
        <v>3.5494688367913266E-2</v>
      </c>
      <c r="DC65" s="98">
        <f t="shared" si="137"/>
        <v>3.5223694163050635E-2</v>
      </c>
      <c r="DD65" s="170">
        <f t="shared" si="137"/>
        <v>3.4962112897371098E-2</v>
      </c>
      <c r="DE65" s="98">
        <f t="shared" si="137"/>
        <v>3.4709502593531991E-2</v>
      </c>
      <c r="DF65" s="98">
        <f t="shared" si="137"/>
        <v>3.4465219739822063E-2</v>
      </c>
      <c r="DG65" s="98">
        <f t="shared" si="137"/>
        <v>3.4228606695204132E-2</v>
      </c>
      <c r="DH65" s="98">
        <f t="shared" si="137"/>
        <v>3.3998977838223782E-2</v>
      </c>
      <c r="DI65" s="98">
        <f t="shared" si="137"/>
        <v>3.3775816336299509E-2</v>
      </c>
      <c r="DJ65" s="98">
        <f t="shared" si="137"/>
        <v>3.3558835000770691E-2</v>
      </c>
      <c r="DK65" s="170">
        <f t="shared" si="137"/>
        <v>3.3347937421030711E-2</v>
      </c>
      <c r="DL65" s="98">
        <f t="shared" si="137"/>
        <v>3.3143139469686098E-2</v>
      </c>
      <c r="DM65" s="98">
        <f t="shared" si="137"/>
        <v>3.2944494019128558E-2</v>
      </c>
      <c r="DN65" s="98">
        <f t="shared" si="137"/>
        <v>3.2752044498104198E-2</v>
      </c>
      <c r="DO65" s="98">
        <f t="shared" si="137"/>
        <v>3.2565751931784716E-2</v>
      </c>
      <c r="DP65" s="98">
        <f t="shared" si="137"/>
        <v>3.2385447722308711E-2</v>
      </c>
      <c r="DQ65" s="98">
        <f t="shared" si="137"/>
        <v>3.2210863334573889E-2</v>
      </c>
      <c r="DR65" s="98">
        <f t="shared" si="137"/>
        <v>3.2041685797951691E-2</v>
      </c>
      <c r="DS65" s="98">
        <f t="shared" si="137"/>
        <v>3.1877611285602382E-2</v>
      </c>
    </row>
    <row r="66" spans="1:123" s="231" customFormat="1" x14ac:dyDescent="0.25">
      <c r="A66" s="231" t="s">
        <v>106</v>
      </c>
      <c r="B66" s="232"/>
      <c r="I66" s="85">
        <f>I44+I52+I59</f>
        <v>3.8943282911324726</v>
      </c>
      <c r="J66" s="85">
        <f>J44+J52+J59</f>
        <v>4.4558268384873925</v>
      </c>
      <c r="K66" s="85">
        <f>K44+K52+K59</f>
        <v>5.1296250953132967</v>
      </c>
      <c r="L66" s="85">
        <f>L44+L52+L59</f>
        <v>5.9381830035043812</v>
      </c>
      <c r="M66" s="85">
        <f>M44+M52+M59</f>
        <v>6.9084524933336819</v>
      </c>
      <c r="N66" s="85">
        <f>N44+N52+N59</f>
        <v>8.0727758811288428</v>
      </c>
      <c r="O66" s="85">
        <f>O44+O52+O59</f>
        <v>9.4699639464830394</v>
      </c>
      <c r="P66" s="86">
        <f>P44+P52+P59</f>
        <v>11.146589624908072</v>
      </c>
      <c r="Q66" s="85">
        <f>Q44+Q52+Q59</f>
        <v>13.158540439018109</v>
      </c>
      <c r="R66" s="85">
        <f>R44+R52+R59</f>
        <v>15.572881415950157</v>
      </c>
      <c r="S66" s="85">
        <f>S44+S52+S59</f>
        <v>18.470090588268615</v>
      </c>
      <c r="T66" s="85">
        <f>T44+T52+T59</f>
        <v>21.946741595050764</v>
      </c>
      <c r="U66" s="85">
        <f>U44+U52+U59</f>
        <v>26.118722803189343</v>
      </c>
      <c r="V66" s="85">
        <f>V44+V52+V59</f>
        <v>31.125100252955633</v>
      </c>
      <c r="W66" s="86">
        <f>W44+W52+W59</f>
        <v>37.132753192675182</v>
      </c>
      <c r="X66" s="85">
        <f>X44+X52+X59</f>
        <v>43.455559100693428</v>
      </c>
      <c r="Y66" s="85">
        <f>Y44+Y52+Y59</f>
        <v>42.576219492361119</v>
      </c>
      <c r="Z66" s="85">
        <f>Z44+Z52+Z59</f>
        <v>41.401563858311022</v>
      </c>
      <c r="AA66" s="85">
        <f>AA44+AA52+AA59</f>
        <v>39.872483425167765</v>
      </c>
      <c r="AB66" s="85">
        <f>AB44+AB52+AB59</f>
        <v>37.918028619353024</v>
      </c>
      <c r="AC66" s="85">
        <f>AC44+AC52+AC59</f>
        <v>35.453032919766173</v>
      </c>
      <c r="AD66" s="86">
        <f>AD44+AD52+AD59</f>
        <v>32.375258047520056</v>
      </c>
      <c r="AE66" s="85">
        <f>AE44+AE52+AE59</f>
        <v>29.448340886926147</v>
      </c>
      <c r="AF66" s="85">
        <f>AF44+AF52+AF59</f>
        <v>31.969438957044545</v>
      </c>
      <c r="AG66" s="85">
        <f>AG44+AG52+AG59</f>
        <v>34.043399599313418</v>
      </c>
      <c r="AH66" s="85">
        <f>AH44+AH52+AH59</f>
        <v>35.568391123994395</v>
      </c>
      <c r="AI66" s="85">
        <f>AI44+AI52+AI59</f>
        <v>36.422239178163245</v>
      </c>
      <c r="AJ66" s="193">
        <f>AJ44+AJ52+AJ59</f>
        <v>36.4583642524262</v>
      </c>
      <c r="AK66" s="86">
        <f>AK44+AK52+AK59</f>
        <v>35.50090896390617</v>
      </c>
      <c r="AL66" s="85">
        <f>AL44+AL52+AL59</f>
        <v>33.087350855499807</v>
      </c>
      <c r="AM66" s="85">
        <f>AM44+AM52+AM59</f>
        <v>31.62850426981343</v>
      </c>
      <c r="AN66" s="85">
        <f>AN44+AN52+AN59</f>
        <v>30.484969718394652</v>
      </c>
      <c r="AO66" s="85">
        <f>AO44+AO52+AO59</f>
        <v>29.637080021530711</v>
      </c>
      <c r="AP66" s="85">
        <f>AP44+AP52+AP59</f>
        <v>29.060036257162505</v>
      </c>
      <c r="AQ66" s="193">
        <f>AQ44+AQ52+AQ59</f>
        <v>28.722891533200706</v>
      </c>
      <c r="AR66" s="86">
        <f>AR44+AR52+AR59</f>
        <v>28.587332675111423</v>
      </c>
      <c r="AS66" s="85">
        <f>AS44+AS52+AS59</f>
        <v>28.85776267639617</v>
      </c>
      <c r="AT66" s="85">
        <f>AT44+AT52+AT59</f>
        <v>29.10619735255564</v>
      </c>
      <c r="AU66" s="85">
        <f>AU44+AU52+AU59</f>
        <v>28.987224140297553</v>
      </c>
      <c r="AV66" s="85">
        <f>AV44+AV52+AV59</f>
        <v>28.580028558018348</v>
      </c>
      <c r="AW66" s="85">
        <f>AW44+AW52+AW59</f>
        <v>27.965435482724089</v>
      </c>
      <c r="AX66" s="193">
        <f>AX44+AX52+AX59</f>
        <v>27.23331871743758</v>
      </c>
      <c r="AY66" s="86">
        <f>AY44+AY52+AY59</f>
        <v>26.484291891978874</v>
      </c>
      <c r="AZ66" s="85">
        <f>AZ44+AZ52+AZ59</f>
        <v>25.605113769492515</v>
      </c>
      <c r="BA66" s="85">
        <f>BA44+BA52+BA59</f>
        <v>24.990771508856714</v>
      </c>
      <c r="BB66" s="85">
        <f>BB44+BB52+BB59</f>
        <v>24.51700286178199</v>
      </c>
      <c r="BC66" s="85">
        <f>BC44+BC52+BC59</f>
        <v>24.11942655915426</v>
      </c>
      <c r="BD66" s="85">
        <f>BD44+BD52+BD59</f>
        <v>23.749004599740264</v>
      </c>
      <c r="BE66" s="193">
        <f>BE44+BE52+BE59</f>
        <v>23.367361074485864</v>
      </c>
      <c r="BF66" s="86">
        <f>BF44+BF52+BF59</f>
        <v>22.94835461530224</v>
      </c>
      <c r="BG66" s="85">
        <f>BG44+BG52+BG59</f>
        <v>22.701887052710301</v>
      </c>
      <c r="BH66" s="85">
        <f>BH44+BH52+BH59</f>
        <v>22.369638325268543</v>
      </c>
      <c r="BI66" s="85">
        <f>BI44+BI52+BI59</f>
        <v>21.971070043290549</v>
      </c>
      <c r="BJ66" s="85">
        <f>BJ44+BJ52+BJ59</f>
        <v>21.547115029784802</v>
      </c>
      <c r="BK66" s="85">
        <f>BK44+BK52+BK59</f>
        <v>21.127261899253423</v>
      </c>
      <c r="BL66" s="193">
        <f>BL44+BL52+BL59</f>
        <v>20.729760801832203</v>
      </c>
      <c r="BM66" s="86">
        <f>BM44+BM52+BM59</f>
        <v>20.361885471829037</v>
      </c>
      <c r="BN66" s="85">
        <f t="shared" ref="BN66:DS66" si="138">BN44+BN52+BN59</f>
        <v>20.02020476362107</v>
      </c>
      <c r="BO66" s="85">
        <f t="shared" si="138"/>
        <v>19.728304839693084</v>
      </c>
      <c r="BP66" s="85">
        <f t="shared" si="138"/>
        <v>19.455790726552905</v>
      </c>
      <c r="BQ66" s="85">
        <f t="shared" si="138"/>
        <v>19.18773707063999</v>
      </c>
      <c r="BR66" s="85">
        <f t="shared" si="138"/>
        <v>18.917352062141877</v>
      </c>
      <c r="BS66" s="85">
        <f t="shared" si="138"/>
        <v>18.644164747554218</v>
      </c>
      <c r="BT66" s="86">
        <f t="shared" si="138"/>
        <v>18.372015411836209</v>
      </c>
      <c r="BU66" s="85">
        <f t="shared" si="138"/>
        <v>18.106925384216702</v>
      </c>
      <c r="BV66" s="85">
        <f t="shared" si="138"/>
        <v>17.837615550720258</v>
      </c>
      <c r="BW66" s="85">
        <f t="shared" si="138"/>
        <v>17.574094941413648</v>
      </c>
      <c r="BX66" s="85">
        <f t="shared" si="138"/>
        <v>17.322799532580067</v>
      </c>
      <c r="BY66" s="85">
        <f t="shared" si="138"/>
        <v>17.085765578967749</v>
      </c>
      <c r="BZ66" s="85">
        <f t="shared" si="138"/>
        <v>16.862240398456802</v>
      </c>
      <c r="CA66" s="86">
        <f t="shared" si="138"/>
        <v>16.650145644755</v>
      </c>
      <c r="CB66" s="85">
        <f t="shared" si="138"/>
        <v>16.447321313607972</v>
      </c>
      <c r="CC66" s="85">
        <f t="shared" si="138"/>
        <v>16.250935612850892</v>
      </c>
      <c r="CD66" s="85">
        <f t="shared" si="138"/>
        <v>16.056963878690262</v>
      </c>
      <c r="CE66" s="85">
        <f t="shared" si="138"/>
        <v>15.86475434085521</v>
      </c>
      <c r="CF66" s="85">
        <f t="shared" si="138"/>
        <v>15.675228926698715</v>
      </c>
      <c r="CG66" s="85">
        <f t="shared" si="138"/>
        <v>15.489866735185567</v>
      </c>
      <c r="CH66" s="86">
        <f t="shared" si="138"/>
        <v>15.309989078289219</v>
      </c>
      <c r="CI66" s="85">
        <f t="shared" si="138"/>
        <v>15.136348472053298</v>
      </c>
      <c r="CJ66" s="85">
        <f t="shared" si="138"/>
        <v>14.969011422015207</v>
      </c>
      <c r="CK66" s="85">
        <f t="shared" si="138"/>
        <v>14.808578638078115</v>
      </c>
      <c r="CL66" s="85">
        <f t="shared" si="138"/>
        <v>14.654644137013616</v>
      </c>
      <c r="CM66" s="85">
        <f t="shared" si="138"/>
        <v>14.506299500832871</v>
      </c>
      <c r="CN66" s="85">
        <f t="shared" si="138"/>
        <v>14.36259559903292</v>
      </c>
      <c r="CO66" s="86">
        <f t="shared" si="138"/>
        <v>14.222786425676775</v>
      </c>
      <c r="CP66" s="85">
        <f t="shared" si="138"/>
        <v>14.0863969392879</v>
      </c>
      <c r="CQ66" s="85">
        <f t="shared" si="138"/>
        <v>13.953162437770558</v>
      </c>
      <c r="CR66" s="85">
        <f t="shared" si="138"/>
        <v>13.823143502184722</v>
      </c>
      <c r="CS66" s="85">
        <f t="shared" si="138"/>
        <v>13.696727907973429</v>
      </c>
      <c r="CT66" s="85">
        <f t="shared" si="138"/>
        <v>13.574276291242377</v>
      </c>
      <c r="CU66" s="85">
        <f t="shared" si="138"/>
        <v>13.455973137853425</v>
      </c>
      <c r="CV66" s="86">
        <f t="shared" si="138"/>
        <v>13.341795312576449</v>
      </c>
      <c r="CW66" s="85">
        <f t="shared" si="138"/>
        <v>13.231553453947232</v>
      </c>
      <c r="CX66" s="85">
        <f t="shared" si="138"/>
        <v>13.124965755377874</v>
      </c>
      <c r="CY66" s="85">
        <f t="shared" si="138"/>
        <v>13.02174099264203</v>
      </c>
      <c r="CZ66" s="85">
        <f t="shared" si="138"/>
        <v>12.921570743777659</v>
      </c>
      <c r="DA66" s="85">
        <f t="shared" si="138"/>
        <v>12.824221223607385</v>
      </c>
      <c r="DB66" s="85">
        <f t="shared" si="138"/>
        <v>12.729562427820714</v>
      </c>
      <c r="DC66" s="85">
        <f t="shared" si="138"/>
        <v>12.637551505033159</v>
      </c>
      <c r="DD66" s="86">
        <f t="shared" si="138"/>
        <v>12.548197552824639</v>
      </c>
      <c r="DE66" s="85">
        <f t="shared" si="138"/>
        <v>12.461527343037163</v>
      </c>
      <c r="DF66" s="85">
        <f t="shared" si="138"/>
        <v>12.377563787710304</v>
      </c>
      <c r="DG66" s="85">
        <f t="shared" si="138"/>
        <v>12.296293758712119</v>
      </c>
      <c r="DH66" s="85">
        <f t="shared" si="138"/>
        <v>12.217645761840881</v>
      </c>
      <c r="DI66" s="85">
        <f t="shared" si="138"/>
        <v>12.1415026210419</v>
      </c>
      <c r="DJ66" s="85">
        <f t="shared" si="138"/>
        <v>12.067726250781917</v>
      </c>
      <c r="DK66" s="86">
        <f t="shared" si="138"/>
        <v>11.996181860713058</v>
      </c>
      <c r="DL66" s="85">
        <f t="shared" si="138"/>
        <v>11.926754937037913</v>
      </c>
      <c r="DM66" s="85">
        <f t="shared" si="138"/>
        <v>11.859359240242595</v>
      </c>
      <c r="DN66" s="85">
        <f t="shared" si="138"/>
        <v>11.793934921866986</v>
      </c>
      <c r="DO66" s="85">
        <f t="shared" si="138"/>
        <v>11.730444383704459</v>
      </c>
      <c r="DP66" s="85">
        <f t="shared" si="138"/>
        <v>11.668860782337008</v>
      </c>
      <c r="DQ66" s="85">
        <f t="shared" si="138"/>
        <v>11.609156269151427</v>
      </c>
      <c r="DR66" s="85">
        <f t="shared" si="138"/>
        <v>11.551294135988865</v>
      </c>
      <c r="DS66" s="85">
        <f t="shared" si="138"/>
        <v>11.495225879154809</v>
      </c>
    </row>
    <row r="67" spans="1:123" s="252" customFormat="1" x14ac:dyDescent="0.25">
      <c r="A67" s="252" t="s">
        <v>178</v>
      </c>
      <c r="B67" s="253"/>
      <c r="C67" s="254">
        <f>C54+C56+C58+C61+C63+C65</f>
        <v>4.3473422174314755E-2</v>
      </c>
      <c r="D67" s="254">
        <f>D54+D56+D58+D61+D63+D65</f>
        <v>5.21681066091777E-2</v>
      </c>
      <c r="E67" s="254">
        <f>E54+E56+E58+E61+E63+E65</f>
        <v>6.2601727931013249E-2</v>
      </c>
      <c r="F67" s="254">
        <f>F54+F56+F58+F61+F63+F65</f>
        <v>7.5122073517215893E-2</v>
      </c>
      <c r="G67" s="254">
        <f>G54+G56+G58+G61+G63+G65</f>
        <v>9.0146488220659057E-2</v>
      </c>
      <c r="H67" s="254">
        <f>H54+H56+H58+H61+H63+H65</f>
        <v>0.1081757858647909</v>
      </c>
      <c r="I67" s="254">
        <f>I54+I56+I58+I61+I63+I65</f>
        <v>0.12981094303774904</v>
      </c>
      <c r="J67" s="254">
        <f>J54+J56+J58+J61+J63+J65</f>
        <v>6.8567644219183807E-2</v>
      </c>
      <c r="K67" s="254">
        <f t="shared" ref="K67:BV67" si="139">K54+K56+K58+K61+K63+K65</f>
        <v>8.228117306302056E-2</v>
      </c>
      <c r="L67" s="254">
        <f t="shared" si="139"/>
        <v>9.8737407675624639E-2</v>
      </c>
      <c r="M67" s="254">
        <f t="shared" si="139"/>
        <v>0.11848488921074958</v>
      </c>
      <c r="N67" s="254">
        <f t="shared" si="139"/>
        <v>0.14218186705289948</v>
      </c>
      <c r="O67" s="254">
        <f t="shared" si="139"/>
        <v>0.17061824046347937</v>
      </c>
      <c r="P67" s="254">
        <f t="shared" si="139"/>
        <v>0.20474188855617526</v>
      </c>
      <c r="Q67" s="254">
        <f t="shared" si="139"/>
        <v>0.24569026626741028</v>
      </c>
      <c r="R67" s="254">
        <f t="shared" si="139"/>
        <v>0.29482831952089228</v>
      </c>
      <c r="S67" s="254">
        <f t="shared" si="139"/>
        <v>0.35379398342507073</v>
      </c>
      <c r="T67" s="254">
        <f t="shared" si="139"/>
        <v>0.4245527801100849</v>
      </c>
      <c r="U67" s="254">
        <f t="shared" si="139"/>
        <v>0.50946333613210171</v>
      </c>
      <c r="V67" s="254">
        <f t="shared" si="139"/>
        <v>0.61135600335852225</v>
      </c>
      <c r="W67" s="254">
        <f t="shared" si="139"/>
        <v>0.73362720403022674</v>
      </c>
      <c r="X67" s="254">
        <f t="shared" si="139"/>
        <v>0.64133320325689769</v>
      </c>
      <c r="Y67" s="254">
        <f t="shared" si="139"/>
        <v>0.21127349146594498</v>
      </c>
      <c r="Z67" s="254">
        <f t="shared" si="139"/>
        <v>0.2432709125262662</v>
      </c>
      <c r="AA67" s="254">
        <f t="shared" si="139"/>
        <v>0.28166494140653281</v>
      </c>
      <c r="AB67" s="254">
        <f t="shared" si="139"/>
        <v>0.32773369709868699</v>
      </c>
      <c r="AC67" s="254">
        <f t="shared" si="139"/>
        <v>0.38301041796318314</v>
      </c>
      <c r="AD67" s="254">
        <f t="shared" si="139"/>
        <v>0.44933426872393539</v>
      </c>
      <c r="AE67" s="254">
        <f t="shared" si="139"/>
        <v>0.52891121454211421</v>
      </c>
      <c r="AF67" s="254">
        <f t="shared" si="139"/>
        <v>0.42883907039626712</v>
      </c>
      <c r="AG67" s="254">
        <f t="shared" si="139"/>
        <v>0.42230552685758938</v>
      </c>
      <c r="AH67" s="254">
        <f t="shared" si="139"/>
        <v>0.41336611784296345</v>
      </c>
      <c r="AI67" s="254">
        <f t="shared" si="139"/>
        <v>0.40153984110111607</v>
      </c>
      <c r="AJ67" s="254">
        <f t="shared" si="139"/>
        <v>0.38624931529168927</v>
      </c>
      <c r="AK67" s="254">
        <f t="shared" si="139"/>
        <v>0.3668014071027873</v>
      </c>
      <c r="AL67" s="254">
        <f t="shared" si="139"/>
        <v>0.32096619147385896</v>
      </c>
      <c r="AM67" s="254">
        <f t="shared" si="139"/>
        <v>0.29728478195498809</v>
      </c>
      <c r="AN67" s="254">
        <f t="shared" si="139"/>
        <v>0.31889278451756237</v>
      </c>
      <c r="AO67" s="254">
        <f t="shared" si="139"/>
        <v>0.33649008612939518</v>
      </c>
      <c r="AP67" s="254">
        <f t="shared" si="139"/>
        <v>0.34916889073236135</v>
      </c>
      <c r="AQ67" s="254">
        <f t="shared" si="139"/>
        <v>0.35584043977645186</v>
      </c>
      <c r="AR67" s="254">
        <f t="shared" si="139"/>
        <v>0.35519884049533829</v>
      </c>
      <c r="AS67" s="254">
        <f t="shared" si="139"/>
        <v>0.34567763954829056</v>
      </c>
      <c r="AT67" s="254">
        <f t="shared" si="139"/>
        <v>0.32347719355680521</v>
      </c>
      <c r="AU67" s="254">
        <f t="shared" si="139"/>
        <v>0.31180716189226776</v>
      </c>
      <c r="AV67" s="254">
        <f t="shared" si="139"/>
        <v>0.30270028737085752</v>
      </c>
      <c r="AW67" s="254">
        <f t="shared" si="139"/>
        <v>0.29594325090658213</v>
      </c>
      <c r="AX67" s="254">
        <f t="shared" si="139"/>
        <v>0.29126998427742046</v>
      </c>
      <c r="AY67" s="254">
        <f t="shared" si="139"/>
        <v>0.28835119234416612</v>
      </c>
      <c r="AZ67" s="254">
        <f t="shared" si="139"/>
        <v>0.26766301230979239</v>
      </c>
      <c r="BA67" s="254">
        <f t="shared" si="139"/>
        <v>0.26895298946904816</v>
      </c>
      <c r="BB67" s="254">
        <f t="shared" si="139"/>
        <v>0.27038096596550276</v>
      </c>
      <c r="BC67" s="254">
        <f t="shared" si="139"/>
        <v>0.26894841962059868</v>
      </c>
      <c r="BD67" s="254">
        <f t="shared" si="139"/>
        <v>0.26525218592378441</v>
      </c>
      <c r="BE67" s="254">
        <f t="shared" si="139"/>
        <v>0.25994992690618335</v>
      </c>
      <c r="BF67" s="254">
        <f t="shared" si="139"/>
        <v>0.25377132826090743</v>
      </c>
      <c r="BG67" s="254">
        <f t="shared" si="139"/>
        <v>0.24753155479024141</v>
      </c>
      <c r="BH67" s="254">
        <f t="shared" si="139"/>
        <v>0.2404044435581312</v>
      </c>
      <c r="BI67" s="254">
        <f t="shared" si="139"/>
        <v>0.23546479342328974</v>
      </c>
      <c r="BJ67" s="254">
        <f t="shared" si="139"/>
        <v>0.23149574082894003</v>
      </c>
      <c r="BK67" s="254">
        <f t="shared" si="139"/>
        <v>0.22804595228250024</v>
      </c>
      <c r="BL67" s="254">
        <f t="shared" si="139"/>
        <v>0.22474182991696218</v>
      </c>
      <c r="BM67" s="254">
        <f t="shared" si="139"/>
        <v>0.22130119341427085</v>
      </c>
      <c r="BN67" s="254">
        <f t="shared" si="139"/>
        <v>0.21754684235421845</v>
      </c>
      <c r="BO67" s="254">
        <f t="shared" si="139"/>
        <v>0.2151739650682635</v>
      </c>
      <c r="BP67" s="254">
        <f t="shared" si="139"/>
        <v>0.21219488926798735</v>
      </c>
      <c r="BQ67" s="254">
        <f t="shared" si="139"/>
        <v>0.20872332799557319</v>
      </c>
      <c r="BR67" s="254">
        <f t="shared" si="139"/>
        <v>0.20507213586377493</v>
      </c>
      <c r="BS67" s="254">
        <f t="shared" si="139"/>
        <v>0.20146566149622427</v>
      </c>
      <c r="BT67" s="254">
        <f t="shared" si="139"/>
        <v>0.19803965426990144</v>
      </c>
      <c r="BU67" s="254">
        <f t="shared" si="139"/>
        <v>0.19484404864579619</v>
      </c>
      <c r="BV67" s="254">
        <f t="shared" si="139"/>
        <v>0.19192602812938711</v>
      </c>
      <c r="BW67" s="254">
        <f t="shared" ref="BW67:DS67" si="140">BW54+BW56+BW58+BW61+BW63+BW65</f>
        <v>0.18938587163587994</v>
      </c>
      <c r="BX67" s="254">
        <f t="shared" si="140"/>
        <v>0.18698057110205843</v>
      </c>
      <c r="BY67" s="254">
        <f t="shared" si="140"/>
        <v>0.18460274626717055</v>
      </c>
      <c r="BZ67" s="254">
        <f t="shared" si="140"/>
        <v>0.18220765653140128</v>
      </c>
      <c r="CA67" s="254">
        <f t="shared" si="140"/>
        <v>0.17979835632474922</v>
      </c>
      <c r="CB67" s="254">
        <f t="shared" si="140"/>
        <v>0.17740923293380151</v>
      </c>
      <c r="CC67" s="254">
        <f t="shared" si="140"/>
        <v>0.17508856124650352</v>
      </c>
      <c r="CD67" s="254">
        <f t="shared" si="140"/>
        <v>0.17275239072689194</v>
      </c>
      <c r="CE67" s="254">
        <f t="shared" si="140"/>
        <v>0.17047159658261177</v>
      </c>
      <c r="CF67" s="254">
        <f t="shared" si="140"/>
        <v>0.16829346237027576</v>
      </c>
      <c r="CG67" s="254">
        <f t="shared" si="140"/>
        <v>0.16623214116338825</v>
      </c>
      <c r="CH67" s="254">
        <f t="shared" si="140"/>
        <v>0.16428122521477123</v>
      </c>
      <c r="CI67" s="254">
        <f t="shared" si="140"/>
        <v>0.16242503454582799</v>
      </c>
      <c r="CJ67" s="254">
        <f t="shared" si="140"/>
        <v>0.16064805154581868</v>
      </c>
      <c r="CK67" s="254">
        <f t="shared" si="140"/>
        <v>0.15892268205087912</v>
      </c>
      <c r="CL67" s="254">
        <f t="shared" si="140"/>
        <v>0.15721959419391018</v>
      </c>
      <c r="CM67" s="254">
        <f t="shared" si="140"/>
        <v>0.15553586239723743</v>
      </c>
      <c r="CN67" s="254">
        <f t="shared" si="140"/>
        <v>0.15387984234627572</v>
      </c>
      <c r="CO67" s="254">
        <f t="shared" si="140"/>
        <v>0.15226341417159958</v>
      </c>
      <c r="CP67" s="254">
        <f t="shared" si="140"/>
        <v>0.15069665333499183</v>
      </c>
      <c r="CQ67" s="254">
        <f t="shared" si="140"/>
        <v>0.14918492104721542</v>
      </c>
      <c r="CR67" s="254">
        <f t="shared" si="140"/>
        <v>0.14772768521682555</v>
      </c>
      <c r="CS67" s="254">
        <f t="shared" si="140"/>
        <v>0.14632834892081556</v>
      </c>
      <c r="CT67" s="254">
        <f t="shared" si="140"/>
        <v>0.14498331096916384</v>
      </c>
      <c r="CU67" s="254">
        <f t="shared" si="140"/>
        <v>0.14368543526623817</v>
      </c>
      <c r="CV67" s="254">
        <f t="shared" si="140"/>
        <v>0.14242746454601146</v>
      </c>
      <c r="CW67" s="254">
        <f t="shared" si="140"/>
        <v>0.1412037550321581</v>
      </c>
      <c r="CX67" s="254">
        <f t="shared" si="140"/>
        <v>0.14001067799958677</v>
      </c>
      <c r="CY67" s="254">
        <f t="shared" si="140"/>
        <v>0.13884607579185665</v>
      </c>
      <c r="CZ67" s="254">
        <f t="shared" si="140"/>
        <v>0.13771067033249762</v>
      </c>
      <c r="DA67" s="254">
        <f t="shared" si="140"/>
        <v>0.13660749234802502</v>
      </c>
      <c r="DB67" s="254">
        <f t="shared" si="140"/>
        <v>0.13553915800812796</v>
      </c>
      <c r="DC67" s="254">
        <f t="shared" si="140"/>
        <v>0.13450681864079281</v>
      </c>
      <c r="DD67" s="256">
        <f t="shared" si="140"/>
        <v>0.1335099948162036</v>
      </c>
      <c r="DE67" s="254">
        <f t="shared" si="140"/>
        <v>0.13254694299509157</v>
      </c>
      <c r="DF67" s="254">
        <f t="shared" si="140"/>
        <v>0.13161523969108779</v>
      </c>
      <c r="DG67" s="254">
        <f t="shared" si="140"/>
        <v>0.13071250722008942</v>
      </c>
      <c r="DH67" s="254">
        <f t="shared" si="140"/>
        <v>0.12983635125321277</v>
      </c>
      <c r="DI67" s="254">
        <f t="shared" si="140"/>
        <v>0.12898498166568551</v>
      </c>
      <c r="DJ67" s="254">
        <f t="shared" si="140"/>
        <v>0.12815739546464139</v>
      </c>
      <c r="DK67" s="256">
        <f t="shared" si="140"/>
        <v>0.12735322788076481</v>
      </c>
      <c r="DL67" s="254">
        <f t="shared" si="140"/>
        <v>0.12657247840390512</v>
      </c>
      <c r="DM67" s="254">
        <f t="shared" si="140"/>
        <v>0.12581525683238484</v>
      </c>
      <c r="DN67" s="254">
        <f t="shared" si="140"/>
        <v>0.12508163761456623</v>
      </c>
      <c r="DO67" s="254">
        <f t="shared" si="140"/>
        <v>0.12437139228180519</v>
      </c>
      <c r="DP67" s="254">
        <f t="shared" si="140"/>
        <v>0.12368384085267756</v>
      </c>
      <c r="DQ67" s="254">
        <f t="shared" si="140"/>
        <v>0.12301796728463796</v>
      </c>
      <c r="DR67" s="254">
        <f t="shared" si="140"/>
        <v>0.12237261690585681</v>
      </c>
      <c r="DS67" s="254">
        <f t="shared" si="140"/>
        <v>0.12174668207698033</v>
      </c>
    </row>
    <row r="68" spans="1:123" s="63" customFormat="1" x14ac:dyDescent="0.25">
      <c r="A68" s="116" t="s">
        <v>79</v>
      </c>
      <c r="B68" s="117" t="s">
        <v>108</v>
      </c>
      <c r="I68" s="62">
        <f t="shared" ref="I68:BT68" si="141">I69+I70+I71</f>
        <v>0</v>
      </c>
      <c r="J68" s="62">
        <f t="shared" si="141"/>
        <v>3.1103819673867196E-2</v>
      </c>
      <c r="K68" s="62">
        <f t="shared" si="141"/>
        <v>6.8428403282507849E-2</v>
      </c>
      <c r="L68" s="62">
        <f t="shared" si="141"/>
        <v>0.11321790361287663</v>
      </c>
      <c r="M68" s="62">
        <f t="shared" si="141"/>
        <v>0.16696530400931914</v>
      </c>
      <c r="N68" s="62">
        <f t="shared" si="141"/>
        <v>0.23146218448505018</v>
      </c>
      <c r="O68" s="62">
        <f t="shared" si="141"/>
        <v>0.30885844105592747</v>
      </c>
      <c r="P68" s="74">
        <f t="shared" si="141"/>
        <v>0.40173394894098013</v>
      </c>
      <c r="Q68" s="62">
        <f t="shared" si="141"/>
        <v>0.41783606453265254</v>
      </c>
      <c r="R68" s="62">
        <f t="shared" si="141"/>
        <v>0.43715860324265943</v>
      </c>
      <c r="S68" s="62">
        <f t="shared" si="141"/>
        <v>0.46034564969466774</v>
      </c>
      <c r="T68" s="62">
        <f t="shared" si="141"/>
        <v>0.48817010543707767</v>
      </c>
      <c r="U68" s="62">
        <f t="shared" si="141"/>
        <v>0.52155945232796963</v>
      </c>
      <c r="V68" s="62">
        <f t="shared" si="141"/>
        <v>0.56162666859703991</v>
      </c>
      <c r="W68" s="74">
        <f t="shared" si="141"/>
        <v>0.60970732811992434</v>
      </c>
      <c r="X68" s="62">
        <f t="shared" si="141"/>
        <v>0.66740411954738565</v>
      </c>
      <c r="Y68" s="62">
        <f t="shared" si="141"/>
        <v>0.7366402692603391</v>
      </c>
      <c r="Z68" s="62">
        <f t="shared" si="141"/>
        <v>0.81972364891588323</v>
      </c>
      <c r="AA68" s="62">
        <f t="shared" si="141"/>
        <v>0.91942370450253619</v>
      </c>
      <c r="AB68" s="62">
        <f t="shared" si="141"/>
        <v>1.0390637712065196</v>
      </c>
      <c r="AC68" s="62">
        <f t="shared" si="141"/>
        <v>1.1826318512512999</v>
      </c>
      <c r="AD68" s="74">
        <f t="shared" si="141"/>
        <v>1.3549135473050364</v>
      </c>
      <c r="AE68" s="62">
        <f t="shared" si="141"/>
        <v>1.5017813849276016</v>
      </c>
      <c r="AF68" s="62">
        <f t="shared" si="141"/>
        <v>1.5991912727383206</v>
      </c>
      <c r="AG68" s="62">
        <f t="shared" si="141"/>
        <v>1.7113302661722649</v>
      </c>
      <c r="AH68" s="62">
        <f t="shared" si="141"/>
        <v>1.8411433318818886</v>
      </c>
      <c r="AI68" s="62">
        <f t="shared" si="141"/>
        <v>1.992164070678363</v>
      </c>
      <c r="AJ68" s="198">
        <f t="shared" si="141"/>
        <v>2.1686322929593329</v>
      </c>
      <c r="AK68" s="74">
        <f t="shared" si="141"/>
        <v>2.375635043950648</v>
      </c>
      <c r="AL68" s="62">
        <f t="shared" si="141"/>
        <v>2.6192757402887596</v>
      </c>
      <c r="AM68" s="62">
        <f t="shared" si="141"/>
        <v>2.8191828826684677</v>
      </c>
      <c r="AN68" s="62">
        <f t="shared" si="141"/>
        <v>3.0160964107709862</v>
      </c>
      <c r="AO68" s="62">
        <f t="shared" si="141"/>
        <v>3.2088807026526962</v>
      </c>
      <c r="AP68" s="62">
        <f t="shared" si="141"/>
        <v>3.3961729641354417</v>
      </c>
      <c r="AQ68" s="198">
        <f t="shared" si="141"/>
        <v>3.5763377019204272</v>
      </c>
      <c r="AR68" s="74">
        <f t="shared" si="141"/>
        <v>3.7197328084728158</v>
      </c>
      <c r="AS68" s="62">
        <f t="shared" si="141"/>
        <v>3.8290560043349191</v>
      </c>
      <c r="AT68" s="62">
        <f t="shared" si="141"/>
        <v>3.928682151416957</v>
      </c>
      <c r="AU68" s="62">
        <f t="shared" si="141"/>
        <v>4.0361046944166441</v>
      </c>
      <c r="AV68" s="62">
        <f t="shared" si="141"/>
        <v>4.1499396233688035</v>
      </c>
      <c r="AW68" s="62">
        <f t="shared" si="141"/>
        <v>4.2684883944255283</v>
      </c>
      <c r="AX68" s="198">
        <f t="shared" si="141"/>
        <v>4.3896751943782828</v>
      </c>
      <c r="AY68" s="209">
        <f t="shared" si="141"/>
        <v>4.54677726717268</v>
      </c>
      <c r="AZ68" s="62">
        <f t="shared" si="141"/>
        <v>4.7000410151696572</v>
      </c>
      <c r="BA68" s="62">
        <f t="shared" si="141"/>
        <v>4.8436407830065029</v>
      </c>
      <c r="BB68" s="62">
        <f t="shared" si="141"/>
        <v>4.9815292160529356</v>
      </c>
      <c r="BC68" s="62">
        <f t="shared" si="141"/>
        <v>5.1149495645121732</v>
      </c>
      <c r="BD68" s="62">
        <f t="shared" si="141"/>
        <v>5.2450623604092055</v>
      </c>
      <c r="BE68" s="198">
        <f t="shared" si="141"/>
        <v>5.3729241902694831</v>
      </c>
      <c r="BF68" s="74">
        <f t="shared" si="141"/>
        <v>5.4994622576069547</v>
      </c>
      <c r="BG68" s="62">
        <f t="shared" si="141"/>
        <v>5.6170451241240151</v>
      </c>
      <c r="BH68" s="62">
        <f t="shared" si="141"/>
        <v>5.7355852751592593</v>
      </c>
      <c r="BI68" s="62">
        <f t="shared" si="141"/>
        <v>5.8549717230951099</v>
      </c>
      <c r="BJ68" s="62">
        <f t="shared" si="141"/>
        <v>5.9738509712977255</v>
      </c>
      <c r="BK68" s="62">
        <f t="shared" si="141"/>
        <v>6.0911461689675512</v>
      </c>
      <c r="BL68" s="198">
        <f t="shared" si="141"/>
        <v>6.2060857635947579</v>
      </c>
      <c r="BM68" s="74">
        <f t="shared" si="141"/>
        <v>6.3182374344978092</v>
      </c>
      <c r="BN68" s="62">
        <f t="shared" si="141"/>
        <v>6.4275483707466083</v>
      </c>
      <c r="BO68" s="62">
        <f t="shared" si="141"/>
        <v>6.5335481506565571</v>
      </c>
      <c r="BP68" s="62">
        <f t="shared" si="141"/>
        <v>6.6372472785498218</v>
      </c>
      <c r="BQ68" s="62">
        <f t="shared" si="141"/>
        <v>6.7391382798991835</v>
      </c>
      <c r="BR68" s="62">
        <f t="shared" si="141"/>
        <v>6.8394959594528979</v>
      </c>
      <c r="BS68" s="62">
        <f t="shared" si="141"/>
        <v>6.9384131874047874</v>
      </c>
      <c r="BT68" s="74">
        <f t="shared" si="141"/>
        <v>7.0358417283455275</v>
      </c>
      <c r="BU68" s="62">
        <f t="shared" ref="BU68:DS68" si="142">BU69+BU70+BU71</f>
        <v>7.1316390912877257</v>
      </c>
      <c r="BV68" s="62">
        <f t="shared" si="142"/>
        <v>7.2264676825364811</v>
      </c>
      <c r="BW68" s="62">
        <f t="shared" si="142"/>
        <v>7.3200146713319452</v>
      </c>
      <c r="BX68" s="62">
        <f t="shared" si="142"/>
        <v>7.4120361216471142</v>
      </c>
      <c r="BY68" s="62">
        <f t="shared" si="142"/>
        <v>7.5024402230709795</v>
      </c>
      <c r="BZ68" s="62">
        <f t="shared" si="142"/>
        <v>7.5912443768994073</v>
      </c>
      <c r="CA68" s="74">
        <f t="shared" si="142"/>
        <v>7.6785331084191242</v>
      </c>
      <c r="CB68" s="62">
        <f t="shared" si="142"/>
        <v>7.7644170467937368</v>
      </c>
      <c r="CC68" s="62">
        <f t="shared" si="142"/>
        <v>7.8489956947458523</v>
      </c>
      <c r="CD68" s="62">
        <f t="shared" si="142"/>
        <v>7.9324529409603084</v>
      </c>
      <c r="CE68" s="62">
        <f t="shared" si="142"/>
        <v>8.0148587997393737</v>
      </c>
      <c r="CF68" s="62">
        <f t="shared" si="142"/>
        <v>8.0962288590443663</v>
      </c>
      <c r="CG68" s="62">
        <f t="shared" si="142"/>
        <v>8.1765544739414686</v>
      </c>
      <c r="CH68" s="74">
        <f t="shared" si="142"/>
        <v>8.255826146766843</v>
      </c>
      <c r="CI68" s="62">
        <f t="shared" si="142"/>
        <v>8.334049310014997</v>
      </c>
      <c r="CJ68" s="62">
        <f t="shared" si="142"/>
        <v>8.4112520578679852</v>
      </c>
      <c r="CK68" s="62">
        <f t="shared" si="142"/>
        <v>8.4874210838807951</v>
      </c>
      <c r="CL68" s="62">
        <f t="shared" si="142"/>
        <v>8.5625794980708285</v>
      </c>
      <c r="CM68" s="62">
        <f t="shared" si="142"/>
        <v>8.6367739381114088</v>
      </c>
      <c r="CN68" s="62">
        <f t="shared" si="142"/>
        <v>8.7100583482941172</v>
      </c>
      <c r="CO68" s="74">
        <f t="shared" si="142"/>
        <v>8.7824837465866281</v>
      </c>
      <c r="CP68" s="62">
        <f t="shared" si="142"/>
        <v>8.8540934354352174</v>
      </c>
      <c r="CQ68" s="62">
        <f t="shared" si="142"/>
        <v>8.9249228205359081</v>
      </c>
      <c r="CR68" s="62">
        <f t="shared" si="142"/>
        <v>8.9949959918573814</v>
      </c>
      <c r="CS68" s="62">
        <f t="shared" si="142"/>
        <v>9.0643223468698082</v>
      </c>
      <c r="CT68" s="62">
        <f t="shared" si="142"/>
        <v>9.1329091518113046</v>
      </c>
      <c r="CU68" s="62">
        <f t="shared" si="142"/>
        <v>9.2007672698285567</v>
      </c>
      <c r="CV68" s="74">
        <f t="shared" si="142"/>
        <v>9.2679131238373866</v>
      </c>
      <c r="CW68" s="62">
        <f t="shared" si="142"/>
        <v>9.3343680271594334</v>
      </c>
      <c r="CX68" s="62">
        <f t="shared" si="142"/>
        <v>9.4001560218775921</v>
      </c>
      <c r="CY68" s="62">
        <f t="shared" si="142"/>
        <v>9.4653013060303461</v>
      </c>
      <c r="CZ68" s="62">
        <f t="shared" si="142"/>
        <v>9.5298301343446425</v>
      </c>
      <c r="DA68" s="62">
        <f t="shared" si="142"/>
        <v>9.5937671758108252</v>
      </c>
      <c r="DB68" s="62">
        <f t="shared" si="142"/>
        <v>9.6571336979035216</v>
      </c>
      <c r="DC68" s="62">
        <f t="shared" si="142"/>
        <v>9.7199474461908011</v>
      </c>
      <c r="DD68" s="74">
        <f t="shared" si="142"/>
        <v>9.7822234094593057</v>
      </c>
      <c r="DE68" s="62">
        <f t="shared" si="142"/>
        <v>9.8439748192339547</v>
      </c>
      <c r="DF68" s="62">
        <f t="shared" si="142"/>
        <v>9.9052139119295006</v>
      </c>
      <c r="DG68" s="62">
        <f t="shared" si="142"/>
        <v>9.9659531897305875</v>
      </c>
      <c r="DH68" s="62">
        <f t="shared" si="142"/>
        <v>10.026206602905209</v>
      </c>
      <c r="DI68" s="62">
        <f t="shared" si="142"/>
        <v>10.085989419848319</v>
      </c>
      <c r="DJ68" s="62">
        <f t="shared" si="142"/>
        <v>10.145317557585813</v>
      </c>
      <c r="DK68" s="74">
        <f t="shared" si="142"/>
        <v>10.204206806432502</v>
      </c>
      <c r="DL68" s="62">
        <f t="shared" si="142"/>
        <v>10.262672215458542</v>
      </c>
      <c r="DM68" s="62">
        <f t="shared" si="142"/>
        <v>10.320727754574158</v>
      </c>
      <c r="DN68" s="62">
        <f t="shared" si="142"/>
        <v>10.37838629208043</v>
      </c>
      <c r="DO68" s="62">
        <f t="shared" si="142"/>
        <v>10.435659547619158</v>
      </c>
      <c r="DP68" s="62">
        <f t="shared" si="142"/>
        <v>10.492558374625734</v>
      </c>
      <c r="DQ68" s="62">
        <f t="shared" si="142"/>
        <v>10.549093144843022</v>
      </c>
      <c r="DR68" s="62">
        <f t="shared" si="142"/>
        <v>10.605274067819359</v>
      </c>
      <c r="DS68" s="62">
        <f t="shared" si="142"/>
        <v>10.661111378980982</v>
      </c>
    </row>
    <row r="69" spans="1:123" x14ac:dyDescent="0.25">
      <c r="A69" t="s">
        <v>97</v>
      </c>
      <c r="B69" s="60"/>
      <c r="I69" s="66">
        <v>0</v>
      </c>
      <c r="J69" s="54">
        <f>I69+C61</f>
        <v>1.6428259793378522E-3</v>
      </c>
      <c r="K69" s="54">
        <f>J69+D61</f>
        <v>3.6142171545432747E-3</v>
      </c>
      <c r="L69" s="54">
        <f>K69+E61</f>
        <v>5.9798865647897829E-3</v>
      </c>
      <c r="M69" s="54">
        <f>L69+F61</f>
        <v>8.8186898570855911E-3</v>
      </c>
      <c r="N69" s="54">
        <f>M69+G61</f>
        <v>1.222525380784056E-2</v>
      </c>
      <c r="O69" s="54">
        <f>N69+H61</f>
        <v>1.6313130548746526E-2</v>
      </c>
      <c r="P69" s="75">
        <f>O69+I61</f>
        <v>2.1218582637833681E-2</v>
      </c>
      <c r="Q69" s="54">
        <f>P69+J61</f>
        <v>2.1939572888207071E-2</v>
      </c>
      <c r="R69" s="54">
        <f>Q69+K61</f>
        <v>2.280476118865514E-2</v>
      </c>
      <c r="S69" s="54">
        <f>R69+L61</f>
        <v>2.3842987149192821E-2</v>
      </c>
      <c r="T69" s="54">
        <f>S69+M61</f>
        <v>2.5088858301838039E-2</v>
      </c>
      <c r="U69" s="54">
        <f>T69+N61</f>
        <v>2.6583903685012299E-2</v>
      </c>
      <c r="V69" s="54">
        <f>U69+O61</f>
        <v>2.8377958144821414E-2</v>
      </c>
      <c r="W69" s="75">
        <f>V69+P61</f>
        <v>3.0530823496592349E-2</v>
      </c>
      <c r="X69" s="54">
        <f>W69+Q61</f>
        <v>3.3114261918717469E-2</v>
      </c>
      <c r="Y69" s="54">
        <f>X69+R61</f>
        <v>3.6214388025267615E-2</v>
      </c>
      <c r="Z69" s="54">
        <f>Y69+S61</f>
        <v>3.9934539353127789E-2</v>
      </c>
      <c r="AA69" s="54">
        <f>Z69+T61</f>
        <v>4.439872094656E-2</v>
      </c>
      <c r="AB69" s="54">
        <f>AA69+U61</f>
        <v>4.975573885867865E-2</v>
      </c>
      <c r="AC69" s="54">
        <f>AB69+V61</f>
        <v>5.6184160353221033E-2</v>
      </c>
      <c r="AD69" s="75">
        <f>AC69+W61</f>
        <v>6.3898266146671892E-2</v>
      </c>
      <c r="AE69" s="54">
        <f>AD69+X61</f>
        <v>7.8056171366292504E-2</v>
      </c>
      <c r="AF69" s="54">
        <f>AE69+Y61</f>
        <v>8.1782873698542966E-2</v>
      </c>
      <c r="AG69" s="54">
        <f>AF69+Z61</f>
        <v>8.6074927221388139E-2</v>
      </c>
      <c r="AH69" s="54">
        <f>AG69+AA61</f>
        <v>9.1045325346703287E-2</v>
      </c>
      <c r="AI69" s="54">
        <f>AH69+AB61</f>
        <v>9.682962804787415E-2</v>
      </c>
      <c r="AJ69" s="199">
        <f>AI69+AC61</f>
        <v>0.10359046169654475</v>
      </c>
      <c r="AK69" s="75">
        <f>AJ69+AD61</f>
        <v>0.11152291307309618</v>
      </c>
      <c r="AL69" s="54">
        <f>AK69+AE61</f>
        <v>0.12086099386644999</v>
      </c>
      <c r="AM69" s="54">
        <f>AL69+AF61</f>
        <v>0.1283877439430679</v>
      </c>
      <c r="AN69" s="54">
        <f>AM69+AG61</f>
        <v>0.13580869708044233</v>
      </c>
      <c r="AO69" s="54">
        <f>AN69+AH61</f>
        <v>0.14308406007906518</v>
      </c>
      <c r="AP69" s="54">
        <f>AO69+AI61</f>
        <v>0.15016608967887274</v>
      </c>
      <c r="AQ69" s="199">
        <f>AP69+AJ61</f>
        <v>0.15699749966573201</v>
      </c>
      <c r="AR69" s="75">
        <f>AQ69+AK61</f>
        <v>0.16220713803203468</v>
      </c>
      <c r="AS69" s="54">
        <f>AR69+AL61</f>
        <v>0.16602600600678649</v>
      </c>
      <c r="AT69" s="54">
        <f>AS69+AM61</f>
        <v>0.16961322692848804</v>
      </c>
      <c r="AU69" s="54">
        <f>AT69+AN61</f>
        <v>0.1734417793116137</v>
      </c>
      <c r="AV69" s="54">
        <f>AU69+AO61</f>
        <v>0.17746464568336456</v>
      </c>
      <c r="AW69" s="54">
        <f>AV69+AP61</f>
        <v>0.18162421587251656</v>
      </c>
      <c r="AX69" s="199">
        <f>AW69+AQ61</f>
        <v>0.18585017726266295</v>
      </c>
      <c r="AY69" s="75">
        <f>AX69+AR61</f>
        <v>0.19173970531398882</v>
      </c>
      <c r="AZ69" s="54">
        <f>AY69+AS61</f>
        <v>0.19745706773932412</v>
      </c>
      <c r="BA69" s="54">
        <f>AZ69+AT61</f>
        <v>0.20280035184728731</v>
      </c>
      <c r="BB69" s="54">
        <f>BA69+AU61</f>
        <v>0.2079728123608619</v>
      </c>
      <c r="BC69" s="54">
        <f>BB69+AV61</f>
        <v>0.21301251914301317</v>
      </c>
      <c r="BD69" s="54">
        <f>BC69+AW61</f>
        <v>0.21795351058894288</v>
      </c>
      <c r="BE69" s="199">
        <f>BD69+AX61</f>
        <v>0.22282482935498085</v>
      </c>
      <c r="BF69" s="75">
        <f>BE69+AY61</f>
        <v>0.22764936629132831</v>
      </c>
      <c r="BG69" s="54">
        <f>BF69+AZ61</f>
        <v>0.23212293404943354</v>
      </c>
      <c r="BH69" s="54">
        <f>BG69+BA61</f>
        <v>0.23660246642233007</v>
      </c>
      <c r="BI69" s="54">
        <f>BH69+BB61</f>
        <v>0.24109646489478381</v>
      </c>
      <c r="BJ69" s="54">
        <f>BI69+BC61</f>
        <v>0.24556112893155013</v>
      </c>
      <c r="BK69" s="54">
        <f>BJ69+BD61</f>
        <v>0.24996205303449714</v>
      </c>
      <c r="BL69" s="199">
        <f>BK69+BE61</f>
        <v>0.25427516424206875</v>
      </c>
      <c r="BM69" s="75">
        <f>BL69+BF61</f>
        <v>0.2584878319245319</v>
      </c>
      <c r="BN69" s="54">
        <f t="shared" ref="BN69:DS69" si="143">BM69+BG61</f>
        <v>0.26260018472011121</v>
      </c>
      <c r="BO69" s="54">
        <f t="shared" si="143"/>
        <v>0.26660056129838616</v>
      </c>
      <c r="BP69" s="54">
        <f t="shared" si="143"/>
        <v>0.27052359707341694</v>
      </c>
      <c r="BQ69" s="54">
        <f t="shared" si="143"/>
        <v>0.27438271320278823</v>
      </c>
      <c r="BR69" s="54">
        <f t="shared" si="143"/>
        <v>0.27818459273226903</v>
      </c>
      <c r="BS69" s="54">
        <f t="shared" si="143"/>
        <v>0.28193042026448362</v>
      </c>
      <c r="BT69" s="75">
        <f t="shared" si="143"/>
        <v>0.28561738766330719</v>
      </c>
      <c r="BU69" s="54">
        <f t="shared" si="143"/>
        <v>0.28924042464366745</v>
      </c>
      <c r="BV69" s="54">
        <f t="shared" si="143"/>
        <v>0.29282058835265762</v>
      </c>
      <c r="BW69" s="54">
        <f t="shared" si="143"/>
        <v>0.29634971326653187</v>
      </c>
      <c r="BX69" s="54">
        <f t="shared" si="143"/>
        <v>0.29982073780234403</v>
      </c>
      <c r="BY69" s="54">
        <f t="shared" si="143"/>
        <v>0.30323121778774653</v>
      </c>
      <c r="BZ69" s="54">
        <f t="shared" si="143"/>
        <v>0.30658201021975534</v>
      </c>
      <c r="CA69" s="75">
        <f t="shared" si="143"/>
        <v>0.30987592283020293</v>
      </c>
      <c r="CB69" s="54">
        <f t="shared" si="143"/>
        <v>0.31311641703247856</v>
      </c>
      <c r="CC69" s="54">
        <f t="shared" si="143"/>
        <v>0.31630898373433336</v>
      </c>
      <c r="CD69" s="54">
        <f t="shared" si="143"/>
        <v>0.31945917698973103</v>
      </c>
      <c r="CE69" s="54">
        <f t="shared" si="143"/>
        <v>0.32256878608421141</v>
      </c>
      <c r="CF69" s="54">
        <f t="shared" si="143"/>
        <v>0.32563811549042926</v>
      </c>
      <c r="CG69" s="54">
        <f t="shared" si="143"/>
        <v>0.32866691910729495</v>
      </c>
      <c r="CH69" s="75">
        <f t="shared" si="143"/>
        <v>0.33165509876592458</v>
      </c>
      <c r="CI69" s="54">
        <f t="shared" si="143"/>
        <v>0.33460314224386373</v>
      </c>
      <c r="CJ69" s="54">
        <f t="shared" si="143"/>
        <v>0.3375122852542955</v>
      </c>
      <c r="CK69" s="54">
        <f t="shared" si="143"/>
        <v>0.34038255461015265</v>
      </c>
      <c r="CL69" s="54">
        <f t="shared" si="143"/>
        <v>0.34321493697013267</v>
      </c>
      <c r="CM69" s="54">
        <f t="shared" si="143"/>
        <v>0.34601109076690656</v>
      </c>
      <c r="CN69" s="54">
        <f t="shared" si="143"/>
        <v>0.34877286332922214</v>
      </c>
      <c r="CO69" s="75">
        <f t="shared" si="143"/>
        <v>0.35150199831575341</v>
      </c>
      <c r="CP69" s="54">
        <f t="shared" si="143"/>
        <v>0.35420001160223169</v>
      </c>
      <c r="CQ69" s="54">
        <f t="shared" si="143"/>
        <v>0.35686820543314968</v>
      </c>
      <c r="CR69" s="54">
        <f t="shared" si="143"/>
        <v>0.35950738229917828</v>
      </c>
      <c r="CS69" s="54">
        <f t="shared" si="143"/>
        <v>0.36211793204221243</v>
      </c>
      <c r="CT69" s="54">
        <f t="shared" si="143"/>
        <v>0.36470023276652191</v>
      </c>
      <c r="CU69" s="54">
        <f t="shared" si="143"/>
        <v>0.36725480631645097</v>
      </c>
      <c r="CV69" s="75">
        <f t="shared" si="143"/>
        <v>0.36978235917946328</v>
      </c>
      <c r="CW69" s="54">
        <f t="shared" si="143"/>
        <v>0.37228374665074004</v>
      </c>
      <c r="CX69" s="54">
        <f t="shared" si="143"/>
        <v>0.37475989752965755</v>
      </c>
      <c r="CY69" s="54">
        <f t="shared" si="143"/>
        <v>0.37721171552936145</v>
      </c>
      <c r="CZ69" s="54">
        <f t="shared" si="143"/>
        <v>0.37964013664287249</v>
      </c>
      <c r="DA69" s="54">
        <f t="shared" si="143"/>
        <v>0.38204603626063449</v>
      </c>
      <c r="DB69" s="54">
        <f t="shared" si="143"/>
        <v>0.38443018144811825</v>
      </c>
      <c r="DC69" s="54">
        <f t="shared" si="143"/>
        <v>0.38679323196119442</v>
      </c>
      <c r="DD69" s="75">
        <f t="shared" si="143"/>
        <v>0.38913576495716878</v>
      </c>
      <c r="DE69" s="54">
        <f t="shared" si="143"/>
        <v>0.39145830387541958</v>
      </c>
      <c r="DF69" s="54">
        <f t="shared" si="143"/>
        <v>0.39376133807087754</v>
      </c>
      <c r="DG69" s="54">
        <f t="shared" si="143"/>
        <v>0.39604537143105195</v>
      </c>
      <c r="DH69" s="54">
        <f t="shared" si="143"/>
        <v>0.39831095368507458</v>
      </c>
      <c r="DI69" s="54">
        <f t="shared" si="143"/>
        <v>0.40055867111165377</v>
      </c>
      <c r="DJ69" s="54">
        <f t="shared" si="143"/>
        <v>0.40278912305409575</v>
      </c>
      <c r="DK69" s="75">
        <f t="shared" si="143"/>
        <v>0.40500289711261561</v>
      </c>
      <c r="DL69" s="54">
        <f t="shared" si="143"/>
        <v>0.40720055052126192</v>
      </c>
      <c r="DM69" s="54">
        <f t="shared" si="143"/>
        <v>0.40938260046945857</v>
      </c>
      <c r="DN69" s="54">
        <f t="shared" si="143"/>
        <v>0.41154952667820904</v>
      </c>
      <c r="DO69" s="54">
        <f t="shared" si="143"/>
        <v>0.41370177289366145</v>
      </c>
      <c r="DP69" s="54">
        <f t="shared" si="143"/>
        <v>0.41583975631572623</v>
      </c>
      <c r="DQ69" s="54">
        <f t="shared" si="143"/>
        <v>0.41796387913385541</v>
      </c>
      <c r="DR69" s="54">
        <f t="shared" si="143"/>
        <v>0.42007453753417706</v>
      </c>
      <c r="DS69" s="54">
        <f t="shared" si="143"/>
        <v>0.42217212658460063</v>
      </c>
    </row>
    <row r="70" spans="1:123" x14ac:dyDescent="0.25">
      <c r="A70" t="s">
        <v>160</v>
      </c>
      <c r="B70" s="60"/>
      <c r="I70" s="66">
        <v>0</v>
      </c>
      <c r="J70" s="54">
        <f>I70+C63</f>
        <v>1.5645961707979605E-2</v>
      </c>
      <c r="K70" s="54">
        <f>J70+D63</f>
        <v>3.4421115757555132E-2</v>
      </c>
      <c r="L70" s="54">
        <f>K70+E63</f>
        <v>5.6951300617045772E-2</v>
      </c>
      <c r="M70" s="54">
        <f>L70+F63</f>
        <v>8.3987522448434535E-2</v>
      </c>
      <c r="N70" s="54">
        <f>M70+G63</f>
        <v>0.11643098864610103</v>
      </c>
      <c r="O70" s="54">
        <f>N70+H63</f>
        <v>0.15536314808330087</v>
      </c>
      <c r="P70" s="75">
        <f>O70+I63</f>
        <v>0.20208173940794064</v>
      </c>
      <c r="Q70" s="54">
        <f>P70+J63</f>
        <v>0.20894831322102056</v>
      </c>
      <c r="R70" s="54">
        <f>Q70+K63</f>
        <v>0.21718820179671647</v>
      </c>
      <c r="S70" s="54">
        <f>R70+L63</f>
        <v>0.22707606808755154</v>
      </c>
      <c r="T70" s="54">
        <f>S70+M63</f>
        <v>0.23894150763655364</v>
      </c>
      <c r="U70" s="54">
        <f>T70+N63</f>
        <v>0.25318003509535619</v>
      </c>
      <c r="V70" s="54">
        <f>U70+O63</f>
        <v>0.27026626804591924</v>
      </c>
      <c r="W70" s="75">
        <f>V70+P63</f>
        <v>0.29076974758659491</v>
      </c>
      <c r="X70" s="54">
        <f>W70+Q63</f>
        <v>0.31537392303540568</v>
      </c>
      <c r="Y70" s="54">
        <f>X70+R63</f>
        <v>0.34489893357397861</v>
      </c>
      <c r="Z70" s="54">
        <f>Y70+S63</f>
        <v>0.38032894622026608</v>
      </c>
      <c r="AA70" s="54">
        <f>Z70+T63</f>
        <v>0.42284496139581107</v>
      </c>
      <c r="AB70" s="54">
        <f>AA70+U63</f>
        <v>0.47386417960646504</v>
      </c>
      <c r="AC70" s="54">
        <f>AB70+V63</f>
        <v>0.5350872414592498</v>
      </c>
      <c r="AD70" s="75">
        <f>AC70+W63</f>
        <v>0.60855491568259157</v>
      </c>
      <c r="AE70" s="54">
        <f>AD70+X63</f>
        <v>0.67456716797075122</v>
      </c>
      <c r="AF70" s="54">
        <f>AE70+Y63</f>
        <v>0.69193789532994432</v>
      </c>
      <c r="AG70" s="54">
        <f>AF70+Z63</f>
        <v>0.71193515092338688</v>
      </c>
      <c r="AH70" s="54">
        <f>AG70+AA63</f>
        <v>0.73508418454560809</v>
      </c>
      <c r="AI70" s="54">
        <f>AH70+AB63</f>
        <v>0.7620152732672798</v>
      </c>
      <c r="AJ70" s="199">
        <f>AI70+AC63</f>
        <v>0.79348471765688566</v>
      </c>
      <c r="AK70" s="75">
        <f>AJ70+AD63</f>
        <v>0.83040003333402412</v>
      </c>
      <c r="AL70" s="54">
        <f>AK70+AE63</f>
        <v>0.87385017522958564</v>
      </c>
      <c r="AM70" s="54">
        <f>AL70+AF63</f>
        <v>0.90885959769819524</v>
      </c>
      <c r="AN70" s="54">
        <f>AM70+AG63</f>
        <v>0.94320218442277837</v>
      </c>
      <c r="AO70" s="54">
        <f>AN70+AH63</f>
        <v>0.97665455422820202</v>
      </c>
      <c r="AP70" s="54">
        <f>AO70+AI63</f>
        <v>1.0089486340121607</v>
      </c>
      <c r="AQ70" s="199">
        <f>AP70+AJ63</f>
        <v>1.0397627055665108</v>
      </c>
      <c r="AR70" s="75">
        <f>AQ70+AK63</f>
        <v>1.0629210649211154</v>
      </c>
      <c r="AS70" s="54">
        <f>AR70+AL63</f>
        <v>1.0795575684326313</v>
      </c>
      <c r="AT70" s="54">
        <f>AS70+AM63</f>
        <v>1.0948096081808774</v>
      </c>
      <c r="AU70" s="54">
        <f>AT70+AN63</f>
        <v>1.1112533013027723</v>
      </c>
      <c r="AV70" s="54">
        <f>AU70+AO63</f>
        <v>1.1286771322623692</v>
      </c>
      <c r="AW70" s="54">
        <f>AV70+AP63</f>
        <v>1.1468214577451725</v>
      </c>
      <c r="AX70" s="199">
        <f>AW70+AQ63</f>
        <v>1.1653688999743126</v>
      </c>
      <c r="AY70" s="75">
        <f>AX70+AR63</f>
        <v>1.1913583893559851</v>
      </c>
      <c r="AZ70" s="54">
        <f>AY70+AS63</f>
        <v>1.2167133318749717</v>
      </c>
      <c r="BA70" s="54">
        <f>AZ70+AT63</f>
        <v>1.2404700769242252</v>
      </c>
      <c r="BB70" s="54">
        <f>BA70+AU63</f>
        <v>1.2632606198912635</v>
      </c>
      <c r="BC70" s="54">
        <f>BB70+AV63</f>
        <v>1.2852937191497589</v>
      </c>
      <c r="BD70" s="54">
        <f>BC70+AW63</f>
        <v>1.3067650914927049</v>
      </c>
      <c r="BE70" s="199">
        <f>BD70+AX63</f>
        <v>1.3278540197054549</v>
      </c>
      <c r="BF70" s="75">
        <f>BE70+AY63</f>
        <v>1.3487192875684866</v>
      </c>
      <c r="BG70" s="54">
        <f>BF70+AZ63</f>
        <v>1.3681093073625408</v>
      </c>
      <c r="BH70" s="54">
        <f>BG70+BA63</f>
        <v>1.3876658769114387</v>
      </c>
      <c r="BI70" s="54">
        <f>BH70+BB63</f>
        <v>1.4073753999879686</v>
      </c>
      <c r="BJ70" s="54">
        <f>BI70+BC63</f>
        <v>1.427010700803923</v>
      </c>
      <c r="BK70" s="54">
        <f>BJ70+BD63</f>
        <v>1.4463905822266654</v>
      </c>
      <c r="BL70" s="199">
        <f>BK70+BE63</f>
        <v>1.4653846195894431</v>
      </c>
      <c r="BM70" s="75">
        <f>BL70+BF63</f>
        <v>1.4839188384121174</v>
      </c>
      <c r="BN70" s="54">
        <f t="shared" ref="BN70:DS70" si="144">BM70+BG63</f>
        <v>1.5019824536785742</v>
      </c>
      <c r="BO70" s="54">
        <f t="shared" si="144"/>
        <v>1.5194967419803127</v>
      </c>
      <c r="BP70" s="54">
        <f t="shared" si="144"/>
        <v>1.5366287375805114</v>
      </c>
      <c r="BQ70" s="54">
        <f t="shared" si="144"/>
        <v>1.5534632066627461</v>
      </c>
      <c r="BR70" s="54">
        <f t="shared" si="144"/>
        <v>1.5700482087457768</v>
      </c>
      <c r="BS70" s="54">
        <f t="shared" si="144"/>
        <v>1.5864009589860653</v>
      </c>
      <c r="BT70" s="75">
        <f t="shared" si="144"/>
        <v>1.6025145170105024</v>
      </c>
      <c r="BU70" s="54">
        <f t="shared" si="144"/>
        <v>1.6183654605118221</v>
      </c>
      <c r="BV70" s="54">
        <f t="shared" si="144"/>
        <v>1.6340618553938075</v>
      </c>
      <c r="BW70" s="54">
        <f t="shared" si="144"/>
        <v>1.6495496731651746</v>
      </c>
      <c r="BX70" s="54">
        <f t="shared" si="144"/>
        <v>1.6647871914233052</v>
      </c>
      <c r="BY70" s="54">
        <f t="shared" si="144"/>
        <v>1.6797584244969028</v>
      </c>
      <c r="BZ70" s="54">
        <f t="shared" si="144"/>
        <v>1.6944659317266668</v>
      </c>
      <c r="CA70" s="75">
        <f t="shared" si="144"/>
        <v>1.7089237554787822</v>
      </c>
      <c r="CB70" s="54">
        <f t="shared" si="144"/>
        <v>1.7231505235030498</v>
      </c>
      <c r="CC70" s="54">
        <f t="shared" si="144"/>
        <v>1.7371627213384311</v>
      </c>
      <c r="CD70" s="54">
        <f t="shared" si="144"/>
        <v>1.7509916795673526</v>
      </c>
      <c r="CE70" s="54">
        <f t="shared" si="144"/>
        <v>1.7646496313803037</v>
      </c>
      <c r="CF70" s="54">
        <f t="shared" si="144"/>
        <v>1.7781394109038906</v>
      </c>
      <c r="CG70" s="54">
        <f t="shared" si="144"/>
        <v>1.7914595675166853</v>
      </c>
      <c r="CH70" s="75">
        <f t="shared" si="144"/>
        <v>1.8046083409266935</v>
      </c>
      <c r="CI70" s="54">
        <f t="shared" si="144"/>
        <v>1.8175863745964183</v>
      </c>
      <c r="CJ70" s="54">
        <f t="shared" si="144"/>
        <v>1.8303980920080005</v>
      </c>
      <c r="CK70" s="54">
        <f t="shared" si="144"/>
        <v>1.8430408114495458</v>
      </c>
      <c r="CL70" s="54">
        <f t="shared" si="144"/>
        <v>1.855518153813823</v>
      </c>
      <c r="CM70" s="54">
        <f t="shared" si="144"/>
        <v>1.8678377908147965</v>
      </c>
      <c r="CN70" s="54">
        <f t="shared" si="144"/>
        <v>1.8800086773002038</v>
      </c>
      <c r="CO70" s="75">
        <f t="shared" si="144"/>
        <v>1.8920392963623318</v>
      </c>
      <c r="CP70" s="54">
        <f t="shared" si="144"/>
        <v>1.9039368241521981</v>
      </c>
      <c r="CQ70" s="54">
        <f t="shared" si="144"/>
        <v>1.9157070767964641</v>
      </c>
      <c r="CR70" s="54">
        <f t="shared" si="144"/>
        <v>1.9273541050252094</v>
      </c>
      <c r="CS70" s="54">
        <f t="shared" si="144"/>
        <v>1.938879425969227</v>
      </c>
      <c r="CT70" s="54">
        <f t="shared" si="144"/>
        <v>1.9502841426219644</v>
      </c>
      <c r="CU70" s="54">
        <f t="shared" si="144"/>
        <v>1.9615699346187989</v>
      </c>
      <c r="CV70" s="75">
        <f t="shared" si="144"/>
        <v>1.972739409959184</v>
      </c>
      <c r="CW70" s="54">
        <f t="shared" si="144"/>
        <v>1.9837960070482485</v>
      </c>
      <c r="CX70" s="54">
        <f t="shared" si="144"/>
        <v>1.9947436379460062</v>
      </c>
      <c r="CY70" s="54">
        <f t="shared" si="144"/>
        <v>2.0055862573271144</v>
      </c>
      <c r="CZ70" s="54">
        <f t="shared" si="144"/>
        <v>2.0163281996768596</v>
      </c>
      <c r="DA70" s="54">
        <f t="shared" si="144"/>
        <v>2.0269735452241919</v>
      </c>
      <c r="DB70" s="54">
        <f t="shared" si="144"/>
        <v>2.0375258034886174</v>
      </c>
      <c r="DC70" s="54">
        <f t="shared" si="144"/>
        <v>2.0479878872727726</v>
      </c>
      <c r="DD70" s="75">
        <f t="shared" si="144"/>
        <v>2.0583622401787145</v>
      </c>
      <c r="DE70" s="54">
        <f t="shared" si="144"/>
        <v>2.0686510070071988</v>
      </c>
      <c r="DF70" s="54">
        <f t="shared" si="144"/>
        <v>2.0788561662362675</v>
      </c>
      <c r="DG70" s="54">
        <f t="shared" si="144"/>
        <v>2.0889797336302927</v>
      </c>
      <c r="DH70" s="54">
        <f t="shared" si="144"/>
        <v>2.0990239683287344</v>
      </c>
      <c r="DI70" s="54">
        <f t="shared" si="144"/>
        <v>2.1089913562229596</v>
      </c>
      <c r="DJ70" s="54">
        <f t="shared" si="144"/>
        <v>2.1188844995001821</v>
      </c>
      <c r="DK70" s="75">
        <f t="shared" si="144"/>
        <v>2.1287059862558197</v>
      </c>
      <c r="DL70" s="54">
        <f t="shared" si="144"/>
        <v>2.1384582860165762</v>
      </c>
      <c r="DM70" s="54">
        <f t="shared" si="144"/>
        <v>2.1481436915870908</v>
      </c>
      <c r="DN70" s="54">
        <f t="shared" si="144"/>
        <v>2.1577643129597472</v>
      </c>
      <c r="DO70" s="54">
        <f t="shared" si="144"/>
        <v>2.1673220662685311</v>
      </c>
      <c r="DP70" s="54">
        <f t="shared" si="144"/>
        <v>2.1768187206132406</v>
      </c>
      <c r="DQ70" s="54">
        <f t="shared" si="144"/>
        <v>2.1862559632834748</v>
      </c>
      <c r="DR70" s="54">
        <f t="shared" si="144"/>
        <v>2.1956354545809647</v>
      </c>
      <c r="DS70" s="54">
        <f t="shared" si="144"/>
        <v>2.2049588605321091</v>
      </c>
    </row>
    <row r="71" spans="1:123" x14ac:dyDescent="0.25">
      <c r="A71" t="s">
        <v>161</v>
      </c>
      <c r="B71" s="60"/>
      <c r="I71" s="66">
        <v>0</v>
      </c>
      <c r="J71" s="54">
        <f>I71+C65+C50*$E$9</f>
        <v>1.3815031986549741E-2</v>
      </c>
      <c r="K71" s="54">
        <f t="shared" ref="K71:BV71" si="145">J71+D65+D50*$E$9</f>
        <v>3.0393070370409433E-2</v>
      </c>
      <c r="L71" s="54">
        <f t="shared" si="145"/>
        <v>5.0286716431041073E-2</v>
      </c>
      <c r="M71" s="54">
        <f t="shared" si="145"/>
        <v>7.4159091703799029E-2</v>
      </c>
      <c r="N71" s="54">
        <f t="shared" si="145"/>
        <v>0.10280594203110859</v>
      </c>
      <c r="O71" s="54">
        <f t="shared" si="145"/>
        <v>0.13718216242388007</v>
      </c>
      <c r="P71" s="54">
        <f t="shared" si="145"/>
        <v>0.17843362689520581</v>
      </c>
      <c r="Q71" s="54">
        <f t="shared" si="145"/>
        <v>0.18694817842342493</v>
      </c>
      <c r="R71" s="54">
        <f t="shared" si="145"/>
        <v>0.19716564025728786</v>
      </c>
      <c r="S71" s="54">
        <f t="shared" si="145"/>
        <v>0.20942659445792336</v>
      </c>
      <c r="T71" s="54">
        <f t="shared" si="145"/>
        <v>0.22413973949868599</v>
      </c>
      <c r="U71" s="54">
        <f t="shared" si="145"/>
        <v>0.24179551354760109</v>
      </c>
      <c r="V71" s="54">
        <f t="shared" si="145"/>
        <v>0.26298244240629925</v>
      </c>
      <c r="W71" s="54">
        <f t="shared" si="145"/>
        <v>0.28840675703673707</v>
      </c>
      <c r="X71" s="54">
        <f t="shared" si="145"/>
        <v>0.31891593459326245</v>
      </c>
      <c r="Y71" s="54">
        <f t="shared" si="145"/>
        <v>0.35552694766109288</v>
      </c>
      <c r="Z71" s="54">
        <f t="shared" si="145"/>
        <v>0.3994601633424894</v>
      </c>
      <c r="AA71" s="54">
        <f t="shared" si="145"/>
        <v>0.45218002216016517</v>
      </c>
      <c r="AB71" s="54">
        <f t="shared" si="145"/>
        <v>0.51544385274137605</v>
      </c>
      <c r="AC71" s="54">
        <f t="shared" si="145"/>
        <v>0.59136044943882915</v>
      </c>
      <c r="AD71" s="54">
        <f t="shared" si="145"/>
        <v>0.68246036547577293</v>
      </c>
      <c r="AE71" s="54">
        <f t="shared" si="145"/>
        <v>0.74915804559055788</v>
      </c>
      <c r="AF71" s="54">
        <f t="shared" si="145"/>
        <v>0.82547050370983321</v>
      </c>
      <c r="AG71" s="54">
        <f t="shared" si="145"/>
        <v>0.91332018802749004</v>
      </c>
      <c r="AH71" s="54">
        <f t="shared" si="145"/>
        <v>1.0150138219895772</v>
      </c>
      <c r="AI71" s="54">
        <f t="shared" si="145"/>
        <v>1.133319169363209</v>
      </c>
      <c r="AJ71" s="54">
        <f t="shared" si="145"/>
        <v>1.2715571136059027</v>
      </c>
      <c r="AK71" s="54">
        <f t="shared" si="145"/>
        <v>1.4337120975435276</v>
      </c>
      <c r="AL71" s="54">
        <f t="shared" si="145"/>
        <v>1.6245645711927239</v>
      </c>
      <c r="AM71" s="54">
        <f t="shared" si="145"/>
        <v>1.7819355410272046</v>
      </c>
      <c r="AN71" s="54">
        <f t="shared" si="145"/>
        <v>1.9370855292677653</v>
      </c>
      <c r="AO71" s="54">
        <f t="shared" si="145"/>
        <v>2.089142088345429</v>
      </c>
      <c r="AP71" s="54">
        <f t="shared" si="145"/>
        <v>2.2370582404444082</v>
      </c>
      <c r="AQ71" s="54">
        <f t="shared" si="145"/>
        <v>2.3795774966881842</v>
      </c>
      <c r="AR71" s="54">
        <f t="shared" si="145"/>
        <v>2.4946046055196658</v>
      </c>
      <c r="AS71" s="54">
        <f t="shared" si="145"/>
        <v>2.5834724298955014</v>
      </c>
      <c r="AT71" s="54">
        <f t="shared" si="145"/>
        <v>2.6642593163075916</v>
      </c>
      <c r="AU71" s="54">
        <f t="shared" si="145"/>
        <v>2.7514096138022581</v>
      </c>
      <c r="AV71" s="54">
        <f t="shared" si="145"/>
        <v>2.8437978454230701</v>
      </c>
      <c r="AW71" s="54">
        <f t="shared" si="145"/>
        <v>2.9400427208078392</v>
      </c>
      <c r="AX71" s="54">
        <f t="shared" si="145"/>
        <v>3.0384561171413074</v>
      </c>
      <c r="AY71" s="54">
        <f t="shared" si="145"/>
        <v>3.163679172502706</v>
      </c>
      <c r="AZ71" s="54">
        <f t="shared" si="145"/>
        <v>3.2858706155553614</v>
      </c>
      <c r="BA71" s="54">
        <f t="shared" si="145"/>
        <v>3.4003703542349899</v>
      </c>
      <c r="BB71" s="54">
        <f t="shared" si="145"/>
        <v>3.5102957838008106</v>
      </c>
      <c r="BC71" s="54">
        <f t="shared" si="145"/>
        <v>3.6166433262194011</v>
      </c>
      <c r="BD71" s="54">
        <f t="shared" si="145"/>
        <v>3.7203437583275574</v>
      </c>
      <c r="BE71" s="54">
        <f t="shared" si="145"/>
        <v>3.8222453412090478</v>
      </c>
      <c r="BF71" s="54">
        <f t="shared" si="145"/>
        <v>3.9230936037471396</v>
      </c>
      <c r="BG71" s="54">
        <f t="shared" si="145"/>
        <v>4.0168128827120411</v>
      </c>
      <c r="BH71" s="54">
        <f t="shared" si="145"/>
        <v>4.111316931825491</v>
      </c>
      <c r="BI71" s="54">
        <f t="shared" si="145"/>
        <v>4.2064998582123572</v>
      </c>
      <c r="BJ71" s="54">
        <f t="shared" si="145"/>
        <v>4.3012791415622527</v>
      </c>
      <c r="BK71" s="54">
        <f t="shared" si="145"/>
        <v>4.3947935337063893</v>
      </c>
      <c r="BL71" s="54">
        <f t="shared" si="145"/>
        <v>4.4864259797632462</v>
      </c>
      <c r="BM71" s="54">
        <f t="shared" si="145"/>
        <v>4.57583076416116</v>
      </c>
      <c r="BN71" s="54">
        <f t="shared" si="145"/>
        <v>4.6629657323479234</v>
      </c>
      <c r="BO71" s="54">
        <f t="shared" si="145"/>
        <v>4.7474508473778583</v>
      </c>
      <c r="BP71" s="54">
        <f t="shared" si="145"/>
        <v>4.8300949438958929</v>
      </c>
      <c r="BQ71" s="54">
        <f t="shared" si="145"/>
        <v>4.9112923600336487</v>
      </c>
      <c r="BR71" s="54">
        <f t="shared" si="145"/>
        <v>4.9912631579748519</v>
      </c>
      <c r="BS71" s="54">
        <f t="shared" si="145"/>
        <v>5.0700818081542387</v>
      </c>
      <c r="BT71" s="54">
        <f t="shared" si="145"/>
        <v>5.1477098236717174</v>
      </c>
      <c r="BU71" s="54">
        <f t="shared" si="145"/>
        <v>5.2240332061322361</v>
      </c>
      <c r="BV71" s="54">
        <f t="shared" si="145"/>
        <v>5.2995852387900158</v>
      </c>
      <c r="BW71" s="54">
        <f t="shared" ref="BW71:DS71" si="146">BV71+BP65+BP50*$E$9</f>
        <v>5.3741152849002383</v>
      </c>
      <c r="BX71" s="54">
        <f t="shared" si="146"/>
        <v>5.4474281924214649</v>
      </c>
      <c r="BY71" s="54">
        <f t="shared" si="146"/>
        <v>5.5194505807863301</v>
      </c>
      <c r="BZ71" s="54">
        <f t="shared" si="146"/>
        <v>5.5901964349529853</v>
      </c>
      <c r="CA71" s="54">
        <f t="shared" si="146"/>
        <v>5.6597334301101396</v>
      </c>
      <c r="CB71" s="54">
        <f t="shared" si="146"/>
        <v>5.7281501062582079</v>
      </c>
      <c r="CC71" s="54">
        <f t="shared" si="146"/>
        <v>5.7955239896730877</v>
      </c>
      <c r="CD71" s="54">
        <f t="shared" si="146"/>
        <v>5.8620020844032252</v>
      </c>
      <c r="CE71" s="54">
        <f t="shared" si="146"/>
        <v>5.9276403822748591</v>
      </c>
      <c r="CF71" s="54">
        <f t="shared" si="146"/>
        <v>5.9924513326500461</v>
      </c>
      <c r="CG71" s="54">
        <f t="shared" si="146"/>
        <v>6.0564279873174893</v>
      </c>
      <c r="CH71" s="54">
        <f t="shared" si="146"/>
        <v>6.1195627070742242</v>
      </c>
      <c r="CI71" s="54">
        <f t="shared" si="146"/>
        <v>6.1818597931747155</v>
      </c>
      <c r="CJ71" s="54">
        <f t="shared" si="146"/>
        <v>6.2433416806056892</v>
      </c>
      <c r="CK71" s="54">
        <f t="shared" si="146"/>
        <v>6.3039977178210966</v>
      </c>
      <c r="CL71" s="54">
        <f t="shared" si="146"/>
        <v>6.3638464072868732</v>
      </c>
      <c r="CM71" s="54">
        <f t="shared" si="146"/>
        <v>6.4229250565297056</v>
      </c>
      <c r="CN71" s="54">
        <f t="shared" si="146"/>
        <v>6.4812768076646918</v>
      </c>
      <c r="CO71" s="54">
        <f t="shared" si="146"/>
        <v>6.538942451908544</v>
      </c>
      <c r="CP71" s="54">
        <f t="shared" si="146"/>
        <v>6.5959565996807887</v>
      </c>
      <c r="CQ71" s="54">
        <f t="shared" si="146"/>
        <v>6.6523475383062936</v>
      </c>
      <c r="CR71" s="54">
        <f t="shared" si="146"/>
        <v>6.7081345045329943</v>
      </c>
      <c r="CS71" s="54">
        <f t="shared" si="146"/>
        <v>6.7633249888583693</v>
      </c>
      <c r="CT71" s="54">
        <f t="shared" si="146"/>
        <v>6.8179247764228172</v>
      </c>
      <c r="CU71" s="54">
        <f t="shared" si="146"/>
        <v>6.8719425288933067</v>
      </c>
      <c r="CV71" s="54">
        <f t="shared" si="146"/>
        <v>6.9253913546987391</v>
      </c>
      <c r="CW71" s="54">
        <f t="shared" si="146"/>
        <v>6.9782882734604446</v>
      </c>
      <c r="CX71" s="54">
        <f t="shared" si="146"/>
        <v>7.0306524864019275</v>
      </c>
      <c r="CY71" s="54">
        <f t="shared" si="146"/>
        <v>7.0825033331738698</v>
      </c>
      <c r="CZ71" s="54">
        <f t="shared" si="146"/>
        <v>7.1338617980249115</v>
      </c>
      <c r="DA71" s="54">
        <f t="shared" si="146"/>
        <v>7.1847475943259997</v>
      </c>
      <c r="DB71" s="54">
        <f t="shared" si="146"/>
        <v>7.2351777129667854</v>
      </c>
      <c r="DC71" s="54">
        <f t="shared" si="146"/>
        <v>7.2851663269568334</v>
      </c>
      <c r="DD71" s="54">
        <f t="shared" si="146"/>
        <v>7.3347254043234216</v>
      </c>
      <c r="DE71" s="54">
        <f t="shared" si="146"/>
        <v>7.3838655083513363</v>
      </c>
      <c r="DF71" s="54">
        <f t="shared" si="146"/>
        <v>7.4325964076223556</v>
      </c>
      <c r="DG71" s="54">
        <f t="shared" si="146"/>
        <v>7.4809280846692436</v>
      </c>
      <c r="DH71" s="54">
        <f t="shared" si="146"/>
        <v>7.5288716808913998</v>
      </c>
      <c r="DI71" s="54">
        <f t="shared" si="146"/>
        <v>7.5764393925137057</v>
      </c>
      <c r="DJ71" s="54">
        <f t="shared" si="146"/>
        <v>7.6236439350315353</v>
      </c>
      <c r="DK71" s="54">
        <f t="shared" si="146"/>
        <v>7.6704979230640662</v>
      </c>
      <c r="DL71" s="54">
        <f t="shared" si="146"/>
        <v>7.7170133789207043</v>
      </c>
      <c r="DM71" s="54">
        <f t="shared" si="146"/>
        <v>7.7632014625176087</v>
      </c>
      <c r="DN71" s="54">
        <f t="shared" si="146"/>
        <v>7.8090724524424742</v>
      </c>
      <c r="DO71" s="54">
        <f t="shared" si="146"/>
        <v>7.8546357084569651</v>
      </c>
      <c r="DP71" s="54">
        <f t="shared" si="146"/>
        <v>7.899899897696768</v>
      </c>
      <c r="DQ71" s="54">
        <f t="shared" si="146"/>
        <v>7.9448733024256919</v>
      </c>
      <c r="DR71" s="54">
        <f t="shared" si="146"/>
        <v>7.9895640757042159</v>
      </c>
      <c r="DS71" s="54">
        <f t="shared" si="146"/>
        <v>8.0339803918642723</v>
      </c>
    </row>
    <row r="72" spans="1:123" s="257" customFormat="1" x14ac:dyDescent="0.25">
      <c r="A72" s="257" t="s">
        <v>194</v>
      </c>
      <c r="B72" s="255"/>
      <c r="I72" s="272"/>
      <c r="J72" s="223">
        <f>I72+C50*$E$9</f>
        <v>6.7242415184687906E-4</v>
      </c>
      <c r="K72" s="223">
        <f t="shared" ref="K72:BV72" si="147">J72+D50*$E$9</f>
        <v>1.4793331340631339E-3</v>
      </c>
      <c r="L72" s="223">
        <f t="shared" si="147"/>
        <v>2.44762391272264E-3</v>
      </c>
      <c r="M72" s="223">
        <f t="shared" si="147"/>
        <v>3.6095728471140474E-3</v>
      </c>
      <c r="N72" s="223">
        <f t="shared" si="147"/>
        <v>5.0039115683837357E-3</v>
      </c>
      <c r="O72" s="223">
        <f t="shared" si="147"/>
        <v>6.6771180339073623E-3</v>
      </c>
      <c r="P72" s="223">
        <f t="shared" si="147"/>
        <v>8.6849657925357135E-3</v>
      </c>
      <c r="Q72" s="223">
        <f t="shared" si="147"/>
        <v>1.1431595317767683E-2</v>
      </c>
      <c r="R72" s="223">
        <f t="shared" si="147"/>
        <v>1.4727550748046046E-2</v>
      </c>
      <c r="S72" s="223">
        <f t="shared" si="147"/>
        <v>1.8682697264380078E-2</v>
      </c>
      <c r="T72" s="223">
        <f t="shared" si="147"/>
        <v>2.3428873083980919E-2</v>
      </c>
      <c r="U72" s="223">
        <f t="shared" si="147"/>
        <v>2.9124284067501928E-2</v>
      </c>
      <c r="V72" s="223">
        <f t="shared" si="147"/>
        <v>3.5958777247727142E-2</v>
      </c>
      <c r="W72" s="223">
        <f t="shared" si="147"/>
        <v>4.416016906399739E-2</v>
      </c>
      <c r="X72" s="223">
        <f t="shared" si="147"/>
        <v>5.4001839243521699E-2</v>
      </c>
      <c r="Y72" s="223">
        <f t="shared" si="147"/>
        <v>6.5811843458950872E-2</v>
      </c>
      <c r="Z72" s="223">
        <f t="shared" si="147"/>
        <v>7.9983848517465872E-2</v>
      </c>
      <c r="AA72" s="223">
        <f t="shared" si="147"/>
        <v>9.6990254587683858E-2</v>
      </c>
      <c r="AB72" s="223">
        <f t="shared" si="147"/>
        <v>0.11739794187194544</v>
      </c>
      <c r="AC72" s="223">
        <f t="shared" si="147"/>
        <v>0.14188716661305933</v>
      </c>
      <c r="AD72" s="223">
        <f t="shared" si="147"/>
        <v>0.17127423630239602</v>
      </c>
      <c r="AE72" s="223">
        <f t="shared" si="147"/>
        <v>0.18734596645053697</v>
      </c>
      <c r="AF72" s="223">
        <f t="shared" si="147"/>
        <v>0.20573451057566355</v>
      </c>
      <c r="AG72" s="223">
        <f t="shared" si="147"/>
        <v>0.22690310920642423</v>
      </c>
      <c r="AH72" s="223">
        <f t="shared" si="147"/>
        <v>0.25140759931777051</v>
      </c>
      <c r="AI72" s="223">
        <f t="shared" si="147"/>
        <v>0.27991491193792273</v>
      </c>
      <c r="AJ72" s="223">
        <f t="shared" si="147"/>
        <v>0.31322525994821038</v>
      </c>
      <c r="AK72" s="223">
        <f t="shared" si="147"/>
        <v>0.35229875005366218</v>
      </c>
      <c r="AL72" s="223">
        <f t="shared" si="147"/>
        <v>0.39828729792093842</v>
      </c>
      <c r="AM72" s="223">
        <f t="shared" si="147"/>
        <v>0.43620801354370486</v>
      </c>
      <c r="AN72" s="223">
        <f t="shared" si="147"/>
        <v>0.47359355287877974</v>
      </c>
      <c r="AO72" s="223">
        <f t="shared" si="147"/>
        <v>0.51023368759628895</v>
      </c>
      <c r="AP72" s="223">
        <f t="shared" si="147"/>
        <v>0.54587613388519962</v>
      </c>
      <c r="AQ72" s="223">
        <f t="shared" si="147"/>
        <v>0.58021812334153122</v>
      </c>
      <c r="AR72" s="223">
        <f t="shared" si="147"/>
        <v>0.6128962792595658</v>
      </c>
      <c r="AS72" s="223">
        <f t="shared" si="147"/>
        <v>0.64156331938080313</v>
      </c>
      <c r="AT72" s="223">
        <f t="shared" si="147"/>
        <v>0.66762360532018705</v>
      </c>
      <c r="AU72" s="223">
        <f t="shared" si="147"/>
        <v>0.69573660451201502</v>
      </c>
      <c r="AV72" s="223">
        <f t="shared" si="147"/>
        <v>0.72553925987356715</v>
      </c>
      <c r="AW72" s="223">
        <f t="shared" si="147"/>
        <v>0.75658599386865399</v>
      </c>
      <c r="AX72" s="223">
        <f t="shared" si="147"/>
        <v>0.78833225075041791</v>
      </c>
      <c r="AY72" s="223">
        <f t="shared" si="147"/>
        <v>0.82011475211117901</v>
      </c>
      <c r="AZ72" s="223">
        <f t="shared" si="147"/>
        <v>0.85112780872352811</v>
      </c>
      <c r="BA72" s="223">
        <f t="shared" si="147"/>
        <v>0.88018865610414454</v>
      </c>
      <c r="BB72" s="223">
        <f t="shared" si="147"/>
        <v>0.9080885113238959</v>
      </c>
      <c r="BC72" s="223">
        <f t="shared" si="147"/>
        <v>0.93508027335907118</v>
      </c>
      <c r="BD72" s="223">
        <f t="shared" si="147"/>
        <v>0.96140017998550675</v>
      </c>
      <c r="BE72" s="223">
        <f t="shared" si="147"/>
        <v>0.98726352589451449</v>
      </c>
      <c r="BF72" s="223">
        <f t="shared" si="147"/>
        <v>1.0128595316148423</v>
      </c>
      <c r="BG72" s="223">
        <f t="shared" si="147"/>
        <v>1.036646150641467</v>
      </c>
      <c r="BH72" s="223">
        <f t="shared" si="147"/>
        <v>1.0606319499088401</v>
      </c>
      <c r="BI72" s="223">
        <f t="shared" si="147"/>
        <v>1.0847900530527146</v>
      </c>
      <c r="BJ72" s="223">
        <f t="shared" si="147"/>
        <v>1.108845708725277</v>
      </c>
      <c r="BK72" s="223">
        <f t="shared" si="147"/>
        <v>1.1325803260207432</v>
      </c>
      <c r="BL72" s="223">
        <f t="shared" si="147"/>
        <v>1.1558372920250215</v>
      </c>
      <c r="BM72" s="223">
        <f t="shared" si="147"/>
        <v>1.1785288616691618</v>
      </c>
      <c r="BN72" s="223">
        <f t="shared" si="147"/>
        <v>1.2006443358282388</v>
      </c>
      <c r="BO72" s="223">
        <f t="shared" si="147"/>
        <v>1.2220872584246691</v>
      </c>
      <c r="BP72" s="223">
        <f t="shared" si="147"/>
        <v>1.2430629174393986</v>
      </c>
      <c r="BQ72" s="223">
        <f t="shared" si="147"/>
        <v>1.263671398692636</v>
      </c>
      <c r="BR72" s="223">
        <f t="shared" si="147"/>
        <v>1.2839685555305047</v>
      </c>
      <c r="BS72" s="223">
        <f t="shared" si="147"/>
        <v>1.3039732890785725</v>
      </c>
      <c r="BT72" s="223">
        <f t="shared" si="147"/>
        <v>1.323675831088085</v>
      </c>
      <c r="BU72" s="223">
        <f t="shared" si="147"/>
        <v>1.343047247956237</v>
      </c>
      <c r="BV72" s="223">
        <f t="shared" si="147"/>
        <v>1.36222289076278</v>
      </c>
      <c r="BW72" s="223">
        <f t="shared" ref="BW72:DS72" si="148">BV72+BP50*$E$9</f>
        <v>1.3811391461207045</v>
      </c>
      <c r="BX72" s="223">
        <f t="shared" si="148"/>
        <v>1.3997464830550259</v>
      </c>
      <c r="BY72" s="223">
        <f t="shared" si="148"/>
        <v>1.4180262770562608</v>
      </c>
      <c r="BZ72" s="223">
        <f t="shared" si="148"/>
        <v>1.4359820776061734</v>
      </c>
      <c r="CA72" s="223">
        <f t="shared" si="148"/>
        <v>1.4536310611485983</v>
      </c>
      <c r="CB72" s="223">
        <f t="shared" si="148"/>
        <v>1.4709956997648594</v>
      </c>
      <c r="CC72" s="223">
        <f t="shared" si="148"/>
        <v>1.4880956701747272</v>
      </c>
      <c r="CD72" s="223">
        <f t="shared" si="148"/>
        <v>1.5049682830503965</v>
      </c>
      <c r="CE72" s="223">
        <f t="shared" si="148"/>
        <v>1.5216277495152781</v>
      </c>
      <c r="CF72" s="223">
        <f t="shared" si="148"/>
        <v>1.5380772293059348</v>
      </c>
      <c r="CG72" s="223">
        <f t="shared" si="148"/>
        <v>1.5543149589169611</v>
      </c>
      <c r="CH72" s="223">
        <f t="shared" si="148"/>
        <v>1.5703389994643557</v>
      </c>
      <c r="CI72" s="223">
        <f t="shared" si="148"/>
        <v>1.5861504426370692</v>
      </c>
      <c r="CJ72" s="223">
        <f t="shared" si="148"/>
        <v>1.601754982594169</v>
      </c>
      <c r="CK72" s="223">
        <f t="shared" si="148"/>
        <v>1.6171499158975717</v>
      </c>
      <c r="CL72" s="223">
        <f t="shared" si="148"/>
        <v>1.6323399386046216</v>
      </c>
      <c r="CM72" s="223">
        <f t="shared" si="148"/>
        <v>1.647334519630721</v>
      </c>
      <c r="CN72" s="223">
        <f t="shared" si="148"/>
        <v>1.6621446087512759</v>
      </c>
      <c r="CO72" s="223">
        <f t="shared" si="148"/>
        <v>1.6767805590669747</v>
      </c>
      <c r="CP72" s="223">
        <f t="shared" si="148"/>
        <v>1.6912511549482552</v>
      </c>
      <c r="CQ72" s="223">
        <f t="shared" si="148"/>
        <v>1.7055635759191956</v>
      </c>
      <c r="CR72" s="223">
        <f t="shared" si="148"/>
        <v>1.71972270440313</v>
      </c>
      <c r="CS72" s="223">
        <f t="shared" si="148"/>
        <v>1.7337304415415502</v>
      </c>
      <c r="CT72" s="223">
        <f t="shared" si="148"/>
        <v>1.7475882556442019</v>
      </c>
      <c r="CU72" s="223">
        <f t="shared" si="148"/>
        <v>1.7612983451037172</v>
      </c>
      <c r="CV72" s="223">
        <f t="shared" si="148"/>
        <v>1.7748640369325073</v>
      </c>
      <c r="CW72" s="223">
        <f t="shared" si="148"/>
        <v>1.7882896508314172</v>
      </c>
      <c r="CX72" s="223">
        <f t="shared" si="148"/>
        <v>1.8015800602074283</v>
      </c>
      <c r="CY72" s="223">
        <f t="shared" si="148"/>
        <v>1.8147401736013222</v>
      </c>
      <c r="CZ72" s="223">
        <f t="shared" si="148"/>
        <v>1.8277753169645308</v>
      </c>
      <c r="DA72" s="223">
        <f t="shared" si="148"/>
        <v>1.8406904936906952</v>
      </c>
      <c r="DB72" s="223">
        <f t="shared" si="148"/>
        <v>1.8534900161883565</v>
      </c>
      <c r="DC72" s="223">
        <f t="shared" si="148"/>
        <v>1.8661774816680641</v>
      </c>
      <c r="DD72" s="223">
        <f t="shared" si="148"/>
        <v>1.8787559277001931</v>
      </c>
      <c r="DE72" s="223">
        <f t="shared" si="148"/>
        <v>1.8912280353214912</v>
      </c>
      <c r="DF72" s="223">
        <f t="shared" si="148"/>
        <v>1.9035962838674352</v>
      </c>
      <c r="DG72" s="223">
        <f t="shared" si="148"/>
        <v>1.9158632069757824</v>
      </c>
      <c r="DH72" s="223">
        <f t="shared" si="148"/>
        <v>1.9280316324128779</v>
      </c>
      <c r="DI72" s="223">
        <f t="shared" si="148"/>
        <v>1.9401046556672701</v>
      </c>
      <c r="DJ72" s="223">
        <f t="shared" si="148"/>
        <v>1.9520855040220493</v>
      </c>
      <c r="DK72" s="223">
        <f t="shared" si="148"/>
        <v>1.9639773791572095</v>
      </c>
      <c r="DL72" s="223">
        <f t="shared" si="148"/>
        <v>1.9757833324203156</v>
      </c>
      <c r="DM72" s="223">
        <f t="shared" si="148"/>
        <v>1.9875061962773979</v>
      </c>
      <c r="DN72" s="223">
        <f t="shared" si="148"/>
        <v>1.9991485795070592</v>
      </c>
      <c r="DO72" s="223">
        <f t="shared" si="148"/>
        <v>2.0107128576833255</v>
      </c>
      <c r="DP72" s="223">
        <f t="shared" si="148"/>
        <v>2.0222012305868287</v>
      </c>
      <c r="DQ72" s="223">
        <f t="shared" si="148"/>
        <v>2.033615800314982</v>
      </c>
      <c r="DR72" s="223">
        <f t="shared" si="148"/>
        <v>2.0449586361724754</v>
      </c>
      <c r="DS72" s="223">
        <f t="shared" si="148"/>
        <v>2.056231812862845</v>
      </c>
    </row>
    <row r="73" spans="1:123" s="55" customFormat="1" x14ac:dyDescent="0.25">
      <c r="A73" s="56" t="s">
        <v>78</v>
      </c>
      <c r="B73" s="58" t="s">
        <v>115</v>
      </c>
      <c r="I73" s="70"/>
      <c r="P73" s="70"/>
      <c r="Q73" s="55">
        <f>Q74+Q75+Q76</f>
        <v>3.5563266444965871</v>
      </c>
      <c r="R73" s="55">
        <f t="shared" ref="R73:CC73" si="149">R74+R75+R76</f>
        <v>7.8239186178924918</v>
      </c>
      <c r="S73" s="55">
        <f t="shared" si="149"/>
        <v>12.945028985967578</v>
      </c>
      <c r="T73" s="55">
        <f t="shared" si="149"/>
        <v>19.090361427657683</v>
      </c>
      <c r="U73" s="55">
        <f t="shared" si="149"/>
        <v>26.464760357685801</v>
      </c>
      <c r="V73" s="55">
        <f t="shared" si="149"/>
        <v>35.314039073719556</v>
      </c>
      <c r="W73" s="70">
        <f t="shared" si="149"/>
        <v>45.933173532960048</v>
      </c>
      <c r="X73" s="55">
        <f t="shared" si="149"/>
        <v>57.789757264403434</v>
      </c>
      <c r="Y73" s="55">
        <f t="shared" si="149"/>
        <v>63.550951044181254</v>
      </c>
      <c r="Z73" s="55">
        <f t="shared" si="149"/>
        <v>70.344935475863352</v>
      </c>
      <c r="AA73" s="55">
        <f t="shared" si="149"/>
        <v>78.378223121598737</v>
      </c>
      <c r="AB73" s="55">
        <f t="shared" si="149"/>
        <v>87.898610010438347</v>
      </c>
      <c r="AC73" s="55">
        <f t="shared" si="149"/>
        <v>99.203424344436726</v>
      </c>
      <c r="AD73" s="70">
        <f t="shared" si="149"/>
        <v>112.64942151249288</v>
      </c>
      <c r="AE73" s="55">
        <f t="shared" si="149"/>
        <v>127.81895300513412</v>
      </c>
      <c r="AF73" s="55">
        <f t="shared" si="149"/>
        <v>135.20031004850995</v>
      </c>
      <c r="AG73" s="55">
        <f t="shared" si="149"/>
        <v>142.87154046820467</v>
      </c>
      <c r="AH73" s="55">
        <f t="shared" si="149"/>
        <v>150.87812427939593</v>
      </c>
      <c r="AI73" s="55">
        <f t="shared" si="149"/>
        <v>159.27462336983308</v>
      </c>
      <c r="AJ73" s="195">
        <f t="shared" si="149"/>
        <v>168.12648805954052</v>
      </c>
      <c r="AK73" s="70">
        <f t="shared" si="149"/>
        <v>177.51222043230902</v>
      </c>
      <c r="AL73" s="55">
        <f t="shared" si="149"/>
        <v>187.27442061495361</v>
      </c>
      <c r="AM73" s="55">
        <f t="shared" si="149"/>
        <v>195.63506405969014</v>
      </c>
      <c r="AN73" s="55">
        <f t="shared" si="149"/>
        <v>204.16816297627065</v>
      </c>
      <c r="AO73" s="55">
        <f t="shared" si="149"/>
        <v>212.80101303371302</v>
      </c>
      <c r="AP73" s="55">
        <f t="shared" si="149"/>
        <v>221.44518002493331</v>
      </c>
      <c r="AQ73" s="195">
        <f t="shared" si="149"/>
        <v>229.99336019088389</v>
      </c>
      <c r="AR73" s="70">
        <f t="shared" si="149"/>
        <v>238.34329072729463</v>
      </c>
      <c r="AS73" s="55">
        <f t="shared" si="149"/>
        <v>246.07935879554759</v>
      </c>
      <c r="AT73" s="55">
        <f t="shared" si="149"/>
        <v>253.31801089637148</v>
      </c>
      <c r="AU73" s="55">
        <f t="shared" si="149"/>
        <v>260.6683942062906</v>
      </c>
      <c r="AV73" s="55">
        <f t="shared" si="149"/>
        <v>268.11264908151065</v>
      </c>
      <c r="AW73" s="55">
        <f t="shared" si="149"/>
        <v>275.6198733564633</v>
      </c>
      <c r="AX73" s="195">
        <f t="shared" si="149"/>
        <v>283.14340841647777</v>
      </c>
      <c r="AY73" s="208">
        <f t="shared" si="149"/>
        <v>290.58177765726037</v>
      </c>
      <c r="AZ73" s="55">
        <f t="shared" si="149"/>
        <v>297.65774222647877</v>
      </c>
      <c r="BA73" s="55">
        <f t="shared" si="149"/>
        <v>304.48536471016871</v>
      </c>
      <c r="BB73" s="55">
        <f t="shared" si="149"/>
        <v>311.20441733464025</v>
      </c>
      <c r="BC73" s="55">
        <f t="shared" si="149"/>
        <v>317.81001001274188</v>
      </c>
      <c r="BD73" s="55">
        <f t="shared" si="149"/>
        <v>324.30130416737808</v>
      </c>
      <c r="BE73" s="195">
        <f t="shared" si="149"/>
        <v>330.68154241421638</v>
      </c>
      <c r="BF73" s="70">
        <f t="shared" si="149"/>
        <v>336.95807401673989</v>
      </c>
      <c r="BG73" s="55">
        <f t="shared" si="149"/>
        <v>342.92374421284978</v>
      </c>
      <c r="BH73" s="55">
        <f t="shared" si="149"/>
        <v>348.81552555046466</v>
      </c>
      <c r="BI73" s="55">
        <f t="shared" si="149"/>
        <v>354.66315308650815</v>
      </c>
      <c r="BJ73" s="55">
        <f t="shared" si="149"/>
        <v>360.44605288080646</v>
      </c>
      <c r="BK73" s="55">
        <f t="shared" si="149"/>
        <v>366.14525875481638</v>
      </c>
      <c r="BL73" s="195">
        <f t="shared" si="149"/>
        <v>371.74495100958563</v>
      </c>
      <c r="BM73" s="70">
        <f t="shared" si="149"/>
        <v>377.23429585585893</v>
      </c>
      <c r="BN73" s="55">
        <f t="shared" si="149"/>
        <v>382.60958816225269</v>
      </c>
      <c r="BO73" s="55">
        <f t="shared" si="149"/>
        <v>387.87759803003047</v>
      </c>
      <c r="BP73" s="55">
        <f t="shared" si="149"/>
        <v>393.0561643512973</v>
      </c>
      <c r="BQ73" s="55">
        <f t="shared" si="149"/>
        <v>398.14969991113441</v>
      </c>
      <c r="BR73" s="55">
        <f t="shared" si="149"/>
        <v>403.16125805718491</v>
      </c>
      <c r="BS73" s="55">
        <f t="shared" si="149"/>
        <v>408.09242970325556</v>
      </c>
      <c r="BT73" s="70">
        <f t="shared" si="149"/>
        <v>412.94339881393199</v>
      </c>
      <c r="BU73" s="55">
        <f t="shared" si="149"/>
        <v>417.7131882294284</v>
      </c>
      <c r="BV73" s="55">
        <f t="shared" si="149"/>
        <v>422.42020634427996</v>
      </c>
      <c r="BW73" s="55">
        <f t="shared" si="149"/>
        <v>427.06262458626287</v>
      </c>
      <c r="BX73" s="55">
        <f t="shared" si="149"/>
        <v>431.63678145849212</v>
      </c>
      <c r="BY73" s="55">
        <f t="shared" si="149"/>
        <v>436.14116150363094</v>
      </c>
      <c r="BZ73" s="55">
        <f t="shared" si="149"/>
        <v>440.57615078785415</v>
      </c>
      <c r="CA73" s="70">
        <f t="shared" si="149"/>
        <v>444.94360505714042</v>
      </c>
      <c r="CB73" s="55">
        <f t="shared" si="149"/>
        <v>449.24626681279506</v>
      </c>
      <c r="CC73" s="55">
        <f t="shared" si="149"/>
        <v>453.48862145859414</v>
      </c>
      <c r="CD73" s="55">
        <f t="shared" ref="CD73:DS73" si="150">CD74+CD75+CD76</f>
        <v>457.67455081309959</v>
      </c>
      <c r="CE73" s="55">
        <f t="shared" si="150"/>
        <v>461.80603583127237</v>
      </c>
      <c r="CF73" s="55">
        <f t="shared" si="150"/>
        <v>465.88448981060043</v>
      </c>
      <c r="CG73" s="55">
        <f t="shared" si="150"/>
        <v>469.91106076793318</v>
      </c>
      <c r="CH73" s="70">
        <f t="shared" si="150"/>
        <v>473.88690867586718</v>
      </c>
      <c r="CI73" s="55">
        <f t="shared" si="150"/>
        <v>477.81342498835181</v>
      </c>
      <c r="CJ73" s="55">
        <f t="shared" si="150"/>
        <v>481.6923622541243</v>
      </c>
      <c r="CK73" s="55">
        <f t="shared" si="150"/>
        <v>485.52427066237794</v>
      </c>
      <c r="CL73" s="55">
        <f t="shared" si="150"/>
        <v>489.31008618382941</v>
      </c>
      <c r="CM73" s="55">
        <f t="shared" si="150"/>
        <v>493.05120750194402</v>
      </c>
      <c r="CN73" s="55">
        <f t="shared" si="150"/>
        <v>496.74927064988475</v>
      </c>
      <c r="CO73" s="70">
        <f t="shared" si="150"/>
        <v>500.40597321443016</v>
      </c>
      <c r="CP73" s="55">
        <f t="shared" si="150"/>
        <v>504.02296040285063</v>
      </c>
      <c r="CQ73" s="55">
        <f t="shared" si="150"/>
        <v>507.6017790996716</v>
      </c>
      <c r="CR73" s="55">
        <f t="shared" si="150"/>
        <v>511.14362619845519</v>
      </c>
      <c r="CS73" s="55">
        <f t="shared" si="150"/>
        <v>514.64943163955206</v>
      </c>
      <c r="CT73" s="55">
        <f t="shared" si="150"/>
        <v>518.12006876433065</v>
      </c>
      <c r="CU73" s="55">
        <f t="shared" si="150"/>
        <v>521.5564300163411</v>
      </c>
      <c r="CV73" s="70">
        <f t="shared" si="150"/>
        <v>524.95945789837833</v>
      </c>
      <c r="CW73" s="55">
        <f t="shared" si="150"/>
        <v>528.33013924562647</v>
      </c>
      <c r="CX73" s="55">
        <f t="shared" si="150"/>
        <v>531.66947449444899</v>
      </c>
      <c r="CY73" s="55">
        <f t="shared" si="150"/>
        <v>534.97842500711363</v>
      </c>
      <c r="CZ73" s="55">
        <f t="shared" si="150"/>
        <v>538.25798790999761</v>
      </c>
      <c r="DA73" s="55">
        <f t="shared" si="150"/>
        <v>541.50915224664266</v>
      </c>
      <c r="DB73" s="55">
        <f t="shared" si="150"/>
        <v>544.73285844602992</v>
      </c>
      <c r="DC73" s="55">
        <f t="shared" si="150"/>
        <v>547.92998177242703</v>
      </c>
      <c r="DD73" s="70">
        <f t="shared" si="150"/>
        <v>551.10133160349665</v>
      </c>
      <c r="DE73" s="55">
        <f t="shared" si="150"/>
        <v>554.24765831492539</v>
      </c>
      <c r="DF73" s="55">
        <f t="shared" si="150"/>
        <v>557.36966033706301</v>
      </c>
      <c r="DG73" s="55">
        <f t="shared" si="150"/>
        <v>560.46801877207565</v>
      </c>
      <c r="DH73" s="55">
        <f t="shared" si="150"/>
        <v>563.543420671582</v>
      </c>
      <c r="DI73" s="55">
        <f t="shared" si="150"/>
        <v>566.59655984110157</v>
      </c>
      <c r="DJ73" s="55">
        <f t="shared" si="150"/>
        <v>569.62812907637272</v>
      </c>
      <c r="DK73" s="70">
        <f t="shared" si="150"/>
        <v>572.63880948834071</v>
      </c>
      <c r="DL73" s="55">
        <f t="shared" si="150"/>
        <v>575.62926105083534</v>
      </c>
      <c r="DM73" s="55">
        <f t="shared" si="150"/>
        <v>578.60011671307109</v>
      </c>
      <c r="DN73" s="55">
        <f t="shared" si="150"/>
        <v>581.55198345728911</v>
      </c>
      <c r="DO73" s="55">
        <f t="shared" si="150"/>
        <v>584.4854395540051</v>
      </c>
      <c r="DP73" s="55">
        <f t="shared" si="150"/>
        <v>587.40103619125296</v>
      </c>
      <c r="DQ73" s="55">
        <f t="shared" si="150"/>
        <v>590.29930208719099</v>
      </c>
      <c r="DR73" s="55">
        <f t="shared" si="150"/>
        <v>593.1807485774184</v>
      </c>
      <c r="DS73" s="55">
        <f t="shared" si="150"/>
        <v>596.0458738240236</v>
      </c>
    </row>
    <row r="74" spans="1:123" s="45" customFormat="1" x14ac:dyDescent="0.25">
      <c r="A74" s="45" t="s">
        <v>96</v>
      </c>
      <c r="B74" s="64"/>
      <c r="I74" s="72"/>
      <c r="P74" s="72"/>
      <c r="Q74" s="45">
        <f>P74+J54+J46+J38</f>
        <v>2.8316464433197868</v>
      </c>
      <c r="R74" s="45">
        <f>Q74+K54+K46+K38</f>
        <v>6.2296221753035308</v>
      </c>
      <c r="S74" s="45">
        <f>R74+L54+L46+L38</f>
        <v>10.307193053684024</v>
      </c>
      <c r="T74" s="45">
        <f>S74+M54+M46+M38</f>
        <v>15.200278107740617</v>
      </c>
      <c r="U74" s="45">
        <f>T74+N54+N46+N38</f>
        <v>21.071980172608527</v>
      </c>
      <c r="V74" s="45">
        <f>U74+O54+O46+O38</f>
        <v>28.118022650450019</v>
      </c>
      <c r="W74" s="72">
        <f>V74+P54+P46+P38</f>
        <v>36.573273623859812</v>
      </c>
      <c r="X74" s="45">
        <f>W74+Q54+Q46+Q38</f>
        <v>46.875297529899598</v>
      </c>
      <c r="Y74" s="45">
        <f>X74+R54+R46+R38</f>
        <v>51.658992542122014</v>
      </c>
      <c r="Z74" s="45">
        <f>Y74+S54+S46+S38</f>
        <v>57.296575542014423</v>
      </c>
      <c r="AA74" s="45">
        <f>Z74+T54+T46+T38</f>
        <v>63.958780226400137</v>
      </c>
      <c r="AB74" s="45">
        <f>AA74+U54+U46+U38</f>
        <v>71.850468676687399</v>
      </c>
      <c r="AC74" s="45">
        <f>AB74+V54+V46+V38</f>
        <v>81.217449335469553</v>
      </c>
      <c r="AD74" s="72">
        <f>AC74+W54+W46+W38</f>
        <v>92.354655267806265</v>
      </c>
      <c r="AE74" s="45">
        <f>AD74+X54+X46+X38</f>
        <v>105.76677508428635</v>
      </c>
      <c r="AF74" s="45">
        <f>AE74+Y54+Y46+Y38</f>
        <v>112.19359261559319</v>
      </c>
      <c r="AG74" s="45">
        <f>AF74+Z54+Z46+Z38</f>
        <v>118.88244722505299</v>
      </c>
      <c r="AH74" s="45">
        <f>AG74+AA54+AA46+AA38</f>
        <v>125.87505461203513</v>
      </c>
      <c r="AI74" s="45">
        <f>AH74+AB54+AB46+AB38</f>
        <v>133.22146019560739</v>
      </c>
      <c r="AJ74" s="200">
        <f>AI74+AC54+AC46+AC38</f>
        <v>140.98169572511867</v>
      </c>
      <c r="AK74" s="72">
        <f>AJ74+AD54+AD46+AD38</f>
        <v>149.2277628934163</v>
      </c>
      <c r="AL74" s="45">
        <f>AK74+AE54+AE46+AE38</f>
        <v>157.82778638718386</v>
      </c>
      <c r="AM74" s="45">
        <f>AL74+AF54+AF46+AF38</f>
        <v>165.19602047091882</v>
      </c>
      <c r="AN74" s="45">
        <f>AM74+AG54+AG46+AG38</f>
        <v>172.71076049610312</v>
      </c>
      <c r="AO74" s="45">
        <f>AN74+AH54+AH46+AH38</f>
        <v>180.30900659381834</v>
      </c>
      <c r="AP74" s="45">
        <f>AO74+AI54+AI46+AI38</f>
        <v>187.91414449766745</v>
      </c>
      <c r="AQ74" s="200">
        <f>AP74+AJ54+AJ46+AJ38</f>
        <v>195.43322855743995</v>
      </c>
      <c r="AR74" s="72">
        <f>AQ74+AK54+AK46+AK38</f>
        <v>202.75502268153019</v>
      </c>
      <c r="AS74" s="45">
        <f>AR74+AL54+AL46+AL38</f>
        <v>209.52494519518066</v>
      </c>
      <c r="AT74" s="45">
        <f>AS74+AM54+AM46+AM38</f>
        <v>215.86751719773576</v>
      </c>
      <c r="AU74" s="45">
        <f>AT74+AN54+AN46+AN38</f>
        <v>222.31211753307747</v>
      </c>
      <c r="AV74" s="45">
        <f>AU74+AO54+AO46+AO38</f>
        <v>228.84180060707462</v>
      </c>
      <c r="AW74" s="45">
        <f>AV74+AP54+AP46+AP38</f>
        <v>235.42808371693189</v>
      </c>
      <c r="AX74" s="200">
        <f>AW74+AQ54+AQ46+AQ38</f>
        <v>242.02855043650683</v>
      </c>
      <c r="AY74" s="72">
        <f>AX74+AR54+AR46+AR38</f>
        <v>248.58229253356163</v>
      </c>
      <c r="AZ74" s="45">
        <f>AY74+AS54+AS46+AS38</f>
        <v>254.81592018140603</v>
      </c>
      <c r="BA74" s="45">
        <f>AZ74+AT54+AT46+AT38</f>
        <v>260.82454617129383</v>
      </c>
      <c r="BB74" s="45">
        <f>BA74+AU54+AU46+AU38</f>
        <v>266.73761390630779</v>
      </c>
      <c r="BC74" s="45">
        <f>BB74+AV54+AV46+AV38</f>
        <v>272.55157674172005</v>
      </c>
      <c r="BD74" s="45">
        <f>BC74+AW54+AW46+AW38</f>
        <v>278.26617588223945</v>
      </c>
      <c r="BE74" s="200">
        <f>BD74+AX54+AX46+AX38</f>
        <v>283.88442495547929</v>
      </c>
      <c r="BF74" s="72">
        <f>BE74+AY54+AY46+AY38</f>
        <v>289.41258283822287</v>
      </c>
      <c r="BG74" s="45">
        <f>BF74+AZ54+AZ46+AZ38</f>
        <v>294.66479532374103</v>
      </c>
      <c r="BH74" s="45">
        <f>BG74+BA54+BA46+BA38</f>
        <v>299.85209678188124</v>
      </c>
      <c r="BI74" s="45">
        <f>BH74+BB54+BB46+BB38</f>
        <v>305.00088905737891</v>
      </c>
      <c r="BJ74" s="45">
        <f>BI74+BC54+BC46+BC38</f>
        <v>310.09261633179375</v>
      </c>
      <c r="BK74" s="45">
        <f>BJ74+BD54+BD46+BD38</f>
        <v>315.11034008060579</v>
      </c>
      <c r="BL74" s="200">
        <f>BK74+BE54+BE46+BE38</f>
        <v>320.040071095798</v>
      </c>
      <c r="BM74" s="72">
        <f>BL74+BF54+BF46+BF38</f>
        <v>324.87236970237268</v>
      </c>
      <c r="BN74" s="45">
        <f t="shared" ref="BN74:DS74" si="151">BM74+BG54+BG46+BG38</f>
        <v>329.60421027362173</v>
      </c>
      <c r="BO74" s="45">
        <f t="shared" si="151"/>
        <v>334.24135701169553</v>
      </c>
      <c r="BP74" s="45">
        <f t="shared" si="151"/>
        <v>338.79998133647456</v>
      </c>
      <c r="BQ74" s="45">
        <f t="shared" si="151"/>
        <v>343.28396344392689</v>
      </c>
      <c r="BR74" s="45">
        <f t="shared" si="151"/>
        <v>347.69589187963209</v>
      </c>
      <c r="BS74" s="45">
        <f t="shared" si="151"/>
        <v>352.03701541795101</v>
      </c>
      <c r="BT74" s="72">
        <f t="shared" si="151"/>
        <v>356.30733661949375</v>
      </c>
      <c r="BU74" s="45">
        <f t="shared" si="151"/>
        <v>360.50587553106601</v>
      </c>
      <c r="BV74" s="45">
        <f t="shared" si="151"/>
        <v>364.64886500664983</v>
      </c>
      <c r="BW74" s="45">
        <f t="shared" si="151"/>
        <v>368.73471435271875</v>
      </c>
      <c r="BX74" s="45">
        <f t="shared" si="151"/>
        <v>372.76020269366819</v>
      </c>
      <c r="BY74" s="45">
        <f t="shared" si="151"/>
        <v>376.72402245345035</v>
      </c>
      <c r="BZ74" s="45">
        <f t="shared" si="151"/>
        <v>380.62654679298231</v>
      </c>
      <c r="CA74" s="72">
        <f t="shared" si="151"/>
        <v>384.46943182062324</v>
      </c>
      <c r="CB74" s="45">
        <f t="shared" si="151"/>
        <v>388.25509194696059</v>
      </c>
      <c r="CC74" s="45">
        <f t="shared" si="151"/>
        <v>391.98764002043418</v>
      </c>
      <c r="CD74" s="45">
        <f t="shared" si="151"/>
        <v>395.67048734427357</v>
      </c>
      <c r="CE74" s="45">
        <f t="shared" si="151"/>
        <v>399.30533168688959</v>
      </c>
      <c r="CF74" s="45">
        <f t="shared" si="151"/>
        <v>402.89337452258036</v>
      </c>
      <c r="CG74" s="45">
        <f t="shared" si="151"/>
        <v>406.43559644091118</v>
      </c>
      <c r="CH74" s="72">
        <f t="shared" si="151"/>
        <v>409.93300498277961</v>
      </c>
      <c r="CI74" s="45">
        <f t="shared" si="151"/>
        <v>413.38682638690415</v>
      </c>
      <c r="CJ74" s="45">
        <f t="shared" si="151"/>
        <v>416.79861326920991</v>
      </c>
      <c r="CK74" s="45">
        <f t="shared" si="151"/>
        <v>420.16887333978417</v>
      </c>
      <c r="CL74" s="45">
        <f t="shared" si="151"/>
        <v>423.49844836743284</v>
      </c>
      <c r="CM74" s="45">
        <f t="shared" si="151"/>
        <v>426.78858355307489</v>
      </c>
      <c r="CN74" s="45">
        <f t="shared" si="151"/>
        <v>430.04072756351951</v>
      </c>
      <c r="CO74" s="72">
        <f t="shared" si="151"/>
        <v>433.25637874458005</v>
      </c>
      <c r="CP74" s="45">
        <f t="shared" si="151"/>
        <v>436.43698731767427</v>
      </c>
      <c r="CQ74" s="45">
        <f t="shared" si="151"/>
        <v>439.58391792578345</v>
      </c>
      <c r="CR74" s="45">
        <f t="shared" si="151"/>
        <v>442.69821438099859</v>
      </c>
      <c r="CS74" s="45">
        <f t="shared" si="151"/>
        <v>445.78068802914032</v>
      </c>
      <c r="CT74" s="45">
        <f t="shared" si="151"/>
        <v>448.83210593784753</v>
      </c>
      <c r="CU74" s="45">
        <f t="shared" si="151"/>
        <v>451.85325671373408</v>
      </c>
      <c r="CV74" s="72">
        <f t="shared" si="151"/>
        <v>454.84497612582322</v>
      </c>
      <c r="CW74" s="45">
        <f t="shared" si="151"/>
        <v>457.80814033054651</v>
      </c>
      <c r="CX74" s="45">
        <f t="shared" si="151"/>
        <v>460.74363752487267</v>
      </c>
      <c r="CY74" s="45">
        <f t="shared" si="151"/>
        <v>463.65231970391085</v>
      </c>
      <c r="CZ74" s="45">
        <f t="shared" si="151"/>
        <v>466.53506749117616</v>
      </c>
      <c r="DA74" s="45">
        <f t="shared" si="151"/>
        <v>469.39275253346733</v>
      </c>
      <c r="DB74" s="45">
        <f t="shared" si="151"/>
        <v>472.22620264178784</v>
      </c>
      <c r="DC74" s="45">
        <f t="shared" si="151"/>
        <v>475.03618803342874</v>
      </c>
      <c r="DD74" s="72">
        <f t="shared" si="151"/>
        <v>477.8234212480823</v>
      </c>
      <c r="DE74" s="45">
        <f t="shared" si="151"/>
        <v>480.58856339910102</v>
      </c>
      <c r="DF74" s="45">
        <f t="shared" si="151"/>
        <v>483.33223024877577</v>
      </c>
      <c r="DG74" s="45">
        <f t="shared" si="151"/>
        <v>486.05502350251243</v>
      </c>
      <c r="DH74" s="45">
        <f t="shared" si="151"/>
        <v>488.75755086075333</v>
      </c>
      <c r="DI74" s="45">
        <f t="shared" si="151"/>
        <v>491.44042611188434</v>
      </c>
      <c r="DJ74" s="45">
        <f t="shared" si="151"/>
        <v>494.10426183988341</v>
      </c>
      <c r="DK74" s="72">
        <f t="shared" si="151"/>
        <v>496.74965977531969</v>
      </c>
      <c r="DL74" s="45">
        <f t="shared" si="151"/>
        <v>499.37720240297426</v>
      </c>
      <c r="DM74" s="45">
        <f t="shared" si="151"/>
        <v>501.98744781376416</v>
      </c>
      <c r="DN74" s="45">
        <f t="shared" si="151"/>
        <v>504.58093091224379</v>
      </c>
      <c r="DO74" s="45">
        <f t="shared" si="151"/>
        <v>507.15816133520116</v>
      </c>
      <c r="DP74" s="45">
        <f t="shared" si="151"/>
        <v>509.71962507429066</v>
      </c>
      <c r="DQ74" s="45">
        <f t="shared" si="151"/>
        <v>512.26578860427742</v>
      </c>
      <c r="DR74" s="45">
        <f t="shared" si="151"/>
        <v>514.79710332965249</v>
      </c>
      <c r="DS74" s="45">
        <f t="shared" si="151"/>
        <v>517.31400920039732</v>
      </c>
    </row>
    <row r="75" spans="1:123" s="45" customFormat="1" x14ac:dyDescent="0.25">
      <c r="A75" s="45" t="s">
        <v>98</v>
      </c>
      <c r="B75" s="64"/>
      <c r="I75" s="72"/>
      <c r="P75" s="72"/>
      <c r="Q75" s="45">
        <f>P75+J56+J48+J40</f>
        <v>0.66750662465600619</v>
      </c>
      <c r="R75" s="45">
        <f>Q75+K56+K48+K40</f>
        <v>1.4685145742432135</v>
      </c>
      <c r="S75" s="45">
        <f>R75+L56+L48+L40</f>
        <v>2.429724113747862</v>
      </c>
      <c r="T75" s="45">
        <f>S75+M56+M48+M40</f>
        <v>3.5831755611534399</v>
      </c>
      <c r="U75" s="45">
        <f>T75+N56+N48+N40</f>
        <v>4.9673172980401334</v>
      </c>
      <c r="V75" s="45">
        <f>U75+O56+O48+O40</f>
        <v>6.6282873823041664</v>
      </c>
      <c r="W75" s="72">
        <f>V75+P56+P48+P40</f>
        <v>8.621451483421005</v>
      </c>
      <c r="X75" s="45">
        <f>W75+Q56+Q48+Q40</f>
        <v>10.067111814563276</v>
      </c>
      <c r="Y75" s="45">
        <f>X75+R56+R48+R40</f>
        <v>10.918418849268308</v>
      </c>
      <c r="Z75" s="45">
        <f>Y75+S56+S48+S40</f>
        <v>11.927878473234504</v>
      </c>
      <c r="AA75" s="45">
        <f>Z75+T56+T48+T40</f>
        <v>13.127120406423797</v>
      </c>
      <c r="AB75" s="45">
        <f>AA75+U56+U48+U40</f>
        <v>14.554099988751039</v>
      </c>
      <c r="AC75" s="45">
        <f>AB75+V56+V48+V40</f>
        <v>16.254363172166585</v>
      </c>
      <c r="AD75" s="72">
        <f>AC75+W56+W48+W40</f>
        <v>18.282564455259685</v>
      </c>
      <c r="AE75" s="45">
        <f>AD75+X56+X48+X40</f>
        <v>19.780300691310401</v>
      </c>
      <c r="AF75" s="45">
        <f>AE75+Y56+Y48+Y40</f>
        <v>20.511217818634105</v>
      </c>
      <c r="AG75" s="45">
        <f>AF75+Z56+Z48+Z40</f>
        <v>21.26750402472674</v>
      </c>
      <c r="AH75" s="45">
        <f>AG75+AA56+AA48+AA40</f>
        <v>22.052946468642304</v>
      </c>
      <c r="AI75" s="45">
        <f>AH75+AB56+AB48+AB40</f>
        <v>22.872089215715352</v>
      </c>
      <c r="AJ75" s="200">
        <f>AI75+AC56+AC48+AC40</f>
        <v>23.730384284810832</v>
      </c>
      <c r="AK75" s="72">
        <f>AJ75+AD56+AD48+AD40</f>
        <v>24.634372752996462</v>
      </c>
      <c r="AL75" s="45">
        <f>AK75+AE56+AE48+AE40</f>
        <v>25.568135427712836</v>
      </c>
      <c r="AM75" s="45">
        <f>AL75+AF56+AF48+AF40</f>
        <v>26.360090035115348</v>
      </c>
      <c r="AN75" s="45">
        <f>AM75+AG56+AG48+AG40</f>
        <v>27.168720682782556</v>
      </c>
      <c r="AO75" s="45">
        <f>AN75+AH56+AH48+AH40</f>
        <v>27.986527116474541</v>
      </c>
      <c r="AP75" s="45">
        <f>AO75+AI56+AI48+AI40</f>
        <v>28.804384008235779</v>
      </c>
      <c r="AQ75" s="200">
        <f>AP75+AJ56+AJ48+AJ40</f>
        <v>29.611216149510859</v>
      </c>
      <c r="AR75" s="72">
        <f>AQ75+AK56+AK48+AK40</f>
        <v>30.399398228350812</v>
      </c>
      <c r="AS75" s="45">
        <f>AR75+AL56+AL48+AL40</f>
        <v>31.127344083539938</v>
      </c>
      <c r="AT75" s="45">
        <f>AS75+AM56+AM48+AM40</f>
        <v>31.802545115681454</v>
      </c>
      <c r="AU75" s="45">
        <f>AT75+AN56+AN48+AN40</f>
        <v>32.487301116503815</v>
      </c>
      <c r="AV75" s="45">
        <f>AU75+AO56+AO48+AO40</f>
        <v>33.180486407002341</v>
      </c>
      <c r="AW75" s="45">
        <f>AV75+AP56+AP48+AP40</f>
        <v>33.879792510379808</v>
      </c>
      <c r="AX75" s="200">
        <f>AW75+AQ56+AQ48+AQ40</f>
        <v>34.581479976317191</v>
      </c>
      <c r="AY75" s="72">
        <f>AX75+AR56+AR48+AR40</f>
        <v>35.272655138640175</v>
      </c>
      <c r="AZ75" s="45">
        <f>AY75+AS56+AS48+AS40</f>
        <v>35.932172068259568</v>
      </c>
      <c r="BA75" s="45">
        <f>AZ75+AT56+AT48+AT40</f>
        <v>36.571374220120795</v>
      </c>
      <c r="BB75" s="45">
        <f>BA75+AU56+AU48+AU40</f>
        <v>37.199094892106331</v>
      </c>
      <c r="BC75" s="45">
        <f>BB75+AV56+AV48+AV40</f>
        <v>37.814843426640429</v>
      </c>
      <c r="BD75" s="45">
        <f>BC75+AW56+AW48+AW40</f>
        <v>38.418646346629451</v>
      </c>
      <c r="BE75" s="200">
        <f>BD75+AX56+AX48+AX40</f>
        <v>39.011072197633965</v>
      </c>
      <c r="BF75" s="72">
        <f>BE75+AY56+AY48+AY40</f>
        <v>39.593260297409287</v>
      </c>
      <c r="BG75" s="45">
        <f>BF75+AZ56+AZ48+AZ40</f>
        <v>40.14714020201081</v>
      </c>
      <c r="BH75" s="45">
        <f>BG75+BA56+BA48+BA40</f>
        <v>40.694994722012467</v>
      </c>
      <c r="BI75" s="45">
        <f>BH75+BB56+BB48+BB40</f>
        <v>41.239185995008313</v>
      </c>
      <c r="BJ75" s="45">
        <f>BI75+BC56+BC48+BC40</f>
        <v>41.777761457940144</v>
      </c>
      <c r="BK75" s="45">
        <f>BJ75+BD56+BD48+BD40</f>
        <v>42.308864487320051</v>
      </c>
      <c r="BL75" s="200">
        <f>BK75+BE56+BE48+BE40</f>
        <v>42.830892709187879</v>
      </c>
      <c r="BM75" s="72">
        <f>BL75+BF56+BF48+BF40</f>
        <v>43.342681605372015</v>
      </c>
      <c r="BN75" s="45">
        <f t="shared" ref="BN75:DS75" si="152">BM75+BG56+BG48+BG40</f>
        <v>43.843718379408259</v>
      </c>
      <c r="BO75" s="45">
        <f t="shared" si="152"/>
        <v>44.33453087453087</v>
      </c>
      <c r="BP75" s="45">
        <f t="shared" si="152"/>
        <v>44.816681736658715</v>
      </c>
      <c r="BQ75" s="45">
        <f t="shared" si="152"/>
        <v>45.29074503299023</v>
      </c>
      <c r="BR75" s="45">
        <f t="shared" si="152"/>
        <v>45.757163630243348</v>
      </c>
      <c r="BS75" s="45">
        <f t="shared" si="152"/>
        <v>46.216222984136515</v>
      </c>
      <c r="BT75" s="72">
        <f t="shared" si="152"/>
        <v>46.668038739018492</v>
      </c>
      <c r="BU75" s="45">
        <f t="shared" si="152"/>
        <v>47.112560931112895</v>
      </c>
      <c r="BV75" s="45">
        <f t="shared" si="152"/>
        <v>47.55158789414979</v>
      </c>
      <c r="BW75" s="45">
        <f t="shared" si="152"/>
        <v>47.984826239648143</v>
      </c>
      <c r="BX75" s="45">
        <f t="shared" si="152"/>
        <v>48.411866324518812</v>
      </c>
      <c r="BY75" s="45">
        <f t="shared" si="152"/>
        <v>48.832522835279669</v>
      </c>
      <c r="BZ75" s="45">
        <f t="shared" si="152"/>
        <v>49.246810182782944</v>
      </c>
      <c r="CA75" s="72">
        <f t="shared" si="152"/>
        <v>49.654902315593944</v>
      </c>
      <c r="CB75" s="45">
        <f t="shared" si="152"/>
        <v>50.057075573498132</v>
      </c>
      <c r="CC75" s="45">
        <f t="shared" si="152"/>
        <v>50.453633506993832</v>
      </c>
      <c r="CD75" s="45">
        <f t="shared" si="152"/>
        <v>50.844983288618991</v>
      </c>
      <c r="CE75" s="45">
        <f t="shared" si="152"/>
        <v>51.231355349722804</v>
      </c>
      <c r="CF75" s="45">
        <f t="shared" si="152"/>
        <v>51.612907659860859</v>
      </c>
      <c r="CG75" s="45">
        <f t="shared" si="152"/>
        <v>51.98975653026136</v>
      </c>
      <c r="CH75" s="72">
        <f t="shared" si="152"/>
        <v>52.362006621220786</v>
      </c>
      <c r="CI75" s="45">
        <f t="shared" si="152"/>
        <v>52.729776977238679</v>
      </c>
      <c r="CJ75" s="45">
        <f t="shared" si="152"/>
        <v>53.093219903539058</v>
      </c>
      <c r="CK75" s="45">
        <f t="shared" si="152"/>
        <v>53.452359036193798</v>
      </c>
      <c r="CL75" s="45">
        <f t="shared" si="152"/>
        <v>53.807269397527911</v>
      </c>
      <c r="CM75" s="45">
        <f t="shared" si="152"/>
        <v>54.158077622573529</v>
      </c>
      <c r="CN75" s="45">
        <f t="shared" si="152"/>
        <v>54.504937529183657</v>
      </c>
      <c r="CO75" s="72">
        <f t="shared" si="152"/>
        <v>54.848010395874283</v>
      </c>
      <c r="CP75" s="45">
        <f t="shared" si="152"/>
        <v>55.187451514190506</v>
      </c>
      <c r="CQ75" s="45">
        <f t="shared" si="152"/>
        <v>55.523403968822109</v>
      </c>
      <c r="CR75" s="45">
        <f t="shared" si="152"/>
        <v>55.85598624074418</v>
      </c>
      <c r="CS75" s="45">
        <f t="shared" si="152"/>
        <v>56.185286378378159</v>
      </c>
      <c r="CT75" s="45">
        <f t="shared" si="152"/>
        <v>56.511382613767303</v>
      </c>
      <c r="CU75" s="45">
        <f t="shared" si="152"/>
        <v>56.834352693116287</v>
      </c>
      <c r="CV75" s="72">
        <f t="shared" si="152"/>
        <v>57.154278510498457</v>
      </c>
      <c r="CW75" s="45">
        <f t="shared" si="152"/>
        <v>57.471246658230918</v>
      </c>
      <c r="CX75" s="45">
        <f t="shared" si="152"/>
        <v>57.785345931306253</v>
      </c>
      <c r="CY75" s="45">
        <f t="shared" si="152"/>
        <v>58.096663188611522</v>
      </c>
      <c r="CZ75" s="45">
        <f t="shared" si="152"/>
        <v>58.4052912933603</v>
      </c>
      <c r="DA75" s="45">
        <f t="shared" si="152"/>
        <v>58.711323196472776</v>
      </c>
      <c r="DB75" s="45">
        <f t="shared" si="152"/>
        <v>59.014847154922386</v>
      </c>
      <c r="DC75" s="45">
        <f t="shared" si="152"/>
        <v>59.31594466901646</v>
      </c>
      <c r="DD75" s="72">
        <f t="shared" si="152"/>
        <v>59.614690310930612</v>
      </c>
      <c r="DE75" s="45">
        <f t="shared" si="152"/>
        <v>59.911152563325203</v>
      </c>
      <c r="DF75" s="45">
        <f t="shared" si="152"/>
        <v>60.205394824497915</v>
      </c>
      <c r="DG75" s="45">
        <f t="shared" si="152"/>
        <v>60.497478228022487</v>
      </c>
      <c r="DH75" s="45">
        <f t="shared" si="152"/>
        <v>60.787464422006074</v>
      </c>
      <c r="DI75" s="45">
        <f t="shared" si="152"/>
        <v>61.075416047973093</v>
      </c>
      <c r="DJ75" s="45">
        <f t="shared" si="152"/>
        <v>61.361396158993678</v>
      </c>
      <c r="DK75" s="72">
        <f t="shared" si="152"/>
        <v>61.645467193459375</v>
      </c>
      <c r="DL75" s="45">
        <f t="shared" si="152"/>
        <v>61.927689981125667</v>
      </c>
      <c r="DM75" s="45">
        <f t="shared" si="152"/>
        <v>62.208123081972943</v>
      </c>
      <c r="DN75" s="45">
        <f t="shared" si="152"/>
        <v>62.486822662309073</v>
      </c>
      <c r="DO75" s="45">
        <f t="shared" si="152"/>
        <v>62.763841991167837</v>
      </c>
      <c r="DP75" s="45">
        <f t="shared" si="152"/>
        <v>63.039231549100272</v>
      </c>
      <c r="DQ75" s="45">
        <f t="shared" si="152"/>
        <v>63.313039521590788</v>
      </c>
      <c r="DR75" s="45">
        <f t="shared" si="152"/>
        <v>63.5853123816551</v>
      </c>
      <c r="DS75" s="45">
        <f t="shared" si="152"/>
        <v>63.85609538889792</v>
      </c>
    </row>
    <row r="76" spans="1:123" s="45" customFormat="1" x14ac:dyDescent="0.25">
      <c r="A76" s="45" t="s">
        <v>99</v>
      </c>
      <c r="B76" s="64"/>
      <c r="I76" s="72"/>
      <c r="P76" s="72"/>
      <c r="Q76" s="45">
        <f>P76+J58+J50+J42</f>
        <v>5.7173576520794259E-2</v>
      </c>
      <c r="R76" s="45">
        <f>Q76+K58+K50+K42</f>
        <v>0.12578186834574737</v>
      </c>
      <c r="S76" s="45">
        <f>R76+L58+L50+L42</f>
        <v>0.20811181853569108</v>
      </c>
      <c r="T76" s="45">
        <f>S76+M58+M50+M42</f>
        <v>0.30690775876362347</v>
      </c>
      <c r="U76" s="45">
        <f>T76+N58+N50+N42</f>
        <v>0.4254628870371423</v>
      </c>
      <c r="V76" s="45">
        <f>U76+O58+O50+O42</f>
        <v>0.56772904096536503</v>
      </c>
      <c r="W76" s="72">
        <f>V76+P58+P50+P42</f>
        <v>0.73844842567923219</v>
      </c>
      <c r="X76" s="45">
        <f>W76+Q58+Q50+Q42</f>
        <v>0.84734791994055736</v>
      </c>
      <c r="Y76" s="45">
        <f>X76+R58+R50+R42</f>
        <v>0.9735396527909348</v>
      </c>
      <c r="Z76" s="45">
        <f>Y76+S58+S50+S42</f>
        <v>1.1204814606144318</v>
      </c>
      <c r="AA76" s="45">
        <f>Z76+T58+T50+T42</f>
        <v>1.2923224887747955</v>
      </c>
      <c r="AB76" s="45">
        <f>AA76+U58+U50+U42</f>
        <v>1.4940413449999153</v>
      </c>
      <c r="AC76" s="45">
        <f>AB76+V58+V50+V42</f>
        <v>1.7316118368005839</v>
      </c>
      <c r="AD76" s="72">
        <f>AC76+W58+W50+W42</f>
        <v>2.0122017894269195</v>
      </c>
      <c r="AE76" s="45">
        <f>AD76+X58+X50+X42</f>
        <v>2.2718772295373615</v>
      </c>
      <c r="AF76" s="45">
        <f>AE76+Y58+Y50+Y42</f>
        <v>2.4954996142826782</v>
      </c>
      <c r="AG76" s="45">
        <f>AF76+Z58+Z50+Z42</f>
        <v>2.7215892184249597</v>
      </c>
      <c r="AH76" s="45">
        <f>AG76+AA58+AA50+AA42</f>
        <v>2.9501231987184968</v>
      </c>
      <c r="AI76" s="45">
        <f>AH76+AB58+AB50+AB42</f>
        <v>3.1810739585103316</v>
      </c>
      <c r="AJ76" s="200">
        <f>AI76+AC58+AC50+AC42</f>
        <v>3.4144080496110218</v>
      </c>
      <c r="AK76" s="72">
        <f>AJ76+AD58+AD50+AD42</f>
        <v>3.6500847858962802</v>
      </c>
      <c r="AL76" s="45">
        <f>AK76+AE58+AE50+AE42</f>
        <v>3.8784988000569274</v>
      </c>
      <c r="AM76" s="45">
        <f>AL76+AF58+AF50+AF42</f>
        <v>4.0789535536559649</v>
      </c>
      <c r="AN76" s="45">
        <f>AM76+AG58+AG50+AG42</f>
        <v>4.2886817973849931</v>
      </c>
      <c r="AO76" s="45">
        <f>AN76+AH58+AH50+AH42</f>
        <v>4.505479323420146</v>
      </c>
      <c r="AP76" s="45">
        <f>AO76+AI58+AI50+AI42</f>
        <v>4.7266515190300646</v>
      </c>
      <c r="AQ76" s="200">
        <f>AP76+AJ58+AJ50+AJ42</f>
        <v>4.9489154839330975</v>
      </c>
      <c r="AR76" s="72">
        <f>AQ76+AK58+AK50+AK42</f>
        <v>5.1888698174136287</v>
      </c>
      <c r="AS76" s="45">
        <f>AR76+AL58+AL50+AL42</f>
        <v>5.427069516826962</v>
      </c>
      <c r="AT76" s="45">
        <f>AS76+AM58+AM50+AM42</f>
        <v>5.6479485829542577</v>
      </c>
      <c r="AU76" s="45">
        <f>AT76+AN58+AN50+AN42</f>
        <v>5.8689755567093158</v>
      </c>
      <c r="AV76" s="45">
        <f>AU76+AO58+AO50+AO42</f>
        <v>6.0903620674336931</v>
      </c>
      <c r="AW76" s="45">
        <f>AV76+AP58+AP50+AP42</f>
        <v>6.3119971291516226</v>
      </c>
      <c r="AX76" s="200">
        <f>AW76+AQ58+AQ50+AQ42</f>
        <v>6.5333780036537767</v>
      </c>
      <c r="AY76" s="72">
        <f>AX76+AR58+AR50+AR42</f>
        <v>6.7268299850585835</v>
      </c>
      <c r="AZ76" s="45">
        <f>AY76+AS58+AS50+AS42</f>
        <v>6.9096499768131459</v>
      </c>
      <c r="BA76" s="45">
        <f>AZ76+AT58+AT50+AT42</f>
        <v>7.0894443187540803</v>
      </c>
      <c r="BB76" s="45">
        <f>BA76+AU58+AU50+AU42</f>
        <v>7.2677085362261407</v>
      </c>
      <c r="BC76" s="45">
        <f>BB76+AV58+AV50+AV42</f>
        <v>7.443589844381413</v>
      </c>
      <c r="BD76" s="45">
        <f>BC76+AW58+AW50+AW42</f>
        <v>7.6164819385092022</v>
      </c>
      <c r="BE76" s="200">
        <f>BD76+AX58+AX50+AX42</f>
        <v>7.7860452611031494</v>
      </c>
      <c r="BF76" s="72">
        <f>BE76+AY58+AY50+AY42</f>
        <v>7.9522308811077274</v>
      </c>
      <c r="BG76" s="45">
        <f>BF76+AZ58+AZ50+AZ42</f>
        <v>8.1118086870979589</v>
      </c>
      <c r="BH76" s="45">
        <f>BG76+BA58+BA50+BA42</f>
        <v>8.2684340465708974</v>
      </c>
      <c r="BI76" s="45">
        <f>BH76+BB58+BB50+BB42</f>
        <v>8.423078034120925</v>
      </c>
      <c r="BJ76" s="45">
        <f>BI76+BC58+BC50+BC42</f>
        <v>8.5756750910725899</v>
      </c>
      <c r="BK76" s="45">
        <f>BJ76+BD58+BD50+BD42</f>
        <v>8.7260541868905932</v>
      </c>
      <c r="BL76" s="200">
        <f>BK76+BE58+BE50+BE42</f>
        <v>8.8739872045997465</v>
      </c>
      <c r="BM76" s="72">
        <f>BL76+BF58+BF50+BF42</f>
        <v>9.0192445481142389</v>
      </c>
      <c r="BN76" s="45">
        <f t="shared" ref="BN76:DS76" si="153">BM76+BG58+BG50+BG42</f>
        <v>9.161659509222698</v>
      </c>
      <c r="BO76" s="45">
        <f t="shared" si="153"/>
        <v>9.3017101438040601</v>
      </c>
      <c r="BP76" s="45">
        <f t="shared" si="153"/>
        <v>9.4395012781640251</v>
      </c>
      <c r="BQ76" s="45">
        <f t="shared" si="153"/>
        <v>9.574991434217301</v>
      </c>
      <c r="BR76" s="45">
        <f t="shared" si="153"/>
        <v>9.7082025473094866</v>
      </c>
      <c r="BS76" s="45">
        <f t="shared" si="153"/>
        <v>9.8391913011680678</v>
      </c>
      <c r="BT76" s="72">
        <f t="shared" si="153"/>
        <v>9.9680234554197877</v>
      </c>
      <c r="BU76" s="45">
        <f t="shared" si="153"/>
        <v>10.094751767249488</v>
      </c>
      <c r="BV76" s="45">
        <f t="shared" si="153"/>
        <v>10.219753443480306</v>
      </c>
      <c r="BW76" s="45">
        <f t="shared" si="153"/>
        <v>10.343083993895977</v>
      </c>
      <c r="BX76" s="45">
        <f t="shared" si="153"/>
        <v>10.464712440305087</v>
      </c>
      <c r="BY76" s="45">
        <f t="shared" si="153"/>
        <v>10.584616214900915</v>
      </c>
      <c r="BZ76" s="45">
        <f t="shared" si="153"/>
        <v>10.702793812088867</v>
      </c>
      <c r="CA76" s="72">
        <f t="shared" si="153"/>
        <v>10.819270920923236</v>
      </c>
      <c r="CB76" s="45">
        <f t="shared" si="153"/>
        <v>10.934099292336301</v>
      </c>
      <c r="CC76" s="45">
        <f t="shared" si="153"/>
        <v>11.047347931166128</v>
      </c>
      <c r="CD76" s="45">
        <f t="shared" si="153"/>
        <v>11.15908018020702</v>
      </c>
      <c r="CE76" s="45">
        <f t="shared" si="153"/>
        <v>11.269348794659926</v>
      </c>
      <c r="CF76" s="45">
        <f t="shared" si="153"/>
        <v>11.378207628159176</v>
      </c>
      <c r="CG76" s="45">
        <f t="shared" si="153"/>
        <v>11.485707796760664</v>
      </c>
      <c r="CH76" s="72">
        <f t="shared" si="153"/>
        <v>11.591897071866791</v>
      </c>
      <c r="CI76" s="45">
        <f t="shared" si="153"/>
        <v>11.696821624208983</v>
      </c>
      <c r="CJ76" s="45">
        <f t="shared" si="153"/>
        <v>11.800529081375311</v>
      </c>
      <c r="CK76" s="45">
        <f t="shared" si="153"/>
        <v>11.903038286399992</v>
      </c>
      <c r="CL76" s="45">
        <f t="shared" si="153"/>
        <v>12.004368418868616</v>
      </c>
      <c r="CM76" s="45">
        <f t="shared" si="153"/>
        <v>12.10454632629564</v>
      </c>
      <c r="CN76" s="45">
        <f t="shared" si="153"/>
        <v>12.203605557181559</v>
      </c>
      <c r="CO76" s="72">
        <f t="shared" si="153"/>
        <v>12.301584073975848</v>
      </c>
      <c r="CP76" s="45">
        <f t="shared" si="153"/>
        <v>12.398521570985835</v>
      </c>
      <c r="CQ76" s="45">
        <f t="shared" si="153"/>
        <v>12.494457205066027</v>
      </c>
      <c r="CR76" s="45">
        <f t="shared" si="153"/>
        <v>12.589425576712401</v>
      </c>
      <c r="CS76" s="45">
        <f t="shared" si="153"/>
        <v>12.683457232033589</v>
      </c>
      <c r="CT76" s="45">
        <f t="shared" si="153"/>
        <v>12.776580212715874</v>
      </c>
      <c r="CU76" s="45">
        <f t="shared" si="153"/>
        <v>12.868820609490781</v>
      </c>
      <c r="CV76" s="72">
        <f t="shared" si="153"/>
        <v>12.960203262056627</v>
      </c>
      <c r="CW76" s="45">
        <f t="shared" si="153"/>
        <v>13.050752256849028</v>
      </c>
      <c r="CX76" s="45">
        <f t="shared" si="153"/>
        <v>13.140491038270103</v>
      </c>
      <c r="CY76" s="45">
        <f t="shared" si="153"/>
        <v>13.229442114591246</v>
      </c>
      <c r="CZ76" s="45">
        <f t="shared" si="153"/>
        <v>13.317629125461192</v>
      </c>
      <c r="DA76" s="45">
        <f t="shared" si="153"/>
        <v>13.405076516702568</v>
      </c>
      <c r="DB76" s="45">
        <f t="shared" si="153"/>
        <v>13.491808649319712</v>
      </c>
      <c r="DC76" s="45">
        <f t="shared" si="153"/>
        <v>13.577849069981806</v>
      </c>
      <c r="DD76" s="72">
        <f t="shared" si="153"/>
        <v>13.663220044483793</v>
      </c>
      <c r="DE76" s="45">
        <f t="shared" si="153"/>
        <v>13.7479423524992</v>
      </c>
      <c r="DF76" s="45">
        <f t="shared" si="153"/>
        <v>13.832035263789257</v>
      </c>
      <c r="DG76" s="45">
        <f t="shared" si="153"/>
        <v>13.915517041540758</v>
      </c>
      <c r="DH76" s="45">
        <f t="shared" si="153"/>
        <v>13.998405388822507</v>
      </c>
      <c r="DI76" s="45">
        <f t="shared" si="153"/>
        <v>14.080717681244071</v>
      </c>
      <c r="DJ76" s="45">
        <f t="shared" si="153"/>
        <v>14.162471077495681</v>
      </c>
      <c r="DK76" s="72">
        <f t="shared" si="153"/>
        <v>14.243682519561579</v>
      </c>
      <c r="DL76" s="45">
        <f t="shared" si="153"/>
        <v>14.324368666735426</v>
      </c>
      <c r="DM76" s="45">
        <f t="shared" si="153"/>
        <v>14.404545817333956</v>
      </c>
      <c r="DN76" s="45">
        <f t="shared" si="153"/>
        <v>14.484229882736216</v>
      </c>
      <c r="DO76" s="45">
        <f t="shared" si="153"/>
        <v>14.563436227636103</v>
      </c>
      <c r="DP76" s="45">
        <f t="shared" si="153"/>
        <v>14.642179567862064</v>
      </c>
      <c r="DQ76" s="45">
        <f t="shared" si="153"/>
        <v>14.720473961322762</v>
      </c>
      <c r="DR76" s="45">
        <f t="shared" si="153"/>
        <v>14.798332866110885</v>
      </c>
      <c r="DS76" s="45">
        <f t="shared" si="153"/>
        <v>14.875769234728423</v>
      </c>
    </row>
    <row r="77" spans="1:123" s="178" customFormat="1" x14ac:dyDescent="0.25">
      <c r="A77" s="177" t="s">
        <v>149</v>
      </c>
      <c r="I77" s="111">
        <f>I18+I29+I36+I44+I52+I59+I73</f>
        <v>131.80249301449783</v>
      </c>
      <c r="J77" s="111">
        <f>J18+J29+J36+J44+J52+J59+J73</f>
        <v>149.03350500610932</v>
      </c>
      <c r="K77" s="111">
        <f>K18+K29+K36+K44+K52+K59+K73</f>
        <v>152.77730600013467</v>
      </c>
      <c r="L77" s="111">
        <f>L18+L29+L36+L44+L52+L59+L73</f>
        <v>157.03097098486251</v>
      </c>
      <c r="M77" s="111">
        <f>M18+M29+M36+M44+M52+M59+M73</f>
        <v>161.89638162196957</v>
      </c>
      <c r="N77" s="111">
        <f>N18+N29+N36+N44+N52+N59+N73</f>
        <v>167.49575781441246</v>
      </c>
      <c r="O77" s="111">
        <f>O18+O29+O36+O44+O52+O59+O73</f>
        <v>173.97570938012549</v>
      </c>
      <c r="P77" s="111">
        <f>P18+P29+P36+P44+P52+P59+P73</f>
        <v>181.51209119349738</v>
      </c>
      <c r="Q77" s="111">
        <f>Q18+Q29+Q36+Q44+Q52+Q59+Q73</f>
        <v>193.87214614695273</v>
      </c>
      <c r="R77" s="111">
        <f>R18+R29+R36+R44+R52+R59+R73</f>
        <v>203.83759602085286</v>
      </c>
      <c r="S77" s="111">
        <f>S18+S29+S36+S44+S52+S59+S73</f>
        <v>213.65452557768396</v>
      </c>
      <c r="T77" s="111">
        <f>T18+T29+T36+T44+T52+T59+T73</f>
        <v>223.26833120923163</v>
      </c>
      <c r="U77" s="111">
        <f>U18+U29+U36+U44+U52+U59+U73</f>
        <v>232.61349784410658</v>
      </c>
      <c r="V77" s="111">
        <f>V18+V29+V36+V44+V52+V59+V73</f>
        <v>241.6114127592588</v>
      </c>
      <c r="W77" s="111">
        <f>W18+W29+W36+W44+W52+W59+W73</f>
        <v>250.16773983668651</v>
      </c>
      <c r="X77" s="111">
        <f>X18+X29+X36+X44+X52+X59+X73</f>
        <v>257.66617893814765</v>
      </c>
      <c r="Y77" s="111">
        <f>Y18+Y29+Y36+Y44+Y52+Y59+Y73</f>
        <v>264.67253607845714</v>
      </c>
      <c r="Z77" s="111">
        <f>Z18+Z29+Z36+Z44+Z52+Z59+Z73</f>
        <v>272.1527170577894</v>
      </c>
      <c r="AA77" s="111">
        <f>AA18+AA29+AA36+AA44+AA52+AA59+AA73</f>
        <v>280.0111279260156</v>
      </c>
      <c r="AB77" s="111">
        <f>AB18+AB29+AB36+AB44+AB52+AB59+AB73</f>
        <v>288.13066858864175</v>
      </c>
      <c r="AC77" s="111">
        <f>AC18+AC29+AC36+AC44+AC52+AC59+AC73</f>
        <v>296.36844792365554</v>
      </c>
      <c r="AD77" s="111">
        <f>AD18+AD29+AD36+AD44+AD52+AD59+AD73</f>
        <v>304.5506419262469</v>
      </c>
      <c r="AE77" s="111">
        <f>AE18+AE29+AE36+AE44+AE52+AE59+AE73</f>
        <v>312.50700004405104</v>
      </c>
      <c r="AF77" s="111">
        <f>AF18+AF29+AF36+AF44+AF52+AF59+AF73</f>
        <v>319.98863133849142</v>
      </c>
      <c r="AG77" s="111">
        <f>AG18+AG29+AG36+AG44+AG52+AG59+AG73</f>
        <v>327.20795429721301</v>
      </c>
      <c r="AH77" s="111">
        <f>AH18+AH29+AH36+AH44+AH52+AH59+AH73</f>
        <v>334.21811550149346</v>
      </c>
      <c r="AI77" s="110">
        <f>AI18+AI29+AI36+AI44+AI52+AI59+AI73</f>
        <v>341.0662816572999</v>
      </c>
      <c r="AJ77" s="201">
        <f>AJ18+AJ29+AJ36+AJ44+AJ52+AJ59+AJ73</f>
        <v>347.79221679888269</v>
      </c>
      <c r="AK77" s="111">
        <f>AK18+AK29+AK36+AK44+AK52+AK59+AK73</f>
        <v>354.42657653347339</v>
      </c>
      <c r="AL77" s="111">
        <f>AL18+AL29+AL36+AL44+AL52+AL59+AL73</f>
        <v>360.53820068093</v>
      </c>
      <c r="AM77" s="111">
        <f>AM18+AM29+AM36+AM44+AM52+AM59+AM73</f>
        <v>366.69988442433942</v>
      </c>
      <c r="AN77" s="111">
        <f>AN18+AN29+AN36+AN44+AN52+AN59+AN73</f>
        <v>372.88814548664368</v>
      </c>
      <c r="AO77" s="111">
        <f>AO18+AO29+AO36+AO44+AO52+AO59+AO73</f>
        <v>379.0405740786523</v>
      </c>
      <c r="AP77" s="110">
        <f>AP18+AP29+AP36+AP44+AP52+AP59+AP73</f>
        <v>385.10841876928941</v>
      </c>
      <c r="AQ77" s="201">
        <f>AQ18+AQ29+AQ36+AQ44+AQ52+AQ59+AQ73</f>
        <v>391.05797646668645</v>
      </c>
      <c r="AR77" s="111">
        <f>AR18+AR29+AR36+AR44+AR52+AR59+AR73</f>
        <v>396.89991784885677</v>
      </c>
      <c r="AS77" s="111">
        <f>AS18+AS29+AS36+AS44+AS52+AS59+AS73</f>
        <v>402.62891828438921</v>
      </c>
      <c r="AT77" s="111">
        <f>AT18+AT29+AT36+AT44+AT52+AT59+AT73</f>
        <v>408.20435363184561</v>
      </c>
      <c r="AU77" s="111">
        <f>AU18+AU29+AU36+AU44+AU52+AU59+AU73</f>
        <v>413.66339308658115</v>
      </c>
      <c r="AV77" s="111">
        <f>AV18+AV29+AV36+AV44+AV52+AV59+AV73</f>
        <v>419.03185662412733</v>
      </c>
      <c r="AW77" s="110">
        <f>AW18+AW29+AW36+AW44+AW52+AW59+AW73</f>
        <v>424.31984664474066</v>
      </c>
      <c r="AX77" s="201">
        <f>AX18+AX29+AX36+AX44+AX52+AX59+AX73</f>
        <v>429.52954124467362</v>
      </c>
      <c r="AY77" s="176">
        <f>AY18+AY29+AY36+AY44+AY52+AY59+AY73</f>
        <v>434.62154622678077</v>
      </c>
      <c r="AZ77" s="111">
        <f>AZ18+AZ29+AZ36+AZ44+AZ52+AZ59+AZ73</f>
        <v>439.62437532327908</v>
      </c>
      <c r="BA77" s="111">
        <f>BA18+BA29+BA36+BA44+BA52+BA59+BA73</f>
        <v>444.57011761775038</v>
      </c>
      <c r="BB77" s="111">
        <f>BB18+BB29+BB36+BB44+BB52+BB59+BB73</f>
        <v>449.45226941376706</v>
      </c>
      <c r="BC77" s="111">
        <f>BC18+BC29+BC36+BC44+BC52+BC59+BC73</f>
        <v>454.25447517545069</v>
      </c>
      <c r="BD77" s="110">
        <f>BD18+BD29+BD36+BD44+BD52+BD59+BD73</f>
        <v>458.97305179943697</v>
      </c>
      <c r="BE77" s="201">
        <f>BE18+BE29+BE36+BE44+BE52+BE59+BE73</f>
        <v>463.60906503518561</v>
      </c>
      <c r="BF77" s="111">
        <f>BF18+BF29+BF36+BF44+BF52+BF59+BF73</f>
        <v>468.16637050267627</v>
      </c>
      <c r="BG77" s="111">
        <f>BG18+BG29+BG36+BG44+BG52+BG59+BG73</f>
        <v>472.65302832236807</v>
      </c>
      <c r="BH77" s="111">
        <f>BH18+BH29+BH36+BH44+BH52+BH59+BH73</f>
        <v>477.07276960894603</v>
      </c>
      <c r="BI77" s="111">
        <f>BI18+BI29+BI36+BI44+BI52+BI59+BI73</f>
        <v>481.43334723356173</v>
      </c>
      <c r="BJ77" s="111">
        <f>BJ18+BJ29+BJ36+BJ44+BJ52+BJ59+BJ73</f>
        <v>485.7377978257079</v>
      </c>
      <c r="BK77" s="110">
        <f>BK18+BK29+BK36+BK44+BK52+BK59+BK73</f>
        <v>489.9869219367767</v>
      </c>
      <c r="BL77" s="201">
        <f>BL18+BL29+BL36+BL44+BL52+BL59+BL73</f>
        <v>494.18062008817935</v>
      </c>
      <c r="BM77" s="111">
        <f>BM18+BM29+BM36+BM44+BM52+BM59+BM73</f>
        <v>498.31888741976144</v>
      </c>
      <c r="BN77" s="111">
        <f t="shared" ref="BN77:DS77" si="154">BN18+BN29+BN36+BN44+BN52+BN59+BN73</f>
        <v>502.4024304056324</v>
      </c>
      <c r="BO77" s="111">
        <f t="shared" si="154"/>
        <v>506.43286486957737</v>
      </c>
      <c r="BP77" s="111">
        <f t="shared" si="154"/>
        <v>510.40984710255145</v>
      </c>
      <c r="BQ77" s="111">
        <f t="shared" si="154"/>
        <v>514.33464985622925</v>
      </c>
      <c r="BR77" s="111">
        <f t="shared" si="154"/>
        <v>518.20956340634348</v>
      </c>
      <c r="BS77" s="111">
        <f t="shared" si="154"/>
        <v>522.03719014806086</v>
      </c>
      <c r="BT77" s="111">
        <f t="shared" si="154"/>
        <v>525.8200129689161</v>
      </c>
      <c r="BU77" s="111">
        <f t="shared" si="154"/>
        <v>529.56020631108709</v>
      </c>
      <c r="BV77" s="111">
        <f t="shared" si="154"/>
        <v>533.25931889309629</v>
      </c>
      <c r="BW77" s="111">
        <f t="shared" si="154"/>
        <v>536.91855355201017</v>
      </c>
      <c r="BX77" s="111">
        <f t="shared" si="154"/>
        <v>540.53852002030089</v>
      </c>
      <c r="BY77" s="111">
        <f t="shared" si="154"/>
        <v>544.11975934840086</v>
      </c>
      <c r="BZ77" s="111">
        <f t="shared" si="154"/>
        <v>547.66298070488085</v>
      </c>
      <c r="CA77" s="111">
        <f t="shared" si="154"/>
        <v>551.1691331650859</v>
      </c>
      <c r="CB77" s="111">
        <f t="shared" si="154"/>
        <v>554.63936708724873</v>
      </c>
      <c r="CC77" s="111">
        <f t="shared" si="154"/>
        <v>558.0749364068555</v>
      </c>
      <c r="CD77" s="111">
        <f t="shared" si="154"/>
        <v>561.47705130851648</v>
      </c>
      <c r="CE77" s="111">
        <f t="shared" si="154"/>
        <v>564.84700708092726</v>
      </c>
      <c r="CF77" s="111">
        <f t="shared" si="154"/>
        <v>568.1860255230755</v>
      </c>
      <c r="CG77" s="111">
        <f t="shared" si="154"/>
        <v>571.49517791202572</v>
      </c>
      <c r="CH77" s="111">
        <f t="shared" si="154"/>
        <v>574.77538022645319</v>
      </c>
      <c r="CI77" s="111">
        <f t="shared" si="154"/>
        <v>578.02742464326911</v>
      </c>
      <c r="CJ77" s="111">
        <f t="shared" si="154"/>
        <v>581.25201920543145</v>
      </c>
      <c r="CK77" s="111">
        <f t="shared" si="154"/>
        <v>584.44984391335277</v>
      </c>
      <c r="CL77" s="111">
        <f t="shared" si="154"/>
        <v>587.62158999146811</v>
      </c>
      <c r="CM77" s="111">
        <f t="shared" si="154"/>
        <v>590.76800684493708</v>
      </c>
      <c r="CN77" s="111">
        <f t="shared" si="154"/>
        <v>593.88989392790609</v>
      </c>
      <c r="CO77" s="111">
        <f t="shared" si="154"/>
        <v>596.98807044907028</v>
      </c>
      <c r="CP77" s="111">
        <f t="shared" si="154"/>
        <v>600.06334157437141</v>
      </c>
      <c r="CQ77" s="111">
        <f t="shared" si="154"/>
        <v>603.11647212850971</v>
      </c>
      <c r="CR77" s="111">
        <f t="shared" si="154"/>
        <v>606.14817465743488</v>
      </c>
      <c r="CS77" s="111">
        <f t="shared" si="154"/>
        <v>609.15911290806116</v>
      </c>
      <c r="CT77" s="111">
        <f t="shared" si="154"/>
        <v>612.14989978782603</v>
      </c>
      <c r="CU77" s="111">
        <f t="shared" si="154"/>
        <v>615.12110941489959</v>
      </c>
      <c r="CV77" s="111">
        <f t="shared" si="154"/>
        <v>618.07329330255857</v>
      </c>
      <c r="CW77" s="111">
        <f t="shared" si="154"/>
        <v>621.00699366592426</v>
      </c>
      <c r="CX77" s="111">
        <f t="shared" si="154"/>
        <v>623.92275122552837</v>
      </c>
      <c r="CY77" s="111">
        <f t="shared" si="154"/>
        <v>626.82110791787136</v>
      </c>
      <c r="CZ77" s="111">
        <f t="shared" si="154"/>
        <v>629.70260478946932</v>
      </c>
      <c r="DA77" s="111">
        <f t="shared" si="154"/>
        <v>632.56777597961366</v>
      </c>
      <c r="DB77" s="111">
        <f t="shared" si="154"/>
        <v>635.41713963949962</v>
      </c>
      <c r="DC77" s="111">
        <f t="shared" si="154"/>
        <v>638.25119118665543</v>
      </c>
      <c r="DD77" s="111">
        <f t="shared" si="154"/>
        <v>641.07040064885041</v>
      </c>
      <c r="DE77" s="111">
        <f t="shared" si="154"/>
        <v>643.87521387612912</v>
      </c>
      <c r="DF77" s="111">
        <f t="shared" si="154"/>
        <v>646.66605642236004</v>
      </c>
      <c r="DG77" s="111">
        <f t="shared" si="154"/>
        <v>649.44333829517689</v>
      </c>
      <c r="DH77" s="111">
        <f t="shared" si="154"/>
        <v>652.20745793353365</v>
      </c>
      <c r="DI77" s="111">
        <f t="shared" si="154"/>
        <v>654.95880547819729</v>
      </c>
      <c r="DJ77" s="111">
        <f t="shared" si="154"/>
        <v>657.69776424534371</v>
      </c>
      <c r="DK77" s="111">
        <f t="shared" si="154"/>
        <v>660.42471042197167</v>
      </c>
      <c r="DL77" s="111">
        <f t="shared" si="154"/>
        <v>663.14001162686986</v>
      </c>
      <c r="DM77" s="111">
        <f t="shared" si="154"/>
        <v>665.84402510610391</v>
      </c>
      <c r="DN77" s="111">
        <f t="shared" si="154"/>
        <v>668.53709613797287</v>
      </c>
      <c r="DO77" s="111">
        <f t="shared" si="154"/>
        <v>671.21955702808236</v>
      </c>
      <c r="DP77" s="111">
        <f t="shared" si="154"/>
        <v>673.89172699284541</v>
      </c>
      <c r="DQ77" s="111">
        <f t="shared" si="154"/>
        <v>676.55391302811518</v>
      </c>
      <c r="DR77" s="111">
        <f t="shared" si="154"/>
        <v>679.20641137123357</v>
      </c>
      <c r="DS77" s="111">
        <f t="shared" si="154"/>
        <v>681.84950906686163</v>
      </c>
    </row>
    <row r="78" spans="1:123" x14ac:dyDescent="0.25">
      <c r="A78" s="175" t="s">
        <v>150</v>
      </c>
      <c r="I78" s="65">
        <f>I77/$B$5</f>
        <v>1.6073474757865589E-3</v>
      </c>
      <c r="J78" s="65">
        <f t="shared" ref="J78:BU78" si="155">J77/$B$5</f>
        <v>1.8174817683671868E-3</v>
      </c>
      <c r="K78" s="65">
        <f t="shared" si="155"/>
        <v>1.8631378780504229E-3</v>
      </c>
      <c r="L78" s="65">
        <f t="shared" si="155"/>
        <v>1.915011841278811E-3</v>
      </c>
      <c r="M78" s="65">
        <f t="shared" si="155"/>
        <v>1.9743461173410922E-3</v>
      </c>
      <c r="N78" s="65">
        <f t="shared" si="155"/>
        <v>2.0426311928586887E-3</v>
      </c>
      <c r="O78" s="65">
        <f t="shared" si="155"/>
        <v>2.1216549924405548E-3</v>
      </c>
      <c r="P78" s="65">
        <f t="shared" si="155"/>
        <v>2.2135620877255778E-3</v>
      </c>
      <c r="Q78" s="65">
        <f t="shared" si="155"/>
        <v>2.3642944652067406E-3</v>
      </c>
      <c r="R78" s="65">
        <f t="shared" si="155"/>
        <v>2.4858243417177177E-3</v>
      </c>
      <c r="S78" s="65">
        <f t="shared" si="155"/>
        <v>2.6055429948498043E-3</v>
      </c>
      <c r="T78" s="65">
        <f t="shared" si="155"/>
        <v>2.7227845269418493E-3</v>
      </c>
      <c r="U78" s="65">
        <f t="shared" si="155"/>
        <v>2.8367499737086167E-3</v>
      </c>
      <c r="V78" s="65">
        <f t="shared" si="155"/>
        <v>2.9464806434055949E-3</v>
      </c>
      <c r="W78" s="65">
        <f t="shared" si="155"/>
        <v>3.0508260955693475E-3</v>
      </c>
      <c r="X78" s="65">
        <f t="shared" si="155"/>
        <v>3.1422704748554592E-3</v>
      </c>
      <c r="Y78" s="65">
        <f t="shared" si="155"/>
        <v>3.2277138546153309E-3</v>
      </c>
      <c r="Z78" s="65">
        <f t="shared" si="155"/>
        <v>3.3189355738754804E-3</v>
      </c>
      <c r="AA78" s="65">
        <f t="shared" si="155"/>
        <v>3.4147698527562877E-3</v>
      </c>
      <c r="AB78" s="65">
        <f t="shared" si="155"/>
        <v>3.5137886413248993E-3</v>
      </c>
      <c r="AC78" s="65">
        <f t="shared" si="155"/>
        <v>3.6142493649226285E-3</v>
      </c>
      <c r="AD78" s="65">
        <f t="shared" si="155"/>
        <v>3.7140322186127671E-3</v>
      </c>
      <c r="AE78" s="65">
        <f t="shared" si="155"/>
        <v>3.8110609761469638E-3</v>
      </c>
      <c r="AF78" s="65">
        <f t="shared" si="155"/>
        <v>3.9023003821767248E-3</v>
      </c>
      <c r="AG78" s="65">
        <f t="shared" si="155"/>
        <v>3.9903409060635733E-3</v>
      </c>
      <c r="AH78" s="65">
        <f t="shared" si="155"/>
        <v>4.0758306768474816E-3</v>
      </c>
      <c r="AI78" s="185">
        <f t="shared" si="155"/>
        <v>4.1593448982597545E-3</v>
      </c>
      <c r="AJ78" s="185">
        <f t="shared" si="155"/>
        <v>4.2413684975473502E-3</v>
      </c>
      <c r="AK78" s="65">
        <f t="shared" si="155"/>
        <v>4.3222753235789436E-3</v>
      </c>
      <c r="AL78" s="65">
        <f t="shared" si="155"/>
        <v>4.3968073253771948E-3</v>
      </c>
      <c r="AM78" s="65">
        <f t="shared" si="155"/>
        <v>4.4719498100529199E-3</v>
      </c>
      <c r="AN78" s="65">
        <f t="shared" si="155"/>
        <v>4.5474164083737032E-3</v>
      </c>
      <c r="AO78" s="65">
        <f t="shared" si="155"/>
        <v>4.6224460253494184E-3</v>
      </c>
      <c r="AP78" s="185">
        <f t="shared" si="155"/>
        <v>4.6964441313327981E-3</v>
      </c>
      <c r="AQ78" s="185">
        <f t="shared" si="155"/>
        <v>4.7689997130083714E-3</v>
      </c>
      <c r="AR78" s="65">
        <f t="shared" si="155"/>
        <v>4.8402429005958147E-3</v>
      </c>
      <c r="AS78" s="65">
        <f t="shared" si="155"/>
        <v>4.9101087595657218E-3</v>
      </c>
      <c r="AT78" s="65">
        <f t="shared" si="155"/>
        <v>4.9781018735590927E-3</v>
      </c>
      <c r="AU78" s="65">
        <f t="shared" si="155"/>
        <v>5.0446755254461113E-3</v>
      </c>
      <c r="AV78" s="65">
        <f t="shared" si="155"/>
        <v>5.1101445929771627E-3</v>
      </c>
      <c r="AW78" s="185">
        <f t="shared" si="155"/>
        <v>5.1746322761553739E-3</v>
      </c>
      <c r="AX78" s="185">
        <f t="shared" si="155"/>
        <v>5.2381651371301661E-3</v>
      </c>
      <c r="AY78" s="65">
        <f t="shared" si="155"/>
        <v>5.3002627588631798E-3</v>
      </c>
      <c r="AZ78" s="65">
        <f t="shared" si="155"/>
        <v>5.3612728697960861E-3</v>
      </c>
      <c r="BA78" s="65">
        <f t="shared" si="155"/>
        <v>5.4215868002164677E-3</v>
      </c>
      <c r="BB78" s="65">
        <f t="shared" si="155"/>
        <v>5.4811252367532566E-3</v>
      </c>
      <c r="BC78" s="65">
        <f t="shared" si="155"/>
        <v>5.5396887216518373E-3</v>
      </c>
      <c r="BD78" s="185">
        <f t="shared" si="155"/>
        <v>5.5972323390175239E-3</v>
      </c>
      <c r="BE78" s="185">
        <f t="shared" si="155"/>
        <v>5.6537690857949461E-3</v>
      </c>
      <c r="BF78" s="65">
        <f t="shared" si="155"/>
        <v>5.7093459817399543E-3</v>
      </c>
      <c r="BG78" s="65">
        <f t="shared" si="155"/>
        <v>5.7640613210044886E-3</v>
      </c>
      <c r="BH78" s="65">
        <f t="shared" si="155"/>
        <v>5.8179606049871468E-3</v>
      </c>
      <c r="BI78" s="65">
        <f t="shared" si="155"/>
        <v>5.871138380897094E-3</v>
      </c>
      <c r="BJ78" s="65">
        <f t="shared" si="155"/>
        <v>5.9236316808013159E-3</v>
      </c>
      <c r="BK78" s="185">
        <f t="shared" si="155"/>
        <v>5.9754502675216674E-3</v>
      </c>
      <c r="BL78" s="185">
        <f t="shared" si="155"/>
        <v>6.0265929279046263E-3</v>
      </c>
      <c r="BM78" s="65">
        <f t="shared" si="155"/>
        <v>6.0770596026800171E-3</v>
      </c>
      <c r="BN78" s="65">
        <f t="shared" si="155"/>
        <v>6.1268589073857609E-3</v>
      </c>
      <c r="BO78" s="65">
        <f t="shared" si="155"/>
        <v>6.1760105471899678E-3</v>
      </c>
      <c r="BP78" s="65">
        <f t="shared" si="155"/>
        <v>6.2245103305189203E-3</v>
      </c>
      <c r="BQ78" s="65">
        <f t="shared" si="155"/>
        <v>6.2723737787345035E-3</v>
      </c>
      <c r="BR78" s="65">
        <f t="shared" si="155"/>
        <v>6.3196288220285788E-3</v>
      </c>
      <c r="BS78" s="65">
        <f t="shared" si="155"/>
        <v>6.3663071969275713E-3</v>
      </c>
      <c r="BT78" s="65">
        <f t="shared" si="155"/>
        <v>6.4124391825477571E-3</v>
      </c>
      <c r="BU78" s="65">
        <f t="shared" si="155"/>
        <v>6.4580512964766716E-3</v>
      </c>
      <c r="BV78" s="65">
        <f t="shared" ref="BV78:DS78" si="156">BV77/$B$5</f>
        <v>6.5031624255255643E-3</v>
      </c>
      <c r="BW78" s="65">
        <f t="shared" si="156"/>
        <v>6.547787238439148E-3</v>
      </c>
      <c r="BX78" s="65">
        <f t="shared" si="156"/>
        <v>6.5919331709792788E-3</v>
      </c>
      <c r="BY78" s="65">
        <f t="shared" si="156"/>
        <v>6.6356068213219615E-3</v>
      </c>
      <c r="BZ78" s="65">
        <f t="shared" si="156"/>
        <v>6.6788168378644009E-3</v>
      </c>
      <c r="CA78" s="65">
        <f t="shared" si="156"/>
        <v>6.7215747946961692E-3</v>
      </c>
      <c r="CB78" s="65">
        <f t="shared" si="156"/>
        <v>6.7638947205762041E-3</v>
      </c>
      <c r="CC78" s="65">
        <f t="shared" si="156"/>
        <v>6.8057919074006766E-3</v>
      </c>
      <c r="CD78" s="65">
        <f t="shared" si="156"/>
        <v>6.8472811135184934E-3</v>
      </c>
      <c r="CE78" s="65">
        <f t="shared" si="156"/>
        <v>6.8883781351332593E-3</v>
      </c>
      <c r="CF78" s="65">
        <f t="shared" si="156"/>
        <v>6.9290978722326277E-3</v>
      </c>
      <c r="CG78" s="65">
        <f t="shared" si="156"/>
        <v>6.9694533891710457E-3</v>
      </c>
      <c r="CH78" s="65">
        <f t="shared" si="156"/>
        <v>7.0094558564201609E-3</v>
      </c>
      <c r="CI78" s="65">
        <f t="shared" si="156"/>
        <v>7.049114934674014E-3</v>
      </c>
      <c r="CJ78" s="65">
        <f t="shared" si="156"/>
        <v>7.0884392586028225E-3</v>
      </c>
      <c r="CK78" s="65">
        <f t="shared" si="156"/>
        <v>7.1274371208945456E-3</v>
      </c>
      <c r="CL78" s="65">
        <f t="shared" si="156"/>
        <v>7.1661169511154652E-3</v>
      </c>
      <c r="CM78" s="65">
        <f t="shared" si="156"/>
        <v>7.2044878883528911E-3</v>
      </c>
      <c r="CN78" s="65">
        <f t="shared" si="156"/>
        <v>7.2425596820476354E-3</v>
      </c>
      <c r="CO78" s="65">
        <f t="shared" si="156"/>
        <v>7.2803423225496376E-3</v>
      </c>
      <c r="CP78" s="65">
        <f t="shared" si="156"/>
        <v>7.3178456289557485E-3</v>
      </c>
      <c r="CQ78" s="65">
        <f t="shared" si="156"/>
        <v>7.3550789283964597E-3</v>
      </c>
      <c r="CR78" s="65">
        <f t="shared" si="156"/>
        <v>7.3920509104565225E-3</v>
      </c>
      <c r="CS78" s="65">
        <f t="shared" si="156"/>
        <v>7.4287696696105016E-3</v>
      </c>
      <c r="CT78" s="65">
        <f t="shared" si="156"/>
        <v>7.4652426803393417E-3</v>
      </c>
      <c r="CU78" s="65">
        <f t="shared" si="156"/>
        <v>7.5014769440841416E-3</v>
      </c>
      <c r="CV78" s="65">
        <f t="shared" si="156"/>
        <v>7.5374791866165683E-3</v>
      </c>
      <c r="CW78" s="65">
        <f t="shared" si="156"/>
        <v>7.5732560203161494E-3</v>
      </c>
      <c r="CX78" s="65">
        <f t="shared" si="156"/>
        <v>7.608814039335712E-3</v>
      </c>
      <c r="CY78" s="65">
        <f t="shared" si="156"/>
        <v>7.6441598526569678E-3</v>
      </c>
      <c r="CZ78" s="65">
        <f t="shared" si="156"/>
        <v>7.679300058408162E-3</v>
      </c>
      <c r="DA78" s="65">
        <f t="shared" si="156"/>
        <v>7.7142411704830931E-3</v>
      </c>
      <c r="DB78" s="65">
        <f t="shared" si="156"/>
        <v>7.7489895077987756E-3</v>
      </c>
      <c r="DC78" s="65">
        <f t="shared" si="156"/>
        <v>7.783551112032383E-3</v>
      </c>
      <c r="DD78" s="65">
        <f t="shared" si="156"/>
        <v>7.8179317152298825E-3</v>
      </c>
      <c r="DE78" s="65">
        <f t="shared" si="156"/>
        <v>7.8521367545869407E-3</v>
      </c>
      <c r="DF78" s="65">
        <f t="shared" si="156"/>
        <v>7.8861714197848778E-3</v>
      </c>
      <c r="DG78" s="65">
        <f t="shared" si="156"/>
        <v>7.9200407109167904E-3</v>
      </c>
      <c r="DH78" s="65">
        <f t="shared" si="156"/>
        <v>7.9537494869943125E-3</v>
      </c>
      <c r="DI78" s="65">
        <f t="shared" si="156"/>
        <v>7.9873025058316751E-3</v>
      </c>
      <c r="DJ78" s="65">
        <f t="shared" si="156"/>
        <v>8.0207044420163871E-3</v>
      </c>
      <c r="DK78" s="65">
        <f t="shared" si="156"/>
        <v>8.0539598831947772E-3</v>
      </c>
      <c r="DL78" s="65">
        <f t="shared" si="156"/>
        <v>8.087073312522803E-3</v>
      </c>
      <c r="DM78" s="65">
        <f t="shared" si="156"/>
        <v>8.1200490866598033E-3</v>
      </c>
      <c r="DN78" s="65">
        <f t="shared" si="156"/>
        <v>8.1528914163167421E-3</v>
      </c>
      <c r="DO78" s="65">
        <f t="shared" si="156"/>
        <v>8.1856043540010047E-3</v>
      </c>
      <c r="DP78" s="65">
        <f t="shared" si="156"/>
        <v>8.2181917925956763E-3</v>
      </c>
      <c r="DQ78" s="65">
        <f t="shared" si="156"/>
        <v>8.2506574759526243E-3</v>
      </c>
      <c r="DR78" s="65">
        <f t="shared" si="156"/>
        <v>8.2830050167223609E-3</v>
      </c>
      <c r="DS78" s="65">
        <f t="shared" si="156"/>
        <v>8.3152379154495318E-3</v>
      </c>
    </row>
    <row r="79" spans="1:123" x14ac:dyDescent="0.25">
      <c r="I79" s="18"/>
    </row>
    <row r="80" spans="1:123" s="59" customFormat="1" ht="12" x14ac:dyDescent="0.2">
      <c r="A80" s="78" t="s">
        <v>116</v>
      </c>
      <c r="C80" s="51">
        <f>C17</f>
        <v>43899</v>
      </c>
      <c r="D80" s="51">
        <f>D17</f>
        <v>43900</v>
      </c>
      <c r="E80" s="51">
        <f>E17</f>
        <v>43901</v>
      </c>
      <c r="F80" s="51">
        <f>F17</f>
        <v>43902</v>
      </c>
      <c r="G80" s="51">
        <f>G17</f>
        <v>43903</v>
      </c>
      <c r="H80" s="51">
        <f>H17</f>
        <v>43904</v>
      </c>
      <c r="I80" s="51">
        <f>I17</f>
        <v>43905</v>
      </c>
      <c r="J80" s="51">
        <f>J17</f>
        <v>43906</v>
      </c>
      <c r="K80" s="51">
        <f>K17</f>
        <v>43907</v>
      </c>
      <c r="L80" s="51">
        <f>L17</f>
        <v>43908</v>
      </c>
      <c r="M80" s="51">
        <f>M17</f>
        <v>43909</v>
      </c>
      <c r="N80" s="51">
        <f>N17</f>
        <v>43910</v>
      </c>
      <c r="O80" s="51">
        <f>O17</f>
        <v>43911</v>
      </c>
      <c r="P80" s="68">
        <f>P17</f>
        <v>43912</v>
      </c>
      <c r="Q80" s="51">
        <f>Q17</f>
        <v>43913</v>
      </c>
      <c r="R80" s="51">
        <f>R17</f>
        <v>43914</v>
      </c>
      <c r="S80" s="51">
        <f>S17</f>
        <v>43915</v>
      </c>
      <c r="T80" s="51">
        <f>T17</f>
        <v>43916</v>
      </c>
      <c r="U80" s="51">
        <f>U17</f>
        <v>43917</v>
      </c>
      <c r="V80" s="51">
        <f>V17</f>
        <v>43918</v>
      </c>
      <c r="W80" s="68">
        <f>W17</f>
        <v>43919</v>
      </c>
      <c r="X80" s="51">
        <f>X17</f>
        <v>43920</v>
      </c>
      <c r="Y80" s="51">
        <f>Y17</f>
        <v>43921</v>
      </c>
      <c r="Z80" s="51">
        <f>Z17</f>
        <v>43922</v>
      </c>
      <c r="AA80" s="51">
        <f>AA17</f>
        <v>43923</v>
      </c>
      <c r="AB80" s="51">
        <f>AB17</f>
        <v>43924</v>
      </c>
      <c r="AC80" s="51">
        <f>AC17</f>
        <v>43925</v>
      </c>
      <c r="AD80" s="68">
        <f>AD17</f>
        <v>43926</v>
      </c>
      <c r="AE80" s="51">
        <f>AE17</f>
        <v>43927</v>
      </c>
      <c r="AF80" s="51">
        <f>AF17</f>
        <v>43928</v>
      </c>
      <c r="AG80" s="51">
        <f>AG17</f>
        <v>43929</v>
      </c>
      <c r="AH80" s="51">
        <f>AH17</f>
        <v>43930</v>
      </c>
      <c r="AI80" s="51">
        <f>AI17</f>
        <v>43931</v>
      </c>
      <c r="AJ80" s="188">
        <f>AJ17</f>
        <v>43932</v>
      </c>
      <c r="AK80" s="68">
        <f>AK17</f>
        <v>43933</v>
      </c>
      <c r="AL80" s="51">
        <f>AL17</f>
        <v>43934</v>
      </c>
      <c r="AM80" s="51">
        <f>AM17</f>
        <v>43935</v>
      </c>
      <c r="AN80" s="51">
        <f>AN17</f>
        <v>43936</v>
      </c>
      <c r="AO80" s="51">
        <f>AO17</f>
        <v>43937</v>
      </c>
      <c r="AP80" s="51">
        <f>AP17</f>
        <v>43938</v>
      </c>
      <c r="AQ80" s="188">
        <f>AQ17</f>
        <v>43939</v>
      </c>
      <c r="AR80" s="68">
        <f>AR17</f>
        <v>43940</v>
      </c>
      <c r="AS80" s="51">
        <f>AS17</f>
        <v>43941</v>
      </c>
      <c r="AT80" s="51">
        <f>AT17</f>
        <v>43942</v>
      </c>
      <c r="AU80" s="51">
        <f>AU17</f>
        <v>43943</v>
      </c>
      <c r="AV80" s="51">
        <f>AV17</f>
        <v>43944</v>
      </c>
      <c r="AW80" s="51">
        <f>AW17</f>
        <v>43945</v>
      </c>
      <c r="AX80" s="188">
        <f>AX17</f>
        <v>43946</v>
      </c>
      <c r="AY80" s="68">
        <f>AY17</f>
        <v>43947</v>
      </c>
      <c r="AZ80" s="51">
        <f>AZ17</f>
        <v>43948</v>
      </c>
      <c r="BA80" s="51">
        <f>BA17</f>
        <v>43949</v>
      </c>
      <c r="BB80" s="51">
        <f>BB17</f>
        <v>43950</v>
      </c>
      <c r="BC80" s="51">
        <f>BC17</f>
        <v>43951</v>
      </c>
      <c r="BD80" s="51">
        <f>BD17</f>
        <v>43952</v>
      </c>
      <c r="BE80" s="188">
        <f>BE17</f>
        <v>43953</v>
      </c>
      <c r="BF80" s="68">
        <f>BF17</f>
        <v>43954</v>
      </c>
      <c r="BG80" s="51">
        <f>BG17</f>
        <v>43955</v>
      </c>
      <c r="BH80" s="51">
        <f>BH17</f>
        <v>43956</v>
      </c>
      <c r="BI80" s="51">
        <f>BI17</f>
        <v>43957</v>
      </c>
      <c r="BJ80" s="51">
        <f>BJ17</f>
        <v>43958</v>
      </c>
      <c r="BK80" s="51">
        <f>BK17</f>
        <v>43959</v>
      </c>
      <c r="BL80" s="188">
        <f>BL17</f>
        <v>43960</v>
      </c>
      <c r="BM80" s="68">
        <f>BM17</f>
        <v>43961</v>
      </c>
      <c r="BN80" s="51">
        <f t="shared" ref="BN80:DS80" si="157">BN17</f>
        <v>43962</v>
      </c>
      <c r="BO80" s="51">
        <f t="shared" si="157"/>
        <v>43963</v>
      </c>
      <c r="BP80" s="51">
        <f t="shared" si="157"/>
        <v>43964</v>
      </c>
      <c r="BQ80" s="51">
        <f t="shared" si="157"/>
        <v>43965</v>
      </c>
      <c r="BR80" s="51">
        <f t="shared" si="157"/>
        <v>43966</v>
      </c>
      <c r="BS80" s="51">
        <f t="shared" si="157"/>
        <v>43967</v>
      </c>
      <c r="BT80" s="68">
        <f t="shared" si="157"/>
        <v>43968</v>
      </c>
      <c r="BU80" s="51">
        <f t="shared" si="157"/>
        <v>43969</v>
      </c>
      <c r="BV80" s="51">
        <f t="shared" si="157"/>
        <v>43970</v>
      </c>
      <c r="BW80" s="51">
        <f t="shared" si="157"/>
        <v>43971</v>
      </c>
      <c r="BX80" s="51">
        <f t="shared" si="157"/>
        <v>43972</v>
      </c>
      <c r="BY80" s="51">
        <f t="shared" si="157"/>
        <v>43973</v>
      </c>
      <c r="BZ80" s="51">
        <f t="shared" si="157"/>
        <v>43974</v>
      </c>
      <c r="CA80" s="68">
        <f t="shared" si="157"/>
        <v>43975</v>
      </c>
      <c r="CB80" s="51">
        <f t="shared" si="157"/>
        <v>43976</v>
      </c>
      <c r="CC80" s="51">
        <f t="shared" si="157"/>
        <v>43977</v>
      </c>
      <c r="CD80" s="51">
        <f t="shared" si="157"/>
        <v>43978</v>
      </c>
      <c r="CE80" s="51">
        <f t="shared" si="157"/>
        <v>43979</v>
      </c>
      <c r="CF80" s="51">
        <f t="shared" si="157"/>
        <v>43980</v>
      </c>
      <c r="CG80" s="51">
        <f t="shared" si="157"/>
        <v>43981</v>
      </c>
      <c r="CH80" s="68">
        <f t="shared" si="157"/>
        <v>43982</v>
      </c>
      <c r="CI80" s="51">
        <f t="shared" si="157"/>
        <v>43983</v>
      </c>
      <c r="CJ80" s="51">
        <f t="shared" si="157"/>
        <v>43984</v>
      </c>
      <c r="CK80" s="51">
        <f t="shared" si="157"/>
        <v>43985</v>
      </c>
      <c r="CL80" s="51">
        <f t="shared" si="157"/>
        <v>43986</v>
      </c>
      <c r="CM80" s="51">
        <f t="shared" si="157"/>
        <v>43987</v>
      </c>
      <c r="CN80" s="51">
        <f t="shared" si="157"/>
        <v>43988</v>
      </c>
      <c r="CO80" s="68">
        <f t="shared" si="157"/>
        <v>43989</v>
      </c>
      <c r="CP80" s="51">
        <f t="shared" si="157"/>
        <v>43990</v>
      </c>
      <c r="CQ80" s="51">
        <f t="shared" si="157"/>
        <v>43991</v>
      </c>
      <c r="CR80" s="51">
        <f t="shared" si="157"/>
        <v>43992</v>
      </c>
      <c r="CS80" s="51">
        <f t="shared" si="157"/>
        <v>43993</v>
      </c>
      <c r="CT80" s="51">
        <f t="shared" si="157"/>
        <v>43994</v>
      </c>
      <c r="CU80" s="51">
        <f t="shared" si="157"/>
        <v>43995</v>
      </c>
      <c r="CV80" s="68">
        <f t="shared" si="157"/>
        <v>43996</v>
      </c>
      <c r="CW80" s="51">
        <f t="shared" si="157"/>
        <v>43997</v>
      </c>
      <c r="CX80" s="51">
        <f t="shared" si="157"/>
        <v>43998</v>
      </c>
      <c r="CY80" s="51">
        <f t="shared" si="157"/>
        <v>43999</v>
      </c>
      <c r="CZ80" s="51">
        <f t="shared" si="157"/>
        <v>44000</v>
      </c>
      <c r="DA80" s="51">
        <f t="shared" si="157"/>
        <v>44001</v>
      </c>
      <c r="DB80" s="51">
        <f t="shared" si="157"/>
        <v>44002</v>
      </c>
      <c r="DC80" s="51">
        <f t="shared" si="157"/>
        <v>44003</v>
      </c>
      <c r="DD80" s="68">
        <f t="shared" si="157"/>
        <v>44004</v>
      </c>
      <c r="DE80" s="51">
        <f t="shared" si="157"/>
        <v>44005</v>
      </c>
      <c r="DF80" s="51">
        <f t="shared" si="157"/>
        <v>44006</v>
      </c>
      <c r="DG80" s="51">
        <f t="shared" si="157"/>
        <v>44007</v>
      </c>
      <c r="DH80" s="51">
        <f t="shared" si="157"/>
        <v>44008</v>
      </c>
      <c r="DI80" s="51">
        <f t="shared" si="157"/>
        <v>44009</v>
      </c>
      <c r="DJ80" s="51">
        <f t="shared" si="157"/>
        <v>44010</v>
      </c>
      <c r="DK80" s="68">
        <f t="shared" si="157"/>
        <v>44011</v>
      </c>
      <c r="DL80" s="51">
        <f t="shared" si="157"/>
        <v>44012</v>
      </c>
      <c r="DM80" s="51">
        <f t="shared" si="157"/>
        <v>44013</v>
      </c>
      <c r="DN80" s="51">
        <f t="shared" si="157"/>
        <v>44014</v>
      </c>
      <c r="DO80" s="51">
        <f t="shared" si="157"/>
        <v>44015</v>
      </c>
      <c r="DP80" s="51">
        <f t="shared" si="157"/>
        <v>44016</v>
      </c>
      <c r="DQ80" s="51">
        <f t="shared" si="157"/>
        <v>44017</v>
      </c>
      <c r="DR80" s="51">
        <f t="shared" si="157"/>
        <v>44018</v>
      </c>
      <c r="DS80" s="51">
        <f t="shared" si="157"/>
        <v>44019</v>
      </c>
    </row>
    <row r="81" spans="1:123" x14ac:dyDescent="0.25">
      <c r="A81" s="45"/>
      <c r="B81" t="s">
        <v>1</v>
      </c>
      <c r="C81" s="53">
        <f>C14</f>
        <v>1.3042026652294427</v>
      </c>
      <c r="D81" s="53">
        <f t="shared" ref="D81:BO81" si="158">D14</f>
        <v>1.5731122880974937</v>
      </c>
      <c r="E81" s="53">
        <f t="shared" si="158"/>
        <v>1.8958038355391549</v>
      </c>
      <c r="F81" s="53">
        <f t="shared" si="158"/>
        <v>2.2830336924691488</v>
      </c>
      <c r="G81" s="53">
        <f t="shared" si="158"/>
        <v>2.7477095207851407</v>
      </c>
      <c r="H81" s="53">
        <f t="shared" si="158"/>
        <v>3.3053205147643312</v>
      </c>
      <c r="I81" s="53">
        <f t="shared" si="158"/>
        <v>3.97445370753936</v>
      </c>
      <c r="J81" s="53">
        <f t="shared" si="158"/>
        <v>4.7760686905657002</v>
      </c>
      <c r="K81" s="53">
        <f t="shared" si="158"/>
        <v>5.7373362463233715</v>
      </c>
      <c r="L81" s="53">
        <f t="shared" si="158"/>
        <v>6.8901868893586382</v>
      </c>
      <c r="M81" s="53">
        <f t="shared" si="158"/>
        <v>8.2729372371270209</v>
      </c>
      <c r="N81" s="53">
        <f t="shared" si="158"/>
        <v>9.9315672305751406</v>
      </c>
      <c r="O81" s="53">
        <f t="shared" si="158"/>
        <v>11.921252798838948</v>
      </c>
      <c r="P81" s="53">
        <f t="shared" si="158"/>
        <v>14.308205056881578</v>
      </c>
      <c r="Q81" s="53">
        <f t="shared" si="158"/>
        <v>17.171202918229039</v>
      </c>
      <c r="R81" s="53">
        <f t="shared" si="158"/>
        <v>20.605455503542299</v>
      </c>
      <c r="S81" s="53">
        <f t="shared" si="158"/>
        <v>24.725213757614519</v>
      </c>
      <c r="T81" s="53">
        <f t="shared" si="158"/>
        <v>29.667578814197487</v>
      </c>
      <c r="U81" s="53">
        <f t="shared" si="158"/>
        <v>35.597072033793353</v>
      </c>
      <c r="V81" s="53">
        <f t="shared" si="158"/>
        <v>42.711119049004701</v>
      </c>
      <c r="W81" s="53">
        <f t="shared" si="158"/>
        <v>51.246630618954626</v>
      </c>
      <c r="X81" s="53">
        <f t="shared" si="158"/>
        <v>60.601522034945631</v>
      </c>
      <c r="Y81" s="53">
        <f t="shared" si="158"/>
        <v>63.320954680918788</v>
      </c>
      <c r="Z81" s="53">
        <f t="shared" si="158"/>
        <v>66.423300332668163</v>
      </c>
      <c r="AA81" s="53">
        <f t="shared" si="158"/>
        <v>69.983300714478389</v>
      </c>
      <c r="AB81" s="53">
        <f t="shared" si="158"/>
        <v>74.090626502110808</v>
      </c>
      <c r="AC81" s="53">
        <f t="shared" si="158"/>
        <v>78.852854979136595</v>
      </c>
      <c r="AD81" s="53">
        <f t="shared" si="158"/>
        <v>84.399039729033902</v>
      </c>
      <c r="AE81" s="53">
        <f t="shared" si="158"/>
        <v>90.922374757519506</v>
      </c>
      <c r="AF81" s="53">
        <f t="shared" si="158"/>
        <v>96.304942802318436</v>
      </c>
      <c r="AG81" s="53">
        <f t="shared" si="158"/>
        <v>101.64835758089485</v>
      </c>
      <c r="AH81" s="53">
        <f t="shared" si="158"/>
        <v>106.91789568527059</v>
      </c>
      <c r="AI81" s="53">
        <f t="shared" si="158"/>
        <v>112.07168776349694</v>
      </c>
      <c r="AJ81" s="53">
        <f t="shared" si="158"/>
        <v>117.05928757200992</v>
      </c>
      <c r="AK81" s="53">
        <f t="shared" si="158"/>
        <v>121.81995373267131</v>
      </c>
      <c r="AL81" s="53">
        <f t="shared" si="158"/>
        <v>126.02904304822157</v>
      </c>
      <c r="AM81" s="53">
        <f t="shared" si="158"/>
        <v>129.97836954431776</v>
      </c>
      <c r="AN81" s="53">
        <f t="shared" si="158"/>
        <v>134.14770006768367</v>
      </c>
      <c r="AO81" s="53">
        <f t="shared" si="158"/>
        <v>138.49598240190491</v>
      </c>
      <c r="AP81" s="53">
        <f t="shared" si="158"/>
        <v>142.97141941642306</v>
      </c>
      <c r="AQ81" s="53">
        <f t="shared" si="158"/>
        <v>147.50930849415451</v>
      </c>
      <c r="AR81" s="53">
        <f t="shared" si="158"/>
        <v>152.0294489931326</v>
      </c>
      <c r="AS81" s="53">
        <f t="shared" si="158"/>
        <v>156.43685321275109</v>
      </c>
      <c r="AT81" s="53">
        <f t="shared" si="158"/>
        <v>160.59091218013927</v>
      </c>
      <c r="AU81" s="53">
        <f t="shared" si="158"/>
        <v>164.62211348954852</v>
      </c>
      <c r="AV81" s="53">
        <f t="shared" si="158"/>
        <v>168.55771919850392</v>
      </c>
      <c r="AW81" s="53">
        <f t="shared" si="158"/>
        <v>172.42227351932883</v>
      </c>
      <c r="AX81" s="53">
        <f t="shared" si="158"/>
        <v>176.2369476785239</v>
      </c>
      <c r="AY81" s="53">
        <f t="shared" si="158"/>
        <v>180.01875450790797</v>
      </c>
      <c r="AZ81" s="53">
        <f t="shared" si="158"/>
        <v>183.55298172792257</v>
      </c>
      <c r="BA81" s="53">
        <f t="shared" si="158"/>
        <v>187.08800640169272</v>
      </c>
      <c r="BB81" s="53">
        <f t="shared" si="158"/>
        <v>190.63474590816256</v>
      </c>
      <c r="BC81" s="53">
        <f t="shared" si="158"/>
        <v>194.16208215862551</v>
      </c>
      <c r="BD81" s="53">
        <f t="shared" si="158"/>
        <v>197.64552136417171</v>
      </c>
      <c r="BE81" s="53">
        <f t="shared" si="158"/>
        <v>201.06785884224772</v>
      </c>
      <c r="BF81" s="53">
        <f t="shared" si="158"/>
        <v>204.41996605658346</v>
      </c>
      <c r="BG81" s="53">
        <f t="shared" si="158"/>
        <v>207.70172459112368</v>
      </c>
      <c r="BH81" s="53">
        <f t="shared" si="158"/>
        <v>210.90450053745207</v>
      </c>
      <c r="BI81" s="53">
        <f t="shared" si="158"/>
        <v>214.05267176194391</v>
      </c>
      <c r="BJ81" s="53">
        <f t="shared" si="158"/>
        <v>217.15605299890115</v>
      </c>
      <c r="BK81" s="53">
        <f t="shared" si="158"/>
        <v>220.219639073916</v>
      </c>
      <c r="BL81" s="53">
        <f t="shared" si="158"/>
        <v>223.24447545457076</v>
      </c>
      <c r="BM81" s="53">
        <f t="shared" si="158"/>
        <v>226.22870733890332</v>
      </c>
      <c r="BN81" s="53">
        <f t="shared" si="158"/>
        <v>229.16878516523553</v>
      </c>
      <c r="BO81" s="53">
        <f t="shared" si="158"/>
        <v>232.07966118763591</v>
      </c>
      <c r="BP81" s="53">
        <f t="shared" ref="BP81:DS81" si="159">BP14</f>
        <v>234.95531829898755</v>
      </c>
      <c r="BQ81" s="53">
        <f t="shared" si="159"/>
        <v>237.79064588003189</v>
      </c>
      <c r="BR81" s="53">
        <f t="shared" si="159"/>
        <v>240.58384694654862</v>
      </c>
      <c r="BS81" s="53">
        <f t="shared" si="159"/>
        <v>243.33549601261572</v>
      </c>
      <c r="BT81" s="53">
        <f t="shared" si="159"/>
        <v>246.0475785612303</v>
      </c>
      <c r="BU81" s="53">
        <f t="shared" si="159"/>
        <v>248.72256635994302</v>
      </c>
      <c r="BV81" s="53">
        <f t="shared" si="159"/>
        <v>251.36413254884695</v>
      </c>
      <c r="BW81" s="53">
        <f t="shared" si="159"/>
        <v>253.97626905089203</v>
      </c>
      <c r="BX81" s="53">
        <f t="shared" si="159"/>
        <v>256.56030122310278</v>
      </c>
      <c r="BY81" s="53">
        <f t="shared" si="159"/>
        <v>259.11646833600719</v>
      </c>
      <c r="BZ81" s="53">
        <f t="shared" si="159"/>
        <v>261.6445922215633</v>
      </c>
      <c r="CA81" s="53">
        <f t="shared" si="159"/>
        <v>264.14458001647608</v>
      </c>
      <c r="CB81" s="53">
        <f t="shared" si="159"/>
        <v>266.61674348404182</v>
      </c>
      <c r="CC81" s="53">
        <f t="shared" si="159"/>
        <v>269.06192397218871</v>
      </c>
      <c r="CD81" s="53">
        <f t="shared" si="159"/>
        <v>271.48008874007314</v>
      </c>
      <c r="CE81" s="53">
        <f t="shared" si="159"/>
        <v>273.87191137444881</v>
      </c>
      <c r="CF81" s="53">
        <f t="shared" si="159"/>
        <v>276.23855307319673</v>
      </c>
      <c r="CG81" s="53">
        <f t="shared" si="159"/>
        <v>278.58131476723975</v>
      </c>
      <c r="CH81" s="53">
        <f t="shared" si="159"/>
        <v>280.90142490525619</v>
      </c>
      <c r="CI81" s="53">
        <f t="shared" si="159"/>
        <v>283.19994776658598</v>
      </c>
      <c r="CJ81" s="53">
        <f t="shared" si="159"/>
        <v>285.47779120469477</v>
      </c>
      <c r="CK81" s="53">
        <f t="shared" si="159"/>
        <v>287.73552318864211</v>
      </c>
      <c r="CL81" s="53">
        <f t="shared" si="159"/>
        <v>289.97341132195328</v>
      </c>
      <c r="CM81" s="53">
        <f t="shared" si="159"/>
        <v>292.19170838452044</v>
      </c>
      <c r="CN81" s="53">
        <f t="shared" si="159"/>
        <v>294.39076617676346</v>
      </c>
      <c r="CO81" s="53">
        <f t="shared" si="159"/>
        <v>296.57106714142378</v>
      </c>
      <c r="CP81" s="53">
        <f t="shared" si="159"/>
        <v>298.73320051636466</v>
      </c>
      <c r="CQ81" s="53">
        <f t="shared" si="159"/>
        <v>300.87780945295611</v>
      </c>
      <c r="CR81" s="53">
        <f t="shared" si="159"/>
        <v>303.00552250131761</v>
      </c>
      <c r="CS81" s="53">
        <f t="shared" si="159"/>
        <v>305.11699504041752</v>
      </c>
      <c r="CT81" s="53">
        <f t="shared" si="159"/>
        <v>307.21284048625364</v>
      </c>
      <c r="CU81" s="53">
        <f t="shared" si="159"/>
        <v>309.29359512510774</v>
      </c>
      <c r="CV81" s="53">
        <f t="shared" si="159"/>
        <v>311.35971826449105</v>
      </c>
      <c r="CW81" s="53">
        <f t="shared" si="159"/>
        <v>313.41160978080273</v>
      </c>
      <c r="CX81" s="53">
        <f t="shared" si="159"/>
        <v>315.44963101882485</v>
      </c>
      <c r="CY81" s="53">
        <f t="shared" si="159"/>
        <v>317.47411930445048</v>
      </c>
      <c r="CZ81" s="53">
        <f t="shared" si="159"/>
        <v>319.48542159468604</v>
      </c>
      <c r="DA81" s="53">
        <f t="shared" si="159"/>
        <v>321.48391752035189</v>
      </c>
      <c r="DB81" s="53">
        <f t="shared" si="159"/>
        <v>323.4700133634193</v>
      </c>
      <c r="DC81" s="53">
        <f t="shared" si="159"/>
        <v>325.444125580015</v>
      </c>
      <c r="DD81" s="71">
        <f t="shared" si="159"/>
        <v>327.40666314411817</v>
      </c>
      <c r="DE81" s="53">
        <f t="shared" si="159"/>
        <v>329.35801417235274</v>
      </c>
      <c r="DF81" s="53">
        <f t="shared" si="159"/>
        <v>331.2985389026515</v>
      </c>
      <c r="DG81" s="53">
        <f t="shared" si="159"/>
        <v>333.22857116388883</v>
      </c>
      <c r="DH81" s="53">
        <f t="shared" si="159"/>
        <v>335.14841909268341</v>
      </c>
      <c r="DI81" s="53">
        <f t="shared" si="159"/>
        <v>337.05837179495182</v>
      </c>
      <c r="DJ81" s="53">
        <f t="shared" si="159"/>
        <v>338.95870764128762</v>
      </c>
      <c r="DK81" s="71">
        <f t="shared" si="159"/>
        <v>340.84970081532191</v>
      </c>
      <c r="DL81" s="53">
        <f t="shared" si="159"/>
        <v>342.73162491988137</v>
      </c>
      <c r="DM81" s="53">
        <f t="shared" si="159"/>
        <v>344.60475395338483</v>
      </c>
      <c r="DN81" s="53">
        <f t="shared" si="159"/>
        <v>346.4693618962466</v>
      </c>
      <c r="DO81" s="53">
        <f t="shared" si="159"/>
        <v>348.32571928687867</v>
      </c>
      <c r="DP81" s="53">
        <f t="shared" si="159"/>
        <v>350.17408838777965</v>
      </c>
      <c r="DQ81" s="53">
        <f t="shared" si="159"/>
        <v>352.0147197209298</v>
      </c>
      <c r="DR81" s="53">
        <f t="shared" si="159"/>
        <v>353.84785076180157</v>
      </c>
      <c r="DS81" s="53">
        <f t="shared" si="159"/>
        <v>355.67370660952702</v>
      </c>
    </row>
    <row r="82" spans="1:123" s="80" customFormat="1" x14ac:dyDescent="0.25">
      <c r="A82" s="79"/>
      <c r="B82" s="80" t="s">
        <v>117</v>
      </c>
      <c r="C82" s="81"/>
      <c r="D82" s="81">
        <f t="shared" ref="D82:H82" si="160">(D81-C81)/C81</f>
        <v>0.20618699074713429</v>
      </c>
      <c r="E82" s="81">
        <f t="shared" si="160"/>
        <v>0.20512937943668416</v>
      </c>
      <c r="F82" s="81">
        <f t="shared" si="160"/>
        <v>0.20425628942768129</v>
      </c>
      <c r="G82" s="81">
        <f t="shared" si="160"/>
        <v>0.20353437176541855</v>
      </c>
      <c r="H82" s="81">
        <f t="shared" si="160"/>
        <v>0.20293666042975919</v>
      </c>
      <c r="I82" s="81">
        <f>(I81-H81)/H81</f>
        <v>0.20244124277392139</v>
      </c>
      <c r="J82" s="81">
        <f t="shared" ref="J82:R82" si="161">(J81-I81)/J81</f>
        <v>0.16783991918076729</v>
      </c>
      <c r="K82" s="81">
        <f t="shared" si="161"/>
        <v>0.16754596810909864</v>
      </c>
      <c r="L82" s="81">
        <f t="shared" si="161"/>
        <v>0.16731776097623063</v>
      </c>
      <c r="M82" s="81">
        <f t="shared" si="161"/>
        <v>0.16714140433254107</v>
      </c>
      <c r="N82" s="81">
        <f t="shared" si="161"/>
        <v>0.16700586674194701</v>
      </c>
      <c r="O82" s="81">
        <f t="shared" si="161"/>
        <v>0.16690238868666468</v>
      </c>
      <c r="P82" s="108">
        <f t="shared" si="161"/>
        <v>0.16682401800599142</v>
      </c>
      <c r="Q82" s="81">
        <f t="shared" si="161"/>
        <v>0.1667325157696487</v>
      </c>
      <c r="R82" s="81">
        <f t="shared" si="161"/>
        <v>0.16666715204247123</v>
      </c>
      <c r="S82" s="81">
        <f>(S81-R81)/S81</f>
        <v>0.16662174468778762</v>
      </c>
      <c r="T82" s="81">
        <f>(T81-S81)/T81</f>
        <v>0.16659145282923418</v>
      </c>
      <c r="U82" s="81">
        <f t="shared" ref="U82:CF82" si="162">(U81-T81)/U81</f>
        <v>0.1665724982652175</v>
      </c>
      <c r="V82" s="81">
        <f t="shared" si="162"/>
        <v>0.16656194390619991</v>
      </c>
      <c r="W82" s="108">
        <f t="shared" si="162"/>
        <v>0.16655751737935506</v>
      </c>
      <c r="X82" s="81">
        <f t="shared" si="162"/>
        <v>0.15436726837646988</v>
      </c>
      <c r="Y82" s="81">
        <f t="shared" si="162"/>
        <v>4.2946804255821397E-2</v>
      </c>
      <c r="Z82" s="81">
        <f t="shared" si="162"/>
        <v>4.6705683641310808E-2</v>
      </c>
      <c r="AA82" s="81">
        <f t="shared" si="162"/>
        <v>5.0869283750054978E-2</v>
      </c>
      <c r="AB82" s="81">
        <f t="shared" si="162"/>
        <v>5.5436510413573073E-2</v>
      </c>
      <c r="AC82" s="81">
        <f t="shared" si="162"/>
        <v>6.0393862445257157E-2</v>
      </c>
      <c r="AD82" s="108">
        <f t="shared" si="162"/>
        <v>6.5713837120701002E-2</v>
      </c>
      <c r="AE82" s="81">
        <f t="shared" si="162"/>
        <v>7.1746201591001757E-2</v>
      </c>
      <c r="AF82" s="81">
        <f t="shared" si="162"/>
        <v>5.5890880448862597E-2</v>
      </c>
      <c r="AG82" s="81">
        <f t="shared" si="162"/>
        <v>5.2567645023914575E-2</v>
      </c>
      <c r="AH82" s="81">
        <f t="shared" si="162"/>
        <v>4.928583817144553E-2</v>
      </c>
      <c r="AI82" s="81">
        <f t="shared" si="162"/>
        <v>4.5986566108492173E-2</v>
      </c>
      <c r="AJ82" s="202">
        <f t="shared" si="162"/>
        <v>4.2607467651337119E-2</v>
      </c>
      <c r="AK82" s="108">
        <f t="shared" si="162"/>
        <v>3.9079526914847347E-2</v>
      </c>
      <c r="AL82" s="81">
        <f t="shared" si="162"/>
        <v>3.3397772558978849E-2</v>
      </c>
      <c r="AM82" s="81">
        <f t="shared" si="162"/>
        <v>3.038449020357667E-2</v>
      </c>
      <c r="AN82" s="81">
        <f t="shared" si="162"/>
        <v>3.108014912862685E-2</v>
      </c>
      <c r="AO82" s="81">
        <f t="shared" si="162"/>
        <v>3.1396451065294088E-2</v>
      </c>
      <c r="AP82" s="81">
        <f t="shared" si="162"/>
        <v>3.1303018692728023E-2</v>
      </c>
      <c r="AQ82" s="202">
        <f t="shared" si="162"/>
        <v>3.0763408248987059E-2</v>
      </c>
      <c r="AR82" s="108">
        <f t="shared" si="162"/>
        <v>2.9732006061419559E-2</v>
      </c>
      <c r="AS82" s="81">
        <f t="shared" si="162"/>
        <v>2.8173695194600345E-2</v>
      </c>
      <c r="AT82" s="81">
        <f t="shared" si="162"/>
        <v>2.5867335274417386E-2</v>
      </c>
      <c r="AU82" s="81">
        <f t="shared" si="162"/>
        <v>2.448760512156337E-2</v>
      </c>
      <c r="AV82" s="81">
        <f t="shared" si="162"/>
        <v>2.3348712403497712E-2</v>
      </c>
      <c r="AW82" s="81">
        <f t="shared" si="162"/>
        <v>2.2413312630352743E-2</v>
      </c>
      <c r="AX82" s="202">
        <f t="shared" si="162"/>
        <v>2.1645144275611691E-2</v>
      </c>
      <c r="AY82" s="108">
        <f t="shared" si="162"/>
        <v>2.1007849097289123E-2</v>
      </c>
      <c r="AZ82" s="81">
        <f t="shared" si="162"/>
        <v>1.9254534504121127E-2</v>
      </c>
      <c r="BA82" s="81">
        <f t="shared" si="162"/>
        <v>1.889498285731997E-2</v>
      </c>
      <c r="BB82" s="81">
        <f t="shared" si="162"/>
        <v>1.8604895396028484E-2</v>
      </c>
      <c r="BC82" s="81">
        <f t="shared" si="162"/>
        <v>1.816696757290235E-2</v>
      </c>
      <c r="BD82" s="81">
        <f t="shared" si="162"/>
        <v>1.762468069857143E-2</v>
      </c>
      <c r="BE82" s="202">
        <f t="shared" si="162"/>
        <v>1.702080828722145E-2</v>
      </c>
      <c r="BF82" s="108">
        <f t="shared" si="162"/>
        <v>1.6398139961572453E-2</v>
      </c>
      <c r="BG82" s="81">
        <f t="shared" si="162"/>
        <v>1.5800343213329609E-2</v>
      </c>
      <c r="BH82" s="81">
        <f t="shared" si="162"/>
        <v>1.518590612417796E-2</v>
      </c>
      <c r="BI82" s="81">
        <f t="shared" si="162"/>
        <v>1.4707460545005706E-2</v>
      </c>
      <c r="BJ82" s="81">
        <f t="shared" si="162"/>
        <v>1.429101880467931E-2</v>
      </c>
      <c r="BK82" s="81">
        <f t="shared" si="162"/>
        <v>1.3911502570334208E-2</v>
      </c>
      <c r="BL82" s="202">
        <f t="shared" si="162"/>
        <v>1.3549434423833266E-2</v>
      </c>
      <c r="BM82" s="108">
        <f t="shared" si="162"/>
        <v>1.3191216620718305E-2</v>
      </c>
      <c r="BN82" s="81">
        <f t="shared" si="162"/>
        <v>1.2829311916159767E-2</v>
      </c>
      <c r="BO82" s="81">
        <f t="shared" si="162"/>
        <v>1.2542572698979149E-2</v>
      </c>
      <c r="BP82" s="81">
        <f t="shared" si="162"/>
        <v>1.223916586426141E-2</v>
      </c>
      <c r="BQ82" s="81">
        <f t="shared" si="162"/>
        <v>1.1923629588334582E-2</v>
      </c>
      <c r="BR82" s="81">
        <f t="shared" si="162"/>
        <v>1.1610093952555781E-2</v>
      </c>
      <c r="BS82" s="81">
        <f t="shared" si="162"/>
        <v>1.1308046344066644E-2</v>
      </c>
      <c r="BT82" s="108">
        <f t="shared" si="162"/>
        <v>1.1022593940869279E-2</v>
      </c>
      <c r="BU82" s="81">
        <f t="shared" si="162"/>
        <v>1.0754905909267466E-2</v>
      </c>
      <c r="BV82" s="81">
        <f t="shared" si="162"/>
        <v>1.0508922502658998E-2</v>
      </c>
      <c r="BW82" s="81">
        <f t="shared" si="162"/>
        <v>1.0284962889669241E-2</v>
      </c>
      <c r="BX82" s="81">
        <f t="shared" si="162"/>
        <v>1.0071831689828354E-2</v>
      </c>
      <c r="BY82" s="81">
        <f t="shared" si="162"/>
        <v>9.8649349820163316E-3</v>
      </c>
      <c r="BZ82" s="81">
        <f t="shared" si="162"/>
        <v>9.6624350768743268E-3</v>
      </c>
      <c r="CA82" s="108">
        <f t="shared" si="162"/>
        <v>9.4644675077446075E-3</v>
      </c>
      <c r="CB82" s="81">
        <f t="shared" si="162"/>
        <v>9.2723488977491976E-3</v>
      </c>
      <c r="CC82" s="81">
        <f t="shared" si="162"/>
        <v>9.0877982735291536E-3</v>
      </c>
      <c r="CD82" s="81">
        <f t="shared" si="162"/>
        <v>8.9073374740189157E-3</v>
      </c>
      <c r="CE82" s="81">
        <f t="shared" si="162"/>
        <v>8.7333623312157577E-3</v>
      </c>
      <c r="CF82" s="81">
        <f t="shared" si="162"/>
        <v>8.5673837790513178E-3</v>
      </c>
      <c r="CG82" s="81">
        <f t="shared" ref="CG82:DS82" si="163">(CG81-CF81)/CG81</f>
        <v>8.4096153254228263E-3</v>
      </c>
      <c r="CH82" s="108">
        <f t="shared" si="163"/>
        <v>8.2595171555252308E-3</v>
      </c>
      <c r="CI82" s="81">
        <f t="shared" si="163"/>
        <v>8.116254538380897E-3</v>
      </c>
      <c r="CJ82" s="81">
        <f t="shared" si="163"/>
        <v>7.9790565441061508E-3</v>
      </c>
      <c r="CK82" s="81">
        <f t="shared" si="163"/>
        <v>7.8465528306254605E-3</v>
      </c>
      <c r="CL82" s="81">
        <f t="shared" si="163"/>
        <v>7.7175632176374916E-3</v>
      </c>
      <c r="CM82" s="81">
        <f t="shared" si="163"/>
        <v>7.5919233808233542E-3</v>
      </c>
      <c r="CN82" s="81">
        <f t="shared" si="163"/>
        <v>7.4698599443252462E-3</v>
      </c>
      <c r="CO82" s="108">
        <f t="shared" si="163"/>
        <v>7.3516981466725936E-3</v>
      </c>
      <c r="CP82" s="81">
        <f t="shared" si="163"/>
        <v>7.2376735200627186E-3</v>
      </c>
      <c r="CQ82" s="81">
        <f t="shared" si="163"/>
        <v>7.1278401703691423E-3</v>
      </c>
      <c r="CR82" s="81">
        <f t="shared" si="163"/>
        <v>7.022027291110667E-3</v>
      </c>
      <c r="CS82" s="81">
        <f t="shared" si="163"/>
        <v>6.9202062599633607E-3</v>
      </c>
      <c r="CT82" s="81">
        <f t="shared" si="163"/>
        <v>6.822128406217768E-3</v>
      </c>
      <c r="CU82" s="81">
        <f t="shared" si="163"/>
        <v>6.7274417306069584E-3</v>
      </c>
      <c r="CV82" s="108">
        <f t="shared" si="163"/>
        <v>6.6358074541556338E-3</v>
      </c>
      <c r="CW82" s="81">
        <f t="shared" si="163"/>
        <v>6.5469543956803607E-3</v>
      </c>
      <c r="CX82" s="81">
        <f t="shared" si="163"/>
        <v>6.4606867075412419E-3</v>
      </c>
      <c r="CY82" s="81">
        <f t="shared" si="163"/>
        <v>6.3768608605358421E-3</v>
      </c>
      <c r="CZ82" s="81">
        <f t="shared" si="163"/>
        <v>6.2954430915698979E-3</v>
      </c>
      <c r="DA82" s="81">
        <f t="shared" si="163"/>
        <v>6.2164724788739481E-3</v>
      </c>
      <c r="DB82" s="81">
        <f t="shared" si="163"/>
        <v>6.1399689647151931E-3</v>
      </c>
      <c r="DC82" s="81">
        <f t="shared" si="163"/>
        <v>6.0659021362803375E-3</v>
      </c>
      <c r="DD82" s="108">
        <f t="shared" si="163"/>
        <v>5.9941894439677328E-3</v>
      </c>
      <c r="DE82" s="81">
        <f t="shared" si="163"/>
        <v>5.9247109354182252E-3</v>
      </c>
      <c r="DF82" s="81">
        <f t="shared" si="163"/>
        <v>5.8573295756941569E-3</v>
      </c>
      <c r="DG82" s="81">
        <f t="shared" si="163"/>
        <v>5.7919171051155115E-3</v>
      </c>
      <c r="DH82" s="81">
        <f t="shared" si="163"/>
        <v>5.7283514390191956E-3</v>
      </c>
      <c r="DI82" s="81">
        <f t="shared" si="163"/>
        <v>5.666533936235606E-3</v>
      </c>
      <c r="DJ82" s="81">
        <f t="shared" si="163"/>
        <v>5.6063933555790969E-3</v>
      </c>
      <c r="DK82" s="108">
        <f t="shared" si="163"/>
        <v>5.5478798118671797E-3</v>
      </c>
      <c r="DL82" s="81">
        <f t="shared" si="163"/>
        <v>5.4909555107422242E-3</v>
      </c>
      <c r="DM82" s="81">
        <f t="shared" si="163"/>
        <v>5.4355867468875397E-3</v>
      </c>
      <c r="DN82" s="81">
        <f t="shared" si="163"/>
        <v>5.3817397667045106E-3</v>
      </c>
      <c r="DO82" s="81">
        <f t="shared" si="163"/>
        <v>5.3293721590026684E-3</v>
      </c>
      <c r="DP82" s="81">
        <f t="shared" si="163"/>
        <v>5.2784291076789051E-3</v>
      </c>
      <c r="DQ82" s="81">
        <f t="shared" si="163"/>
        <v>5.2288476306029813E-3</v>
      </c>
      <c r="DR82" s="81">
        <f t="shared" si="163"/>
        <v>5.1805628801339385E-3</v>
      </c>
      <c r="DS82" s="81">
        <f t="shared" si="163"/>
        <v>5.1335137059483234E-3</v>
      </c>
    </row>
    <row r="83" spans="1:123" s="80" customFormat="1" x14ac:dyDescent="0.25">
      <c r="A83" s="79"/>
      <c r="B83" s="43" t="s">
        <v>49</v>
      </c>
      <c r="C83" s="81"/>
      <c r="D83" s="81"/>
      <c r="E83" s="81"/>
      <c r="F83" s="81"/>
      <c r="G83" s="81"/>
      <c r="H83" s="81"/>
      <c r="I83" s="81"/>
      <c r="J83" s="79">
        <f>((J14-I14)*1000000)/$B$5</f>
        <v>9.7757924759309773</v>
      </c>
      <c r="K83" s="79">
        <f>((K14-J14)*1000000)/$B$5</f>
        <v>11.722775070215505</v>
      </c>
      <c r="L83" s="79">
        <f>((L14-K14)*1000000)/$B$5</f>
        <v>14.059154183356911</v>
      </c>
      <c r="M83" s="79">
        <f>((M14-L14)*1000000)/$B$5</f>
        <v>16.862809119126617</v>
      </c>
      <c r="N83" s="79">
        <f>((N14-M14)*1000000)/$B$5</f>
        <v>20.227195042050241</v>
      </c>
      <c r="O83" s="79">
        <f>((O14-N14)*1000000)/$B$5</f>
        <v>24.264458149558624</v>
      </c>
      <c r="P83" s="171">
        <f>((P14-O14)*1000000)/$B$5</f>
        <v>29.109173878568654</v>
      </c>
      <c r="Q83" s="79">
        <f>((Q14-P14)*1000000)/$B$5</f>
        <v>34.914608065212938</v>
      </c>
      <c r="R83" s="79">
        <f>((R14-Q14)*1000000)/$B$5</f>
        <v>41.881129089186096</v>
      </c>
      <c r="S83" s="79">
        <f>((S14-R14)*1000000)/$B$5</f>
        <v>50.2409543179539</v>
      </c>
      <c r="T83" s="79">
        <f>((T14-S14)*1000000)/$B$5</f>
        <v>60.272744592475213</v>
      </c>
      <c r="U83" s="79">
        <f>((U14-T14)*1000000)/$B$5</f>
        <v>72.310892921900802</v>
      </c>
      <c r="V83" s="79">
        <f>((V14-U14)*1000000)/$B$5</f>
        <v>86.756670917211565</v>
      </c>
      <c r="W83" s="79">
        <f>((W14-V14)*1000000)/$B$5</f>
        <v>104.09160451158445</v>
      </c>
      <c r="X83" s="79">
        <f>((X14-W14)*1000000)/$B$5</f>
        <v>114.08404165842688</v>
      </c>
      <c r="Y83" s="79">
        <f>((Y14-X14)*1000000)/$B$5</f>
        <v>33.163812755770209</v>
      </c>
      <c r="Z83" s="79">
        <f>((Z14-Y14)*1000000)/$B$5</f>
        <v>37.833483557919202</v>
      </c>
      <c r="AA83" s="79">
        <f>((AA14-Z14)*1000000)/$B$5</f>
        <v>43.414638802563736</v>
      </c>
      <c r="AB83" s="79">
        <f>((AB14-AA14)*1000000)/$B$5</f>
        <v>50.089338873566092</v>
      </c>
      <c r="AC83" s="79">
        <f>((AC14-AB14)*1000000)/$B$5</f>
        <v>58.075957036899837</v>
      </c>
      <c r="AD83" s="79">
        <f>((AD14-AC14)*1000000)/$B$5</f>
        <v>67.636399388991549</v>
      </c>
      <c r="AE83" s="79">
        <f>((AE14-AD14)*1000000)/$B$5</f>
        <v>79.552866201043955</v>
      </c>
      <c r="AF83" s="79">
        <f>((AF14-AE14)*1000000)/$B$5</f>
        <v>65.641073717060124</v>
      </c>
      <c r="AG83" s="79">
        <f>((AG14-AF14)*1000000)/$B$5</f>
        <v>65.163594860688008</v>
      </c>
      <c r="AH83" s="79">
        <f>((AH14-AG14)*1000000)/$B$5</f>
        <v>64.262659809460246</v>
      </c>
      <c r="AI83" s="79">
        <f>((AI14-AH14)*1000000)/$B$5</f>
        <v>62.85112290519934</v>
      </c>
      <c r="AJ83" s="203">
        <f>((AJ14-AI14)*1000000)/$B$5</f>
        <v>60.824387908694902</v>
      </c>
      <c r="AK83" s="171">
        <f>((AK14-AJ14)*1000000)/$B$5</f>
        <v>58.056904398309598</v>
      </c>
      <c r="AL83" s="79">
        <f>((AL14-AK14)*1000000)/$B$5</f>
        <v>51.33035750671047</v>
      </c>
      <c r="AM83" s="79">
        <f>((AM14-AL14)*1000000)/$B$5</f>
        <v>48.162518245075503</v>
      </c>
      <c r="AN83" s="79">
        <f>((AN14-AM14)*1000000)/$B$5</f>
        <v>50.8454941873892</v>
      </c>
      <c r="AO83" s="79">
        <f>((AO14-AN14)*1000000)/$B$5</f>
        <v>53.027833344161444</v>
      </c>
      <c r="AP83" s="79">
        <f>((AP14-AO14)*1000000)/$B$5</f>
        <v>54.578500177050614</v>
      </c>
      <c r="AQ83" s="203">
        <f>((AQ14-AP14)*1000000)/$B$5</f>
        <v>55.340110704042061</v>
      </c>
      <c r="AR83" s="171">
        <f>((AR14-AQ14)*1000000)/$B$5</f>
        <v>55.123664621684078</v>
      </c>
      <c r="AS83" s="79">
        <f>((AS14-AR14)*1000000)/$B$5</f>
        <v>53.748831946566881</v>
      </c>
      <c r="AT83" s="79">
        <f>((AT14-AS14)*1000000)/$B$5</f>
        <v>50.659255699855869</v>
      </c>
      <c r="AU83" s="79">
        <f>((AU14-AT14)*1000000)/$B$5</f>
        <v>49.160991578161642</v>
      </c>
      <c r="AV83" s="79">
        <f>((AV14-AU14)*1000000)/$B$5</f>
        <v>47.995191572626737</v>
      </c>
      <c r="AW83" s="79">
        <f>((AW14-AV14)*1000000)/$B$5</f>
        <v>47.128711229572048</v>
      </c>
      <c r="AX83" s="203">
        <f>((AX14-AW14)*1000000)/$B$5</f>
        <v>46.520416575549739</v>
      </c>
      <c r="AY83" s="171">
        <f>((AY14-AX14)*1000000)/$B$5</f>
        <v>46.119595480293498</v>
      </c>
      <c r="AZ83" s="79">
        <f>((AZ14-AY14)*1000000)/$B$5</f>
        <v>43.100331951397564</v>
      </c>
      <c r="BA83" s="79">
        <f>((BA14-AZ14)*1000000)/$B$5</f>
        <v>43.110056997196985</v>
      </c>
      <c r="BB83" s="79">
        <f>((BB14-BA14)*1000000)/$B$5</f>
        <v>43.252920810607726</v>
      </c>
      <c r="BC83" s="79">
        <f>((BC14-BB14)*1000000)/$B$5</f>
        <v>43.016295737353069</v>
      </c>
      <c r="BD83" s="79">
        <f>((BD14-BC14)*1000000)/$B$5</f>
        <v>42.480965921295173</v>
      </c>
      <c r="BE83" s="203">
        <f>((BE14-BD14)*1000000)/$B$5</f>
        <v>41.735822903365886</v>
      </c>
      <c r="BF83" s="171">
        <f>((BF14-BE14)*1000000)/$B$5</f>
        <v>40.879356272387142</v>
      </c>
      <c r="BG83" s="79">
        <f>((BG14-BF14)*1000000)/$B$5</f>
        <v>40.021445543173371</v>
      </c>
      <c r="BH83" s="79">
        <f>((BH14-BG14)*1000000)/$B$5</f>
        <v>39.058243247907157</v>
      </c>
      <c r="BI83" s="79">
        <f>((BI14-BH14)*1000000)/$B$5</f>
        <v>38.392332005998128</v>
      </c>
      <c r="BJ83" s="79">
        <f>((BJ14-BI14)*1000000)/$B$5</f>
        <v>37.846112645819915</v>
      </c>
      <c r="BK83" s="79">
        <f>((BK14-BJ14)*1000000)/$B$5</f>
        <v>37.36080579286407</v>
      </c>
      <c r="BL83" s="203">
        <f>((BL14-BK14)*1000000)/$B$5</f>
        <v>36.88824854457026</v>
      </c>
      <c r="BM83" s="171">
        <f>((BM14-BL14)*1000000)/$B$5</f>
        <v>36.393071760153155</v>
      </c>
      <c r="BN83" s="79">
        <f t="shared" ref="BN83:DS83" si="164">((BN14-BM14)*1000000)/$B$5</f>
        <v>35.854607638197727</v>
      </c>
      <c r="BO83" s="79">
        <f t="shared" si="164"/>
        <v>35.498488078053327</v>
      </c>
      <c r="BP83" s="79">
        <f t="shared" si="164"/>
        <v>35.068989162824913</v>
      </c>
      <c r="BQ83" s="79">
        <f t="shared" si="164"/>
        <v>34.57716562249194</v>
      </c>
      <c r="BR83" s="79">
        <f t="shared" si="164"/>
        <v>34.063427640447919</v>
      </c>
      <c r="BS83" s="79">
        <f t="shared" si="164"/>
        <v>33.556695927647588</v>
      </c>
      <c r="BT83" s="171">
        <f t="shared" si="164"/>
        <v>33.074177422128962</v>
      </c>
      <c r="BU83" s="79">
        <f t="shared" si="164"/>
        <v>32.62180242332586</v>
      </c>
      <c r="BV83" s="79">
        <f t="shared" si="164"/>
        <v>32.214221815901674</v>
      </c>
      <c r="BW83" s="79">
        <f t="shared" si="164"/>
        <v>31.855323195671652</v>
      </c>
      <c r="BX83" s="79">
        <f t="shared" si="164"/>
        <v>31.512587465984815</v>
      </c>
      <c r="BY83" s="79">
        <f t="shared" si="164"/>
        <v>31.172769669565906</v>
      </c>
      <c r="BZ83" s="79">
        <f t="shared" si="164"/>
        <v>30.830779092147719</v>
      </c>
      <c r="CA83" s="171">
        <f t="shared" si="164"/>
        <v>30.487656035521749</v>
      </c>
      <c r="CB83" s="79">
        <f t="shared" si="164"/>
        <v>30.148334970313851</v>
      </c>
      <c r="CC83" s="79">
        <f t="shared" si="164"/>
        <v>29.819274245693769</v>
      </c>
      <c r="CD83" s="79">
        <f t="shared" si="164"/>
        <v>29.4898142424931</v>
      </c>
      <c r="CE83" s="79">
        <f t="shared" si="164"/>
        <v>29.16856871189843</v>
      </c>
      <c r="CF83" s="79">
        <f t="shared" si="164"/>
        <v>28.861484131072103</v>
      </c>
      <c r="CG83" s="79">
        <f t="shared" si="164"/>
        <v>28.570264561500242</v>
      </c>
      <c r="CH83" s="171">
        <f t="shared" si="164"/>
        <v>28.294026073371292</v>
      </c>
      <c r="CI83" s="79">
        <f t="shared" si="164"/>
        <v>28.030766601582762</v>
      </c>
      <c r="CJ83" s="79">
        <f t="shared" si="164"/>
        <v>27.778578513521822</v>
      </c>
      <c r="CK83" s="79">
        <f t="shared" si="164"/>
        <v>27.533316877406556</v>
      </c>
      <c r="CL83" s="79">
        <f t="shared" si="164"/>
        <v>27.291318698916751</v>
      </c>
      <c r="CM83" s="79">
        <f t="shared" si="164"/>
        <v>27.052403202038537</v>
      </c>
      <c r="CN83" s="79">
        <f t="shared" si="164"/>
        <v>26.817777954183228</v>
      </c>
      <c r="CO83" s="171">
        <f t="shared" si="164"/>
        <v>26.58903615439413</v>
      </c>
      <c r="CP83" s="79">
        <f t="shared" si="164"/>
        <v>26.367480182205842</v>
      </c>
      <c r="CQ83" s="79">
        <f t="shared" si="164"/>
        <v>26.153767519407964</v>
      </c>
      <c r="CR83" s="79">
        <f t="shared" si="164"/>
        <v>25.947720101969509</v>
      </c>
      <c r="CS83" s="79">
        <f t="shared" si="164"/>
        <v>25.749665110974476</v>
      </c>
      <c r="CT83" s="79">
        <f t="shared" si="164"/>
        <v>25.559090802879499</v>
      </c>
      <c r="CU83" s="79">
        <f t="shared" si="164"/>
        <v>25.375056571391497</v>
      </c>
      <c r="CV83" s="171">
        <f t="shared" si="164"/>
        <v>25.196623651015948</v>
      </c>
      <c r="CW83" s="79">
        <f t="shared" si="164"/>
        <v>25.023067272093712</v>
      </c>
      <c r="CX83" s="79">
        <f t="shared" si="164"/>
        <v>24.853917536855011</v>
      </c>
      <c r="CY83" s="79">
        <f t="shared" si="164"/>
        <v>24.688881532019963</v>
      </c>
      <c r="CZ83" s="79">
        <f t="shared" si="164"/>
        <v>24.528076710189787</v>
      </c>
      <c r="DA83" s="79">
        <f t="shared" si="164"/>
        <v>24.371901532510364</v>
      </c>
      <c r="DB83" s="79">
        <f t="shared" si="164"/>
        <v>24.220681013017114</v>
      </c>
      <c r="DC83" s="79">
        <f t="shared" si="164"/>
        <v>24.074539226776825</v>
      </c>
      <c r="DD83" s="171">
        <f t="shared" si="164"/>
        <v>23.933384928087467</v>
      </c>
      <c r="DE83" s="79">
        <f t="shared" si="164"/>
        <v>23.79696375895816</v>
      </c>
      <c r="DF83" s="79">
        <f t="shared" si="164"/>
        <v>23.664935735350753</v>
      </c>
      <c r="DG83" s="79">
        <f t="shared" si="164"/>
        <v>23.536978795577188</v>
      </c>
      <c r="DH83" s="79">
        <f t="shared" si="164"/>
        <v>23.412779619446116</v>
      </c>
      <c r="DI83" s="79">
        <f t="shared" si="164"/>
        <v>23.292106125224546</v>
      </c>
      <c r="DJ83" s="79">
        <f t="shared" si="164"/>
        <v>23.174827394338934</v>
      </c>
      <c r="DK83" s="171">
        <f t="shared" si="164"/>
        <v>23.060892366271862</v>
      </c>
      <c r="DL83" s="79">
        <f t="shared" si="164"/>
        <v>22.950293958042188</v>
      </c>
      <c r="DM83" s="79">
        <f t="shared" si="164"/>
        <v>22.843036993944633</v>
      </c>
      <c r="DN83" s="79">
        <f t="shared" si="164"/>
        <v>22.739121254411788</v>
      </c>
      <c r="DO83" s="79">
        <f t="shared" si="164"/>
        <v>22.638504763805731</v>
      </c>
      <c r="DP83" s="79">
        <f t="shared" si="164"/>
        <v>22.541086596353438</v>
      </c>
      <c r="DQ83" s="79">
        <f t="shared" si="164"/>
        <v>22.446723575001908</v>
      </c>
      <c r="DR83" s="79">
        <f t="shared" si="164"/>
        <v>22.355256595997105</v>
      </c>
      <c r="DS83" s="79">
        <f t="shared" si="164"/>
        <v>22.26653472835914</v>
      </c>
    </row>
    <row r="84" spans="1:123" s="54" customFormat="1" x14ac:dyDescent="0.25">
      <c r="B84" s="54" t="s">
        <v>20</v>
      </c>
      <c r="C84" s="54">
        <f>C68</f>
        <v>0</v>
      </c>
      <c r="D84" s="54">
        <f t="shared" ref="D84:BO84" si="165">D68</f>
        <v>0</v>
      </c>
      <c r="E84" s="54">
        <f t="shared" si="165"/>
        <v>0</v>
      </c>
      <c r="F84" s="54">
        <f t="shared" si="165"/>
        <v>0</v>
      </c>
      <c r="G84" s="54">
        <f t="shared" si="165"/>
        <v>0</v>
      </c>
      <c r="H84" s="54">
        <f t="shared" si="165"/>
        <v>0</v>
      </c>
      <c r="I84" s="54">
        <f t="shared" si="165"/>
        <v>0</v>
      </c>
      <c r="J84" s="54">
        <f t="shared" si="165"/>
        <v>3.1103819673867196E-2</v>
      </c>
      <c r="K84" s="54">
        <f t="shared" si="165"/>
        <v>6.8428403282507849E-2</v>
      </c>
      <c r="L84" s="54">
        <f t="shared" si="165"/>
        <v>0.11321790361287663</v>
      </c>
      <c r="M84" s="54">
        <f t="shared" si="165"/>
        <v>0.16696530400931914</v>
      </c>
      <c r="N84" s="54">
        <f t="shared" si="165"/>
        <v>0.23146218448505018</v>
      </c>
      <c r="O84" s="54">
        <f t="shared" si="165"/>
        <v>0.30885844105592747</v>
      </c>
      <c r="P84" s="75">
        <f t="shared" si="165"/>
        <v>0.40173394894098013</v>
      </c>
      <c r="Q84" s="54">
        <f t="shared" si="165"/>
        <v>0.41783606453265254</v>
      </c>
      <c r="R84" s="54">
        <f t="shared" si="165"/>
        <v>0.43715860324265943</v>
      </c>
      <c r="S84" s="54">
        <f t="shared" si="165"/>
        <v>0.46034564969466774</v>
      </c>
      <c r="T84" s="54">
        <f t="shared" si="165"/>
        <v>0.48817010543707767</v>
      </c>
      <c r="U84" s="54">
        <f t="shared" si="165"/>
        <v>0.52155945232796963</v>
      </c>
      <c r="V84" s="54">
        <f t="shared" si="165"/>
        <v>0.56162666859703991</v>
      </c>
      <c r="W84" s="75">
        <f t="shared" si="165"/>
        <v>0.60970732811992434</v>
      </c>
      <c r="X84" s="54">
        <f t="shared" si="165"/>
        <v>0.66740411954738565</v>
      </c>
      <c r="Y84" s="54">
        <f t="shared" si="165"/>
        <v>0.7366402692603391</v>
      </c>
      <c r="Z84" s="54">
        <f t="shared" si="165"/>
        <v>0.81972364891588323</v>
      </c>
      <c r="AA84" s="54">
        <f t="shared" si="165"/>
        <v>0.91942370450253619</v>
      </c>
      <c r="AB84" s="54">
        <f t="shared" si="165"/>
        <v>1.0390637712065196</v>
      </c>
      <c r="AC84" s="54">
        <f t="shared" si="165"/>
        <v>1.1826318512512999</v>
      </c>
      <c r="AD84" s="75">
        <f t="shared" si="165"/>
        <v>1.3549135473050364</v>
      </c>
      <c r="AE84" s="54">
        <f t="shared" si="165"/>
        <v>1.5017813849276016</v>
      </c>
      <c r="AF84" s="54">
        <f t="shared" si="165"/>
        <v>1.5991912727383206</v>
      </c>
      <c r="AG84" s="54">
        <f t="shared" si="165"/>
        <v>1.7113302661722649</v>
      </c>
      <c r="AH84" s="54">
        <f t="shared" si="165"/>
        <v>1.8411433318818886</v>
      </c>
      <c r="AI84" s="54">
        <f t="shared" si="165"/>
        <v>1.992164070678363</v>
      </c>
      <c r="AJ84" s="199">
        <f t="shared" si="165"/>
        <v>2.1686322929593329</v>
      </c>
      <c r="AK84" s="75">
        <f t="shared" si="165"/>
        <v>2.375635043950648</v>
      </c>
      <c r="AL84" s="54">
        <f t="shared" si="165"/>
        <v>2.6192757402887596</v>
      </c>
      <c r="AM84" s="54">
        <f t="shared" si="165"/>
        <v>2.8191828826684677</v>
      </c>
      <c r="AN84" s="54">
        <f t="shared" si="165"/>
        <v>3.0160964107709862</v>
      </c>
      <c r="AO84" s="54">
        <f t="shared" si="165"/>
        <v>3.2088807026526962</v>
      </c>
      <c r="AP84" s="54">
        <f t="shared" si="165"/>
        <v>3.3961729641354417</v>
      </c>
      <c r="AQ84" s="199">
        <f t="shared" si="165"/>
        <v>3.5763377019204272</v>
      </c>
      <c r="AR84" s="75">
        <f t="shared" si="165"/>
        <v>3.7197328084728158</v>
      </c>
      <c r="AS84" s="54">
        <f t="shared" si="165"/>
        <v>3.8290560043349191</v>
      </c>
      <c r="AT84" s="54">
        <f t="shared" si="165"/>
        <v>3.928682151416957</v>
      </c>
      <c r="AU84" s="54">
        <f t="shared" si="165"/>
        <v>4.0361046944166441</v>
      </c>
      <c r="AV84" s="54">
        <f t="shared" si="165"/>
        <v>4.1499396233688035</v>
      </c>
      <c r="AW84" s="54">
        <f t="shared" si="165"/>
        <v>4.2684883944255283</v>
      </c>
      <c r="AX84" s="199">
        <f t="shared" si="165"/>
        <v>4.3896751943782828</v>
      </c>
      <c r="AY84" s="75">
        <f t="shared" si="165"/>
        <v>4.54677726717268</v>
      </c>
      <c r="AZ84" s="54">
        <f t="shared" si="165"/>
        <v>4.7000410151696572</v>
      </c>
      <c r="BA84" s="54">
        <f t="shared" si="165"/>
        <v>4.8436407830065029</v>
      </c>
      <c r="BB84" s="54">
        <f t="shared" si="165"/>
        <v>4.9815292160529356</v>
      </c>
      <c r="BC84" s="54">
        <f t="shared" si="165"/>
        <v>5.1149495645121732</v>
      </c>
      <c r="BD84" s="54">
        <f t="shared" si="165"/>
        <v>5.2450623604092055</v>
      </c>
      <c r="BE84" s="199">
        <f t="shared" si="165"/>
        <v>5.3729241902694831</v>
      </c>
      <c r="BF84" s="75">
        <f t="shared" si="165"/>
        <v>5.4994622576069547</v>
      </c>
      <c r="BG84" s="54">
        <f t="shared" si="165"/>
        <v>5.6170451241240151</v>
      </c>
      <c r="BH84" s="54">
        <f t="shared" si="165"/>
        <v>5.7355852751592593</v>
      </c>
      <c r="BI84" s="54">
        <f t="shared" si="165"/>
        <v>5.8549717230951099</v>
      </c>
      <c r="BJ84" s="54">
        <f t="shared" si="165"/>
        <v>5.9738509712977255</v>
      </c>
      <c r="BK84" s="54">
        <f t="shared" si="165"/>
        <v>6.0911461689675512</v>
      </c>
      <c r="BL84" s="199">
        <f t="shared" si="165"/>
        <v>6.2060857635947579</v>
      </c>
      <c r="BM84" s="75">
        <f t="shared" si="165"/>
        <v>6.3182374344978092</v>
      </c>
      <c r="BN84" s="54">
        <f t="shared" si="165"/>
        <v>6.4275483707466083</v>
      </c>
      <c r="BO84" s="54">
        <f t="shared" si="165"/>
        <v>6.5335481506565571</v>
      </c>
      <c r="BP84" s="54">
        <f t="shared" ref="BP84:DS84" si="166">BP68</f>
        <v>6.6372472785498218</v>
      </c>
      <c r="BQ84" s="54">
        <f t="shared" si="166"/>
        <v>6.7391382798991835</v>
      </c>
      <c r="BR84" s="54">
        <f t="shared" si="166"/>
        <v>6.8394959594528979</v>
      </c>
      <c r="BS84" s="54">
        <f t="shared" si="166"/>
        <v>6.9384131874047874</v>
      </c>
      <c r="BT84" s="75">
        <f t="shared" si="166"/>
        <v>7.0358417283455275</v>
      </c>
      <c r="BU84" s="54">
        <f t="shared" si="166"/>
        <v>7.1316390912877257</v>
      </c>
      <c r="BV84" s="54">
        <f t="shared" si="166"/>
        <v>7.2264676825364811</v>
      </c>
      <c r="BW84" s="54">
        <f t="shared" si="166"/>
        <v>7.3200146713319452</v>
      </c>
      <c r="BX84" s="54">
        <f t="shared" si="166"/>
        <v>7.4120361216471142</v>
      </c>
      <c r="BY84" s="54">
        <f t="shared" si="166"/>
        <v>7.5024402230709795</v>
      </c>
      <c r="BZ84" s="54">
        <f t="shared" si="166"/>
        <v>7.5912443768994073</v>
      </c>
      <c r="CA84" s="75">
        <f t="shared" si="166"/>
        <v>7.6785331084191242</v>
      </c>
      <c r="CB84" s="54">
        <f t="shared" si="166"/>
        <v>7.7644170467937368</v>
      </c>
      <c r="CC84" s="54">
        <f t="shared" si="166"/>
        <v>7.8489956947458523</v>
      </c>
      <c r="CD84" s="54">
        <f t="shared" si="166"/>
        <v>7.9324529409603084</v>
      </c>
      <c r="CE84" s="54">
        <f t="shared" si="166"/>
        <v>8.0148587997393737</v>
      </c>
      <c r="CF84" s="54">
        <f t="shared" si="166"/>
        <v>8.0962288590443663</v>
      </c>
      <c r="CG84" s="54">
        <f t="shared" si="166"/>
        <v>8.1765544739414686</v>
      </c>
      <c r="CH84" s="75">
        <f t="shared" si="166"/>
        <v>8.255826146766843</v>
      </c>
      <c r="CI84" s="54">
        <f t="shared" si="166"/>
        <v>8.334049310014997</v>
      </c>
      <c r="CJ84" s="54">
        <f t="shared" si="166"/>
        <v>8.4112520578679852</v>
      </c>
      <c r="CK84" s="54">
        <f t="shared" si="166"/>
        <v>8.4874210838807951</v>
      </c>
      <c r="CL84" s="54">
        <f t="shared" si="166"/>
        <v>8.5625794980708285</v>
      </c>
      <c r="CM84" s="54">
        <f t="shared" si="166"/>
        <v>8.6367739381114088</v>
      </c>
      <c r="CN84" s="54">
        <f t="shared" si="166"/>
        <v>8.7100583482941172</v>
      </c>
      <c r="CO84" s="75">
        <f t="shared" si="166"/>
        <v>8.7824837465866281</v>
      </c>
      <c r="CP84" s="54">
        <f t="shared" si="166"/>
        <v>8.8540934354352174</v>
      </c>
      <c r="CQ84" s="54">
        <f t="shared" si="166"/>
        <v>8.9249228205359081</v>
      </c>
      <c r="CR84" s="54">
        <f t="shared" si="166"/>
        <v>8.9949959918573814</v>
      </c>
      <c r="CS84" s="54">
        <f t="shared" si="166"/>
        <v>9.0643223468698082</v>
      </c>
      <c r="CT84" s="54">
        <f t="shared" si="166"/>
        <v>9.1329091518113046</v>
      </c>
      <c r="CU84" s="54">
        <f t="shared" si="166"/>
        <v>9.2007672698285567</v>
      </c>
      <c r="CV84" s="75">
        <f t="shared" si="166"/>
        <v>9.2679131238373866</v>
      </c>
      <c r="CW84" s="54">
        <f t="shared" si="166"/>
        <v>9.3343680271594334</v>
      </c>
      <c r="CX84" s="54">
        <f t="shared" si="166"/>
        <v>9.4001560218775921</v>
      </c>
      <c r="CY84" s="54">
        <f t="shared" si="166"/>
        <v>9.4653013060303461</v>
      </c>
      <c r="CZ84" s="54">
        <f t="shared" si="166"/>
        <v>9.5298301343446425</v>
      </c>
      <c r="DA84" s="54">
        <f t="shared" si="166"/>
        <v>9.5937671758108252</v>
      </c>
      <c r="DB84" s="54">
        <f t="shared" si="166"/>
        <v>9.6571336979035216</v>
      </c>
      <c r="DC84" s="54">
        <f t="shared" si="166"/>
        <v>9.7199474461908011</v>
      </c>
      <c r="DD84" s="75">
        <f t="shared" si="166"/>
        <v>9.7822234094593057</v>
      </c>
      <c r="DE84" s="54">
        <f t="shared" si="166"/>
        <v>9.8439748192339547</v>
      </c>
      <c r="DF84" s="54">
        <f t="shared" si="166"/>
        <v>9.9052139119295006</v>
      </c>
      <c r="DG84" s="54">
        <f t="shared" si="166"/>
        <v>9.9659531897305875</v>
      </c>
      <c r="DH84" s="54">
        <f t="shared" si="166"/>
        <v>10.026206602905209</v>
      </c>
      <c r="DI84" s="54">
        <f t="shared" si="166"/>
        <v>10.085989419848319</v>
      </c>
      <c r="DJ84" s="54">
        <f t="shared" si="166"/>
        <v>10.145317557585813</v>
      </c>
      <c r="DK84" s="75">
        <f t="shared" si="166"/>
        <v>10.204206806432502</v>
      </c>
      <c r="DL84" s="54">
        <f t="shared" si="166"/>
        <v>10.262672215458542</v>
      </c>
      <c r="DM84" s="54">
        <f t="shared" si="166"/>
        <v>10.320727754574158</v>
      </c>
      <c r="DN84" s="54">
        <f t="shared" si="166"/>
        <v>10.37838629208043</v>
      </c>
      <c r="DO84" s="54">
        <f t="shared" si="166"/>
        <v>10.435659547619158</v>
      </c>
      <c r="DP84" s="54">
        <f t="shared" si="166"/>
        <v>10.492558374625734</v>
      </c>
      <c r="DQ84" s="54">
        <f t="shared" si="166"/>
        <v>10.549093144843022</v>
      </c>
      <c r="DR84" s="54">
        <f t="shared" si="166"/>
        <v>10.605274067819359</v>
      </c>
      <c r="DS84" s="54">
        <f t="shared" si="166"/>
        <v>10.661111378980982</v>
      </c>
    </row>
    <row r="85" spans="1:123" s="247" customFormat="1" x14ac:dyDescent="0.25">
      <c r="B85" s="247" t="s">
        <v>175</v>
      </c>
      <c r="G85" s="248">
        <f>(G84-F84)*1000</f>
        <v>0</v>
      </c>
      <c r="H85" s="248">
        <f>(H84-G84)*1000</f>
        <v>0</v>
      </c>
      <c r="I85" s="248">
        <f>(I84-H84)*1000</f>
        <v>0</v>
      </c>
      <c r="J85" s="248">
        <f>(J84-I84)*1000</f>
        <v>31.103819673867196</v>
      </c>
      <c r="K85" s="248">
        <f t="shared" ref="K85:BV85" si="167">(K84-J84)*1000</f>
        <v>37.324583608640651</v>
      </c>
      <c r="L85" s="248">
        <f t="shared" si="167"/>
        <v>44.789500330368782</v>
      </c>
      <c r="M85" s="248">
        <f t="shared" si="167"/>
        <v>53.747400396442508</v>
      </c>
      <c r="N85" s="248">
        <f t="shared" si="167"/>
        <v>64.496880475731047</v>
      </c>
      <c r="O85" s="248">
        <f t="shared" si="167"/>
        <v>77.396256570877284</v>
      </c>
      <c r="P85" s="248">
        <f t="shared" si="167"/>
        <v>92.87550788505267</v>
      </c>
      <c r="Q85" s="248">
        <f t="shared" si="167"/>
        <v>16.102115591672405</v>
      </c>
      <c r="R85" s="248">
        <f t="shared" si="167"/>
        <v>19.322538710006889</v>
      </c>
      <c r="S85" s="248">
        <f t="shared" si="167"/>
        <v>23.18704645200831</v>
      </c>
      <c r="T85" s="248">
        <f t="shared" si="167"/>
        <v>27.824455742409938</v>
      </c>
      <c r="U85" s="248">
        <f t="shared" si="167"/>
        <v>33.389346890891957</v>
      </c>
      <c r="V85" s="248">
        <f t="shared" si="167"/>
        <v>40.067216269070286</v>
      </c>
      <c r="W85" s="248">
        <f t="shared" si="167"/>
        <v>48.080659522884432</v>
      </c>
      <c r="X85" s="248">
        <f t="shared" si="167"/>
        <v>57.696791427461314</v>
      </c>
      <c r="Y85" s="248">
        <f t="shared" si="167"/>
        <v>69.236149712953448</v>
      </c>
      <c r="Z85" s="248">
        <f t="shared" si="167"/>
        <v>83.083379655544135</v>
      </c>
      <c r="AA85" s="248">
        <f t="shared" si="167"/>
        <v>99.700055586652951</v>
      </c>
      <c r="AB85" s="248">
        <f t="shared" si="167"/>
        <v>119.64006670398342</v>
      </c>
      <c r="AC85" s="248">
        <f t="shared" si="167"/>
        <v>143.56808004478029</v>
      </c>
      <c r="AD85" s="248">
        <f t="shared" si="167"/>
        <v>172.28169605373657</v>
      </c>
      <c r="AE85" s="248">
        <f t="shared" si="167"/>
        <v>146.86783762256516</v>
      </c>
      <c r="AF85" s="248">
        <f t="shared" si="167"/>
        <v>97.409887810719027</v>
      </c>
      <c r="AG85" s="248">
        <f t="shared" si="167"/>
        <v>112.13899343394429</v>
      </c>
      <c r="AH85" s="248">
        <f t="shared" si="167"/>
        <v>129.81306570962369</v>
      </c>
      <c r="AI85" s="248">
        <f t="shared" si="167"/>
        <v>151.02073879647438</v>
      </c>
      <c r="AJ85" s="248">
        <f t="shared" si="167"/>
        <v>176.46822228096991</v>
      </c>
      <c r="AK85" s="248">
        <f t="shared" si="167"/>
        <v>207.00275099131505</v>
      </c>
      <c r="AL85" s="248">
        <f t="shared" si="167"/>
        <v>243.6406963381117</v>
      </c>
      <c r="AM85" s="248">
        <f t="shared" si="167"/>
        <v>199.90714237970809</v>
      </c>
      <c r="AN85" s="248">
        <f t="shared" si="167"/>
        <v>196.91352810251851</v>
      </c>
      <c r="AO85" s="248">
        <f t="shared" si="167"/>
        <v>192.78429188170998</v>
      </c>
      <c r="AP85" s="248">
        <f t="shared" si="167"/>
        <v>187.29226148274546</v>
      </c>
      <c r="AQ85" s="248">
        <f t="shared" si="167"/>
        <v>180.16473778498553</v>
      </c>
      <c r="AR85" s="248">
        <f t="shared" si="167"/>
        <v>143.39510655238863</v>
      </c>
      <c r="AS85" s="248">
        <f t="shared" si="167"/>
        <v>109.32319586210326</v>
      </c>
      <c r="AT85" s="248">
        <f t="shared" si="167"/>
        <v>99.626147082037875</v>
      </c>
      <c r="AU85" s="248">
        <f t="shared" si="167"/>
        <v>107.42254299968712</v>
      </c>
      <c r="AV85" s="248">
        <f t="shared" si="167"/>
        <v>113.8349289521594</v>
      </c>
      <c r="AW85" s="248">
        <f t="shared" si="167"/>
        <v>118.54877105672479</v>
      </c>
      <c r="AX85" s="248">
        <f t="shared" si="167"/>
        <v>121.1867999527545</v>
      </c>
      <c r="AY85" s="249">
        <f t="shared" si="167"/>
        <v>157.10207279439726</v>
      </c>
      <c r="AZ85" s="248">
        <f t="shared" si="167"/>
        <v>153.26374799697717</v>
      </c>
      <c r="BA85" s="248">
        <f t="shared" si="167"/>
        <v>143.5997678368457</v>
      </c>
      <c r="BB85" s="248">
        <f t="shared" si="167"/>
        <v>137.88843304643274</v>
      </c>
      <c r="BC85" s="248">
        <f t="shared" si="167"/>
        <v>133.42034845923757</v>
      </c>
      <c r="BD85" s="248">
        <f t="shared" si="167"/>
        <v>130.1127958970323</v>
      </c>
      <c r="BE85" s="250">
        <f t="shared" si="167"/>
        <v>127.86182986027761</v>
      </c>
      <c r="BF85" s="249">
        <f t="shared" si="167"/>
        <v>126.53806733747163</v>
      </c>
      <c r="BG85" s="248">
        <f t="shared" si="167"/>
        <v>117.58286651706041</v>
      </c>
      <c r="BH85" s="248">
        <f t="shared" si="167"/>
        <v>118.54015103524418</v>
      </c>
      <c r="BI85" s="248">
        <f t="shared" si="167"/>
        <v>119.38644793585063</v>
      </c>
      <c r="BJ85" s="248">
        <f t="shared" si="167"/>
        <v>118.87924820261553</v>
      </c>
      <c r="BK85" s="248">
        <f t="shared" si="167"/>
        <v>117.29519766982577</v>
      </c>
      <c r="BL85" s="250">
        <f t="shared" si="167"/>
        <v>114.9395946272067</v>
      </c>
      <c r="BM85" s="249">
        <f t="shared" si="167"/>
        <v>112.15167090305123</v>
      </c>
      <c r="BN85" s="248">
        <f t="shared" si="167"/>
        <v>109.31093624879918</v>
      </c>
      <c r="BO85" s="248">
        <f t="shared" si="167"/>
        <v>105.9997799099488</v>
      </c>
      <c r="BP85" s="248">
        <f t="shared" si="167"/>
        <v>103.69912789326463</v>
      </c>
      <c r="BQ85" s="248">
        <f t="shared" si="167"/>
        <v>101.89100134936169</v>
      </c>
      <c r="BR85" s="248">
        <f t="shared" si="167"/>
        <v>100.35767955371443</v>
      </c>
      <c r="BS85" s="248">
        <f t="shared" si="167"/>
        <v>98.917227951889515</v>
      </c>
      <c r="BT85" s="249">
        <f t="shared" si="167"/>
        <v>97.428540940740049</v>
      </c>
      <c r="BU85" s="248">
        <f t="shared" si="167"/>
        <v>95.797362942198205</v>
      </c>
      <c r="BV85" s="248">
        <f t="shared" si="167"/>
        <v>94.82859124875543</v>
      </c>
      <c r="BW85" s="248">
        <f t="shared" ref="BW85:DS85" si="168">(BW84-BV84)*1000</f>
        <v>93.546988795464074</v>
      </c>
      <c r="BX85" s="248">
        <f t="shared" si="168"/>
        <v>92.021450315169062</v>
      </c>
      <c r="BY85" s="248">
        <f t="shared" si="168"/>
        <v>90.404101423865228</v>
      </c>
      <c r="BZ85" s="248">
        <f t="shared" si="168"/>
        <v>88.804153828427872</v>
      </c>
      <c r="CA85" s="249">
        <f t="shared" si="168"/>
        <v>87.288731519716833</v>
      </c>
      <c r="CB85" s="248">
        <f t="shared" si="168"/>
        <v>85.883938374612612</v>
      </c>
      <c r="CC85" s="248">
        <f t="shared" si="168"/>
        <v>84.57864795211556</v>
      </c>
      <c r="CD85" s="248">
        <f t="shared" si="168"/>
        <v>83.457246214456049</v>
      </c>
      <c r="CE85" s="248">
        <f t="shared" si="168"/>
        <v>82.405858779065255</v>
      </c>
      <c r="CF85" s="248">
        <f t="shared" si="168"/>
        <v>81.370059304992637</v>
      </c>
      <c r="CG85" s="248">
        <f t="shared" si="168"/>
        <v>80.325614897102326</v>
      </c>
      <c r="CH85" s="249">
        <f t="shared" si="168"/>
        <v>79.271672825374395</v>
      </c>
      <c r="CI85" s="248">
        <f t="shared" si="168"/>
        <v>78.223163248154037</v>
      </c>
      <c r="CJ85" s="248">
        <f t="shared" si="168"/>
        <v>77.202747852988196</v>
      </c>
      <c r="CK85" s="248">
        <f t="shared" si="168"/>
        <v>76.169026012809837</v>
      </c>
      <c r="CL85" s="248">
        <f t="shared" si="168"/>
        <v>75.15841419003344</v>
      </c>
      <c r="CM85" s="248">
        <f t="shared" si="168"/>
        <v>74.19444004058029</v>
      </c>
      <c r="CN85" s="248">
        <f t="shared" si="168"/>
        <v>73.28441018270837</v>
      </c>
      <c r="CO85" s="249">
        <f t="shared" si="168"/>
        <v>72.425398292510934</v>
      </c>
      <c r="CP85" s="248">
        <f t="shared" si="168"/>
        <v>71.609688848589315</v>
      </c>
      <c r="CQ85" s="248">
        <f t="shared" si="168"/>
        <v>70.8293851006907</v>
      </c>
      <c r="CR85" s="248">
        <f t="shared" si="168"/>
        <v>70.073171321473282</v>
      </c>
      <c r="CS85" s="248">
        <f t="shared" si="168"/>
        <v>69.326355012426788</v>
      </c>
      <c r="CT85" s="248">
        <f t="shared" si="168"/>
        <v>68.586804941496382</v>
      </c>
      <c r="CU85" s="248">
        <f t="shared" si="168"/>
        <v>67.858118017252167</v>
      </c>
      <c r="CV85" s="249">
        <f t="shared" si="168"/>
        <v>67.145854008829886</v>
      </c>
      <c r="CW85" s="248">
        <f t="shared" si="168"/>
        <v>66.454903322046732</v>
      </c>
      <c r="CX85" s="248">
        <f t="shared" si="168"/>
        <v>65.787994718158771</v>
      </c>
      <c r="CY85" s="248">
        <f t="shared" si="168"/>
        <v>65.145284152754002</v>
      </c>
      <c r="CZ85" s="248">
        <f t="shared" si="168"/>
        <v>64.528828314296405</v>
      </c>
      <c r="DA85" s="248">
        <f t="shared" si="168"/>
        <v>63.93704146618262</v>
      </c>
      <c r="DB85" s="248">
        <f t="shared" si="168"/>
        <v>63.366522092696442</v>
      </c>
      <c r="DC85" s="248">
        <f t="shared" si="168"/>
        <v>62.813748287279481</v>
      </c>
      <c r="DD85" s="249">
        <f t="shared" si="168"/>
        <v>62.275963268504597</v>
      </c>
      <c r="DE85" s="248">
        <f t="shared" si="168"/>
        <v>61.751409774648991</v>
      </c>
      <c r="DF85" s="248">
        <f t="shared" si="168"/>
        <v>61.239092695545949</v>
      </c>
      <c r="DG85" s="248">
        <f t="shared" si="168"/>
        <v>60.739277801086899</v>
      </c>
      <c r="DH85" s="248">
        <f t="shared" si="168"/>
        <v>60.253413174621073</v>
      </c>
      <c r="DI85" s="248">
        <f t="shared" si="168"/>
        <v>59.782816943110717</v>
      </c>
      <c r="DJ85" s="248">
        <f t="shared" si="168"/>
        <v>59.328137737493236</v>
      </c>
      <c r="DK85" s="249">
        <f t="shared" si="168"/>
        <v>58.889248846689668</v>
      </c>
      <c r="DL85" s="248">
        <f t="shared" si="168"/>
        <v>58.465409026039694</v>
      </c>
      <c r="DM85" s="248">
        <f t="shared" si="168"/>
        <v>58.055539115615673</v>
      </c>
      <c r="DN85" s="248">
        <f t="shared" si="168"/>
        <v>57.658537506272367</v>
      </c>
      <c r="DO85" s="248">
        <f t="shared" si="168"/>
        <v>57.273255538728307</v>
      </c>
      <c r="DP85" s="248">
        <f t="shared" si="168"/>
        <v>56.898827006575559</v>
      </c>
      <c r="DQ85" s="248">
        <f t="shared" si="168"/>
        <v>56.534770217288255</v>
      </c>
      <c r="DR85" s="248">
        <f t="shared" si="168"/>
        <v>56.180922976336589</v>
      </c>
      <c r="DS85" s="248">
        <f t="shared" si="168"/>
        <v>55.837311161623049</v>
      </c>
    </row>
    <row r="86" spans="1:123" s="118" customFormat="1" x14ac:dyDescent="0.25">
      <c r="A86" s="118" t="s">
        <v>140</v>
      </c>
      <c r="B86" s="118" t="s">
        <v>118</v>
      </c>
      <c r="I86" s="119"/>
      <c r="J86" s="120">
        <f>(J84-G84)/(G81-D81)</f>
        <v>2.6480412866883053E-2</v>
      </c>
      <c r="K86" s="120">
        <f>(K84-H84)/(H81-E81)</f>
        <v>4.8547423589285613E-2</v>
      </c>
      <c r="L86" s="120">
        <f>(L84-I84)/(I81-F81)</f>
        <v>6.6936599191287763E-2</v>
      </c>
      <c r="M86" s="120">
        <f>(M84-J84)/(J81-G81)</f>
        <v>6.6980979680314856E-2</v>
      </c>
      <c r="N86" s="120">
        <f>(N84-K84)/(K81-H81)</f>
        <v>6.7036482982792939E-2</v>
      </c>
      <c r="O86" s="120">
        <f>(O84-L84)/(L81-I81)</f>
        <v>6.7098230614153959E-2</v>
      </c>
      <c r="P86" s="120">
        <f>(P84-M84)/(M81-J81)</f>
        <v>6.7136823076327248E-2</v>
      </c>
      <c r="Q86" s="120">
        <f>(Q84-N84)/(N81-K81)</f>
        <v>4.4435769214281974E-2</v>
      </c>
      <c r="R86" s="120">
        <f t="shared" ref="R86:CC86" si="169">(R84-O84)/(O81-L81)</f>
        <v>2.5501586442143211E-2</v>
      </c>
      <c r="S86" s="120">
        <f t="shared" si="169"/>
        <v>9.7115326948442257E-3</v>
      </c>
      <c r="T86" s="120">
        <f t="shared" si="169"/>
        <v>9.7151353933968235E-3</v>
      </c>
      <c r="U86" s="120">
        <f t="shared" si="169"/>
        <v>9.7188944057695521E-3</v>
      </c>
      <c r="V86" s="120">
        <f t="shared" si="169"/>
        <v>9.7226585685049917E-3</v>
      </c>
      <c r="W86" s="120">
        <f t="shared" si="169"/>
        <v>9.7257975988107662E-3</v>
      </c>
      <c r="X86" s="120">
        <f t="shared" si="169"/>
        <v>9.7284150061550216E-3</v>
      </c>
      <c r="Y86" s="120">
        <f t="shared" si="169"/>
        <v>9.7305972553451536E-3</v>
      </c>
      <c r="Z86" s="120">
        <f t="shared" si="169"/>
        <v>9.7324165443479042E-3</v>
      </c>
      <c r="AA86" s="120">
        <f t="shared" si="169"/>
        <v>1.007898933763937E-2</v>
      </c>
      <c r="AB86" s="120">
        <f t="shared" si="169"/>
        <v>1.4673746426093825E-2</v>
      </c>
      <c r="AC86" s="120">
        <f t="shared" si="169"/>
        <v>2.3912242223173324E-2</v>
      </c>
      <c r="AD86" s="120">
        <f t="shared" si="169"/>
        <v>4.6418686442962327E-2</v>
      </c>
      <c r="AE86" s="120">
        <f t="shared" si="169"/>
        <v>4.2964875940840599E-2</v>
      </c>
      <c r="AF86" s="120">
        <f t="shared" si="169"/>
        <v>3.3513624046487972E-2</v>
      </c>
      <c r="AG86" s="120">
        <f t="shared" si="169"/>
        <v>2.4724137868156186E-2</v>
      </c>
      <c r="AH86" s="120">
        <f t="shared" si="169"/>
        <v>2.0162014177299542E-2</v>
      </c>
      <c r="AI86" s="120">
        <f t="shared" si="169"/>
        <v>2.2517237016080754E-2</v>
      </c>
      <c r="AJ86" s="120">
        <f t="shared" si="169"/>
        <v>2.6511310807443421E-2</v>
      </c>
      <c r="AK86" s="120">
        <f t="shared" si="169"/>
        <v>3.3415086290903749E-2</v>
      </c>
      <c r="AL86" s="120">
        <f t="shared" si="169"/>
        <v>3.9774326987244077E-2</v>
      </c>
      <c r="AM86" s="120">
        <f t="shared" si="169"/>
        <v>4.2213584130496966E-2</v>
      </c>
      <c r="AN86" s="120">
        <f t="shared" si="169"/>
        <v>4.2978048051024099E-2</v>
      </c>
      <c r="AO86" s="120">
        <f t="shared" si="169"/>
        <v>4.2243315466019477E-2</v>
      </c>
      <c r="AP86" s="120">
        <f t="shared" si="169"/>
        <v>4.4661848473734986E-2</v>
      </c>
      <c r="AQ86" s="120">
        <f t="shared" si="169"/>
        <v>4.5445556383512262E-2</v>
      </c>
      <c r="AR86" s="120">
        <f t="shared" si="169"/>
        <v>4.0976545351461016E-2</v>
      </c>
      <c r="AS86" s="120">
        <f t="shared" si="169"/>
        <v>3.3316507245064249E-2</v>
      </c>
      <c r="AT86" s="120">
        <f t="shared" si="169"/>
        <v>2.6369912831639048E-2</v>
      </c>
      <c r="AU86" s="120">
        <f t="shared" si="169"/>
        <v>2.3377002766526832E-2</v>
      </c>
      <c r="AV86" s="120">
        <f t="shared" si="169"/>
        <v>2.3830173159470593E-2</v>
      </c>
      <c r="AW86" s="120">
        <f t="shared" si="169"/>
        <v>2.5975885767937579E-2</v>
      </c>
      <c r="AX86" s="120">
        <f t="shared" si="169"/>
        <v>2.8077497027120087E-2</v>
      </c>
      <c r="AY86" s="120">
        <f t="shared" si="169"/>
        <v>3.2740040544159923E-2</v>
      </c>
      <c r="AZ86" s="120">
        <f t="shared" si="169"/>
        <v>3.6475314071820086E-2</v>
      </c>
      <c r="BA86" s="120">
        <f t="shared" si="169"/>
        <v>3.9084982294376375E-2</v>
      </c>
      <c r="BB86" s="120">
        <f t="shared" si="169"/>
        <v>3.7933043319701772E-2</v>
      </c>
      <c r="BC86" s="120">
        <f t="shared" si="169"/>
        <v>3.727602427149921E-2</v>
      </c>
      <c r="BD86" s="120">
        <f t="shared" si="169"/>
        <v>3.6993770621257499E-2</v>
      </c>
      <c r="BE86" s="120">
        <f t="shared" si="169"/>
        <v>3.6868433616775657E-2</v>
      </c>
      <c r="BF86" s="120">
        <f t="shared" si="169"/>
        <v>3.6243666049384782E-2</v>
      </c>
      <c r="BG86" s="120">
        <f t="shared" si="169"/>
        <v>3.5233931946752846E-2</v>
      </c>
      <c r="BH86" s="120">
        <f t="shared" si="169"/>
        <v>3.476058269291385E-2</v>
      </c>
      <c r="BI86" s="120">
        <f t="shared" si="169"/>
        <v>3.465719333779229E-2</v>
      </c>
      <c r="BJ86" s="120">
        <f t="shared" si="169"/>
        <v>3.5481169097440583E-2</v>
      </c>
      <c r="BK86" s="120">
        <f t="shared" si="169"/>
        <v>3.6146573680897444E-2</v>
      </c>
      <c r="BL86" s="204">
        <f t="shared" si="169"/>
        <v>3.645019906548775E-2</v>
      </c>
      <c r="BM86" s="172">
        <f t="shared" si="169"/>
        <v>3.6426327534463385E-2</v>
      </c>
      <c r="BN86" s="120">
        <f t="shared" si="169"/>
        <v>3.6113494229014095E-2</v>
      </c>
      <c r="BO86" s="120">
        <f t="shared" si="169"/>
        <v>3.5625476567180306E-2</v>
      </c>
      <c r="BP86" s="120">
        <f t="shared" si="169"/>
        <v>3.5161688310494606E-2</v>
      </c>
      <c r="BQ86" s="120">
        <f t="shared" si="169"/>
        <v>3.481783691684396E-2</v>
      </c>
      <c r="BR86" s="120">
        <f t="shared" si="169"/>
        <v>3.4628339238115806E-2</v>
      </c>
      <c r="BS86" s="120">
        <f t="shared" si="169"/>
        <v>3.4511210621455131E-2</v>
      </c>
      <c r="BT86" s="172">
        <f t="shared" si="169"/>
        <v>3.4412925267646478E-2</v>
      </c>
      <c r="BU86" s="120">
        <f t="shared" si="169"/>
        <v>3.435286341536585E-2</v>
      </c>
      <c r="BV86" s="120">
        <f t="shared" si="169"/>
        <v>3.437331581444248E-2</v>
      </c>
      <c r="BW86" s="120">
        <f t="shared" si="169"/>
        <v>3.4416284346546588E-2</v>
      </c>
      <c r="BX86" s="120">
        <f t="shared" si="169"/>
        <v>3.4452229658872582E-2</v>
      </c>
      <c r="BY86" s="120">
        <f t="shared" si="169"/>
        <v>3.4373525229234529E-2</v>
      </c>
      <c r="BZ86" s="120">
        <f t="shared" si="169"/>
        <v>3.4208638352212162E-2</v>
      </c>
      <c r="CA86" s="172">
        <f t="shared" si="169"/>
        <v>3.4001786412123189E-2</v>
      </c>
      <c r="CB86" s="120">
        <f t="shared" si="169"/>
        <v>3.3793276106106634E-2</v>
      </c>
      <c r="CC86" s="120">
        <f t="shared" si="169"/>
        <v>3.3612474606215886E-2</v>
      </c>
      <c r="CD86" s="120">
        <f t="shared" ref="CD86:DS86" si="170">(CD84-CA84)/(CA81-BX81)</f>
        <v>3.3479759837289277E-2</v>
      </c>
      <c r="CE86" s="120">
        <f t="shared" si="170"/>
        <v>3.3391008730028059E-2</v>
      </c>
      <c r="CF86" s="120">
        <f t="shared" si="170"/>
        <v>3.3331819663812122E-2</v>
      </c>
      <c r="CG86" s="120">
        <f t="shared" si="170"/>
        <v>3.3276701341234581E-2</v>
      </c>
      <c r="CH86" s="172">
        <f t="shared" si="170"/>
        <v>3.3213200668461965E-2</v>
      </c>
      <c r="CI86" s="120">
        <f t="shared" si="170"/>
        <v>3.3138183348116301E-2</v>
      </c>
      <c r="CJ86" s="120">
        <f t="shared" si="170"/>
        <v>3.3050290615824998E-2</v>
      </c>
      <c r="CK86" s="120">
        <f t="shared" si="170"/>
        <v>3.2946083124951626E-2</v>
      </c>
      <c r="CL86" s="120">
        <f t="shared" si="170"/>
        <v>3.2828218786797217E-2</v>
      </c>
      <c r="CM86" s="120">
        <f t="shared" si="170"/>
        <v>3.2701029618343334E-2</v>
      </c>
      <c r="CN86" s="120">
        <f t="shared" si="170"/>
        <v>3.2577416241520281E-2</v>
      </c>
      <c r="CO86" s="172">
        <f t="shared" si="170"/>
        <v>3.2465554249796948E-2</v>
      </c>
      <c r="CP86" s="120">
        <f t="shared" si="170"/>
        <v>3.236851029035949E-2</v>
      </c>
      <c r="CQ86" s="120">
        <f t="shared" si="170"/>
        <v>3.2284992843280527E-2</v>
      </c>
      <c r="CR86" s="120">
        <f t="shared" si="170"/>
        <v>3.2210265446645944E-2</v>
      </c>
      <c r="CS86" s="120">
        <f t="shared" si="170"/>
        <v>3.2137761109760993E-2</v>
      </c>
      <c r="CT86" s="120">
        <f t="shared" si="170"/>
        <v>3.2061807270301876E-2</v>
      </c>
      <c r="CU86" s="120">
        <f t="shared" si="170"/>
        <v>3.1979595235636316E-2</v>
      </c>
      <c r="CV86" s="172">
        <f t="shared" si="170"/>
        <v>3.1891812338334068E-2</v>
      </c>
      <c r="CW86" s="120">
        <f t="shared" si="170"/>
        <v>3.1800771659876922E-2</v>
      </c>
      <c r="CX86" s="120">
        <f t="shared" si="170"/>
        <v>3.170904090621874E-2</v>
      </c>
      <c r="CY86" s="120">
        <f t="shared" si="170"/>
        <v>3.1618922561195799E-2</v>
      </c>
      <c r="CZ86" s="120">
        <f t="shared" si="170"/>
        <v>3.1532405530415419E-2</v>
      </c>
      <c r="DA86" s="120">
        <f t="shared" si="170"/>
        <v>3.1450621353724402E-2</v>
      </c>
      <c r="DB86" s="120">
        <f t="shared" si="170"/>
        <v>3.1373864851110295E-2</v>
      </c>
      <c r="DC86" s="120">
        <f t="shared" si="170"/>
        <v>3.1301152829858001E-2</v>
      </c>
      <c r="DD86" s="172">
        <f t="shared" si="170"/>
        <v>3.1230905857849042E-2</v>
      </c>
      <c r="DE86" s="120">
        <f t="shared" si="170"/>
        <v>3.1161511443143532E-2</v>
      </c>
      <c r="DF86" s="120">
        <f t="shared" si="170"/>
        <v>3.1091738437560905E-2</v>
      </c>
      <c r="DG86" s="120">
        <f t="shared" si="170"/>
        <v>3.102104867276877E-2</v>
      </c>
      <c r="DH86" s="120">
        <f t="shared" si="170"/>
        <v>3.0949687268175426E-2</v>
      </c>
      <c r="DI86" s="120">
        <f t="shared" si="170"/>
        <v>3.0878501048061877E-2</v>
      </c>
      <c r="DJ86" s="120">
        <f t="shared" si="170"/>
        <v>3.0808519689098531E-2</v>
      </c>
      <c r="DK86" s="172">
        <f t="shared" si="170"/>
        <v>3.0740545087325009E-2</v>
      </c>
      <c r="DL86" s="120">
        <f t="shared" si="170"/>
        <v>3.0674986395249428E-2</v>
      </c>
      <c r="DM86" s="120">
        <f t="shared" si="170"/>
        <v>3.061187070852683E-2</v>
      </c>
      <c r="DN86" s="120">
        <f t="shared" si="170"/>
        <v>3.0550934705839996E-2</v>
      </c>
      <c r="DO86" s="120">
        <f t="shared" si="170"/>
        <v>3.0491735226914389E-2</v>
      </c>
      <c r="DP86" s="120">
        <f t="shared" si="170"/>
        <v>3.0433795713544209E-2</v>
      </c>
      <c r="DQ86" s="120">
        <f t="shared" si="170"/>
        <v>3.0376716727995842E-2</v>
      </c>
      <c r="DR86" s="120">
        <f t="shared" si="170"/>
        <v>3.0320282260673272E-2</v>
      </c>
      <c r="DS86" s="120">
        <f t="shared" si="170"/>
        <v>3.0264478878177372E-2</v>
      </c>
    </row>
    <row r="87" spans="1:123" s="224" customFormat="1" x14ac:dyDescent="0.25">
      <c r="A87" s="224" t="s">
        <v>192</v>
      </c>
      <c r="I87" s="225">
        <f>I15</f>
        <v>0.4</v>
      </c>
      <c r="J87" s="225">
        <f t="shared" ref="J87:BU87" si="171">J15</f>
        <v>0.46856764421918384</v>
      </c>
      <c r="K87" s="225">
        <f t="shared" si="171"/>
        <v>0.55084881728220436</v>
      </c>
      <c r="L87" s="225">
        <f t="shared" si="171"/>
        <v>0.64958622495782903</v>
      </c>
      <c r="M87" s="225">
        <f t="shared" si="171"/>
        <v>0.76807111416857865</v>
      </c>
      <c r="N87" s="225">
        <f t="shared" si="171"/>
        <v>0.91025298122147813</v>
      </c>
      <c r="O87" s="225">
        <f t="shared" si="171"/>
        <v>1.0808712216849574</v>
      </c>
      <c r="P87" s="225">
        <f t="shared" si="171"/>
        <v>1.2856131102411328</v>
      </c>
      <c r="Q87" s="225">
        <f t="shared" si="171"/>
        <v>1.5313033765085431</v>
      </c>
      <c r="R87" s="225">
        <f t="shared" si="171"/>
        <v>1.8261316960294354</v>
      </c>
      <c r="S87" s="225">
        <f t="shared" si="171"/>
        <v>2.1799256794545059</v>
      </c>
      <c r="T87" s="225">
        <f t="shared" si="171"/>
        <v>2.6044784595645907</v>
      </c>
      <c r="U87" s="225">
        <f t="shared" si="171"/>
        <v>3.1139417956966922</v>
      </c>
      <c r="V87" s="225">
        <f t="shared" si="171"/>
        <v>3.7252977990552143</v>
      </c>
      <c r="W87" s="225">
        <f t="shared" si="171"/>
        <v>4.458925003085441</v>
      </c>
      <c r="X87" s="225">
        <f t="shared" si="171"/>
        <v>5.100258206342339</v>
      </c>
      <c r="Y87" s="225">
        <f t="shared" si="171"/>
        <v>5.3115316978082836</v>
      </c>
      <c r="Z87" s="225">
        <f t="shared" si="171"/>
        <v>5.5548026103345496</v>
      </c>
      <c r="AA87" s="225">
        <f t="shared" si="171"/>
        <v>5.836467551741082</v>
      </c>
      <c r="AB87" s="225">
        <f t="shared" si="171"/>
        <v>6.1642012488397686</v>
      </c>
      <c r="AC87" s="225">
        <f t="shared" si="171"/>
        <v>6.5472116668029514</v>
      </c>
      <c r="AD87" s="225">
        <f t="shared" si="171"/>
        <v>6.9965459355268864</v>
      </c>
      <c r="AE87" s="225">
        <f t="shared" si="171"/>
        <v>7.5254571500690002</v>
      </c>
      <c r="AF87" s="225">
        <f t="shared" si="171"/>
        <v>7.9542962204652676</v>
      </c>
      <c r="AG87" s="225">
        <f t="shared" si="171"/>
        <v>8.3766017473228569</v>
      </c>
      <c r="AH87" s="225">
        <f t="shared" si="171"/>
        <v>8.7899678651658206</v>
      </c>
      <c r="AI87" s="225">
        <f t="shared" si="171"/>
        <v>9.1915077062669361</v>
      </c>
      <c r="AJ87" s="225">
        <f t="shared" si="171"/>
        <v>9.5777570215586252</v>
      </c>
      <c r="AK87" s="225">
        <f t="shared" si="171"/>
        <v>9.9445584286614128</v>
      </c>
      <c r="AL87" s="225">
        <f t="shared" si="171"/>
        <v>10.265524620135272</v>
      </c>
      <c r="AM87" s="225">
        <f t="shared" si="171"/>
        <v>10.562809402090259</v>
      </c>
      <c r="AN87" s="225">
        <f t="shared" si="171"/>
        <v>10.881702186607821</v>
      </c>
      <c r="AO87" s="225">
        <f t="shared" si="171"/>
        <v>11.218192272737216</v>
      </c>
      <c r="AP87" s="225">
        <f t="shared" si="171"/>
        <v>11.567361163469577</v>
      </c>
      <c r="AQ87" s="225">
        <f t="shared" si="171"/>
        <v>11.92320160324603</v>
      </c>
      <c r="AR87" s="225">
        <f t="shared" si="171"/>
        <v>12.278400443741369</v>
      </c>
      <c r="AS87" s="225">
        <f t="shared" si="171"/>
        <v>12.624078083289659</v>
      </c>
      <c r="AT87" s="225">
        <f t="shared" si="171"/>
        <v>12.947555276846463</v>
      </c>
      <c r="AU87" s="225">
        <f t="shared" si="171"/>
        <v>13.259362438738732</v>
      </c>
      <c r="AV87" s="225">
        <f t="shared" si="171"/>
        <v>13.562062726109589</v>
      </c>
      <c r="AW87" s="225">
        <f t="shared" si="171"/>
        <v>13.858005977016171</v>
      </c>
      <c r="AX87" s="225">
        <f t="shared" si="171"/>
        <v>14.149275961293592</v>
      </c>
      <c r="AY87" s="225">
        <f t="shared" si="171"/>
        <v>14.437627153637758</v>
      </c>
      <c r="AZ87" s="225">
        <f t="shared" si="171"/>
        <v>14.705290165947551</v>
      </c>
      <c r="BA87" s="225">
        <f t="shared" si="171"/>
        <v>14.974243155416598</v>
      </c>
      <c r="BB87" s="225">
        <f t="shared" si="171"/>
        <v>15.244624121382101</v>
      </c>
      <c r="BC87" s="225">
        <f t="shared" si="171"/>
        <v>15.513572541002699</v>
      </c>
      <c r="BD87" s="225">
        <f t="shared" si="171"/>
        <v>15.778824726926484</v>
      </c>
      <c r="BE87" s="225">
        <f t="shared" si="171"/>
        <v>16.038774653832668</v>
      </c>
      <c r="BF87" s="225">
        <f t="shared" si="171"/>
        <v>16.292545982093575</v>
      </c>
      <c r="BG87" s="225">
        <f t="shared" si="171"/>
        <v>16.540077536883818</v>
      </c>
      <c r="BH87" s="225">
        <f t="shared" si="171"/>
        <v>16.780481980441948</v>
      </c>
      <c r="BI87" s="225">
        <f t="shared" si="171"/>
        <v>17.015946773865238</v>
      </c>
      <c r="BJ87" s="225">
        <f t="shared" si="171"/>
        <v>17.247442514694178</v>
      </c>
      <c r="BK87" s="225">
        <f t="shared" si="171"/>
        <v>17.475488466976678</v>
      </c>
      <c r="BL87" s="225">
        <f t="shared" si="171"/>
        <v>17.70023029689364</v>
      </c>
      <c r="BM87" s="225">
        <f t="shared" si="171"/>
        <v>17.92153149030791</v>
      </c>
      <c r="BN87" s="225">
        <f t="shared" si="171"/>
        <v>18.139078332662127</v>
      </c>
      <c r="BO87" s="225">
        <f t="shared" si="171"/>
        <v>18.35425229773039</v>
      </c>
      <c r="BP87" s="225">
        <f t="shared" si="171"/>
        <v>18.566447186998378</v>
      </c>
      <c r="BQ87" s="225">
        <f t="shared" si="171"/>
        <v>18.775170514993953</v>
      </c>
      <c r="BR87" s="225">
        <f t="shared" si="171"/>
        <v>18.980242650857729</v>
      </c>
      <c r="BS87" s="225">
        <f t="shared" si="171"/>
        <v>19.181708312353955</v>
      </c>
      <c r="BT87" s="225">
        <f t="shared" si="171"/>
        <v>19.379747966623857</v>
      </c>
      <c r="BU87" s="225">
        <f t="shared" si="171"/>
        <v>19.574592015269651</v>
      </c>
      <c r="BV87" s="225">
        <f t="shared" ref="BV87:DS87" si="172">BV15</f>
        <v>19.766518043399039</v>
      </c>
      <c r="BW87" s="225">
        <f t="shared" si="172"/>
        <v>19.95590391503492</v>
      </c>
      <c r="BX87" s="225">
        <f t="shared" si="172"/>
        <v>20.142884486136978</v>
      </c>
      <c r="BY87" s="225">
        <f t="shared" si="172"/>
        <v>20.327487232404149</v>
      </c>
      <c r="BZ87" s="225">
        <f t="shared" si="172"/>
        <v>20.509694888935549</v>
      </c>
      <c r="CA87" s="225">
        <f t="shared" si="172"/>
        <v>20.689493245260298</v>
      </c>
      <c r="CB87" s="225">
        <f t="shared" si="172"/>
        <v>20.866902478194099</v>
      </c>
      <c r="CC87" s="225">
        <f t="shared" si="172"/>
        <v>21.041991039440603</v>
      </c>
      <c r="CD87" s="225">
        <f t="shared" si="172"/>
        <v>21.214743430167495</v>
      </c>
      <c r="CE87" s="225">
        <f t="shared" si="172"/>
        <v>21.385215026750107</v>
      </c>
      <c r="CF87" s="225">
        <f t="shared" si="172"/>
        <v>21.553508489120382</v>
      </c>
      <c r="CG87" s="225">
        <f t="shared" si="172"/>
        <v>21.71974063028377</v>
      </c>
      <c r="CH87" s="225">
        <f t="shared" si="172"/>
        <v>21.884021855498542</v>
      </c>
      <c r="CI87" s="225">
        <f t="shared" si="172"/>
        <v>22.046446890044368</v>
      </c>
      <c r="CJ87" s="225">
        <f t="shared" si="172"/>
        <v>22.207094941590189</v>
      </c>
      <c r="CK87" s="225">
        <f t="shared" si="172"/>
        <v>22.366017623641067</v>
      </c>
      <c r="CL87" s="225">
        <f t="shared" si="172"/>
        <v>22.523237217834978</v>
      </c>
      <c r="CM87" s="225">
        <f t="shared" si="172"/>
        <v>22.678773080232215</v>
      </c>
      <c r="CN87" s="225">
        <f t="shared" si="172"/>
        <v>22.83265292257849</v>
      </c>
      <c r="CO87" s="225">
        <f t="shared" si="172"/>
        <v>22.984916336750089</v>
      </c>
      <c r="CP87" s="225">
        <f t="shared" si="172"/>
        <v>23.135612990085082</v>
      </c>
      <c r="CQ87" s="225">
        <f t="shared" si="172"/>
        <v>23.284797911132298</v>
      </c>
      <c r="CR87" s="225">
        <f t="shared" si="172"/>
        <v>23.432525596349123</v>
      </c>
      <c r="CS87" s="225">
        <f t="shared" si="172"/>
        <v>23.578853945269937</v>
      </c>
      <c r="CT87" s="225">
        <f t="shared" si="172"/>
        <v>23.723837256239101</v>
      </c>
      <c r="CU87" s="225">
        <f t="shared" si="172"/>
        <v>23.867522691505339</v>
      </c>
      <c r="CV87" s="225">
        <f t="shared" si="172"/>
        <v>24.00995015605135</v>
      </c>
      <c r="CW87" s="225">
        <f t="shared" si="172"/>
        <v>24.151153911083508</v>
      </c>
      <c r="CX87" s="225">
        <f t="shared" si="172"/>
        <v>24.291164589083095</v>
      </c>
      <c r="CY87" s="225">
        <f t="shared" si="172"/>
        <v>24.430010664874953</v>
      </c>
      <c r="CZ87" s="225">
        <f t="shared" si="172"/>
        <v>24.567721335207452</v>
      </c>
      <c r="DA87" s="225">
        <f t="shared" si="172"/>
        <v>24.704328827555475</v>
      </c>
      <c r="DB87" s="225">
        <f t="shared" si="172"/>
        <v>24.839867985563604</v>
      </c>
      <c r="DC87" s="225">
        <f t="shared" si="172"/>
        <v>24.974374804204398</v>
      </c>
      <c r="DD87" s="225">
        <f t="shared" si="172"/>
        <v>25.107884799020603</v>
      </c>
      <c r="DE87" s="225">
        <f t="shared" si="172"/>
        <v>25.240431742015694</v>
      </c>
      <c r="DF87" s="225">
        <f t="shared" si="172"/>
        <v>25.372046981706781</v>
      </c>
      <c r="DG87" s="225">
        <f t="shared" si="172"/>
        <v>25.50275948892687</v>
      </c>
      <c r="DH87" s="225">
        <f t="shared" si="172"/>
        <v>25.632595840180084</v>
      </c>
      <c r="DI87" s="225">
        <f t="shared" si="172"/>
        <v>25.761580821845769</v>
      </c>
      <c r="DJ87" s="225">
        <f t="shared" si="172"/>
        <v>25.889738217310409</v>
      </c>
      <c r="DK87" s="225">
        <f t="shared" si="172"/>
        <v>26.017091445191173</v>
      </c>
      <c r="DL87" s="225">
        <f t="shared" si="172"/>
        <v>26.143663923595078</v>
      </c>
      <c r="DM87" s="225">
        <f t="shared" si="172"/>
        <v>26.269479180427464</v>
      </c>
      <c r="DN87" s="225">
        <f t="shared" si="172"/>
        <v>26.394560818042031</v>
      </c>
      <c r="DO87" s="225">
        <f t="shared" si="172"/>
        <v>26.518932210323836</v>
      </c>
      <c r="DP87" s="225">
        <f t="shared" si="172"/>
        <v>26.642616051176514</v>
      </c>
      <c r="DQ87" s="225">
        <f t="shared" si="172"/>
        <v>26.765634018461153</v>
      </c>
      <c r="DR87" s="225">
        <f t="shared" si="172"/>
        <v>26.88800663536701</v>
      </c>
      <c r="DS87" s="225">
        <f t="shared" si="172"/>
        <v>27.009753317443991</v>
      </c>
    </row>
    <row r="89" spans="1:123" x14ac:dyDescent="0.25">
      <c r="A89" t="s">
        <v>139</v>
      </c>
      <c r="D89" s="1">
        <f>(D18-C18)/C18</f>
        <v>0.19999999999999971</v>
      </c>
      <c r="E89" s="1">
        <f>(E18-D18)/D18</f>
        <v>0.2</v>
      </c>
      <c r="F89" s="1">
        <f>(F18-E18)/E18</f>
        <v>0.20000000000000007</v>
      </c>
      <c r="G89" s="1">
        <f>(G18-F18)/F18</f>
        <v>0.19999999999999982</v>
      </c>
      <c r="H89" s="1">
        <f>(H18-G18)/G18</f>
        <v>0.20000000000000021</v>
      </c>
      <c r="I89" s="1">
        <f>(I18-H18)/H18</f>
        <v>0.1999999999999999</v>
      </c>
      <c r="J89" s="1">
        <f>(J18-I18)/I18</f>
        <v>0.12645611816036523</v>
      </c>
      <c r="K89" s="1">
        <f>(K18-J18)/J18</f>
        <v>-1.5612496468453432E-2</v>
      </c>
      <c r="L89" s="1">
        <f>(L18-K18)/K18</f>
        <v>-2.1186547531151335E-2</v>
      </c>
      <c r="M89" s="1">
        <f>(M18-L18)/L18</f>
        <v>-2.817604466337623E-2</v>
      </c>
      <c r="N89" s="1">
        <f>(N18-M18)/M18</f>
        <v>-3.7058490765859382E-2</v>
      </c>
      <c r="O89" s="1">
        <f>(O18-N18)/N18</f>
        <v>-4.8537606203312607E-2</v>
      </c>
      <c r="P89" s="115">
        <f>(P18-O18)/O18</f>
        <v>-6.3695303289408645E-2</v>
      </c>
      <c r="Q89" s="1">
        <f>(Q18-P18)/P18</f>
        <v>-6.4693967983968995E-2</v>
      </c>
      <c r="R89" s="1">
        <f>(R18-Q18)/Q18</f>
        <v>5.9578472319336766E-2</v>
      </c>
      <c r="S89" s="1">
        <f>(S18-R18)/R18</f>
        <v>4.6255886377690118E-2</v>
      </c>
      <c r="T89" s="1">
        <f>(T18-S18)/S18</f>
        <v>3.2508431272973877E-2</v>
      </c>
      <c r="U89" s="1">
        <f>(U18-T18)/T18</f>
        <v>1.762850848335263E-2</v>
      </c>
      <c r="V89" s="1">
        <f>(V18-U18)/U18</f>
        <v>7.3291643320396783E-4</v>
      </c>
      <c r="W89" s="115">
        <f>(W18-V18)/V18</f>
        <v>-1.9410915910604915E-2</v>
      </c>
      <c r="X89" s="1">
        <f>(X18-W18)/W18</f>
        <v>-4.9899734027939013E-2</v>
      </c>
      <c r="Y89" s="1">
        <f>(Y18-X18)/X18</f>
        <v>-3.1745389142347653E-2</v>
      </c>
      <c r="Z89" s="1">
        <f>(Z18-Y18)/Y18</f>
        <v>-2.5699859508750231E-2</v>
      </c>
      <c r="AA89" s="1">
        <f>(AA18-Z18)/Z18</f>
        <v>-1.9558162530418994E-2</v>
      </c>
      <c r="AB89" s="1">
        <f>(AB18-AA18)/AA18</f>
        <v>-1.3576118184195471E-2</v>
      </c>
      <c r="AC89" s="1">
        <f>(AC18-AB18)/AB18</f>
        <v>-8.041177470127326E-3</v>
      </c>
      <c r="AD89" s="115">
        <f>(AD18-AC18)/AC18</f>
        <v>-3.2593990666579249E-3</v>
      </c>
      <c r="AE89" s="1">
        <f>(AE18-AD18)/AD18</f>
        <v>6.5235253779218506E-3</v>
      </c>
      <c r="AF89" s="1">
        <f>(AF18-AE18)/AE18</f>
        <v>5.9540951394246233E-3</v>
      </c>
      <c r="AG89" s="1">
        <f>(AG18-AF18)/AF18</f>
        <v>-2.8446438597568039E-3</v>
      </c>
      <c r="AH89" s="1">
        <f>(AH18-AG18)/AG18</f>
        <v>-9.8632610608756378E-3</v>
      </c>
      <c r="AI89" s="1">
        <f>(AI18-AH18)/AH18</f>
        <v>-1.5058596736369032E-2</v>
      </c>
      <c r="AJ89" s="205">
        <f>(AJ18-AI18)/AI18</f>
        <v>-1.8224742057465729E-2</v>
      </c>
      <c r="AK89" s="115">
        <f>(AK18-AJ18)/AJ18</f>
        <v>-1.9000178553894007E-2</v>
      </c>
      <c r="AL89" s="1">
        <f>(AL18-AK18)/AK18</f>
        <v>-2.2612466107111744E-2</v>
      </c>
      <c r="AM89" s="1">
        <f>(AM18-AL18)/AL18</f>
        <v>-1.6096918274517504E-2</v>
      </c>
      <c r="AN89" s="1">
        <f>(AN18-AM18)/AM18</f>
        <v>-1.273003370289502E-2</v>
      </c>
      <c r="AO89" s="1">
        <f>(AO18-AN18)/AN18</f>
        <v>-1.0809586114998944E-2</v>
      </c>
      <c r="AP89" s="1">
        <f>(AP18-AO18)/AO18</f>
        <v>-1.0173209790580763E-2</v>
      </c>
      <c r="AQ89" s="205">
        <f>(AQ18-AP18)/AP18</f>
        <v>-1.0585990453307893E-2</v>
      </c>
      <c r="AR89" s="115">
        <f>(AR18-AQ18)/AQ18</f>
        <v>-1.174908287813547E-2</v>
      </c>
      <c r="AS89" s="1">
        <f>(AS18-AR18)/AR18</f>
        <v>-6.9911097850890525E-3</v>
      </c>
      <c r="AT89" s="1">
        <f>(AT18-AS18)/AS18</f>
        <v>-9.5070145345773904E-3</v>
      </c>
      <c r="AU89" s="1">
        <f>(AU18-AT18)/AT18</f>
        <v>-1.1521668408492619E-2</v>
      </c>
      <c r="AV89" s="1">
        <f>(AV18-AU18)/AU18</f>
        <v>-1.2401959805772305E-2</v>
      </c>
      <c r="AW89" s="1">
        <f>(AW18-AV18)/AV18</f>
        <v>-1.2437578595309381E-2</v>
      </c>
      <c r="AX89" s="205">
        <f>(AX18-AW18)/AW18</f>
        <v>-1.1923600982766165E-2</v>
      </c>
      <c r="AY89" s="115">
        <f>(AY18-AX18)/AX18</f>
        <v>-1.1166855111940002E-2</v>
      </c>
      <c r="AZ89" s="1">
        <f>(AZ18-AY18)/AY18</f>
        <v>-1.0486903346633209E-2</v>
      </c>
      <c r="BA89" s="1">
        <f>(BA18-AZ18)/AZ18</f>
        <v>-9.0492737135781116E-3</v>
      </c>
      <c r="BB89" s="1">
        <f>(BB18-BA18)/BA18</f>
        <v>-8.5219072513913908E-3</v>
      </c>
      <c r="BC89" s="1">
        <f>(BC18-BB18)/BB18</f>
        <v>-8.452944913568879E-3</v>
      </c>
      <c r="BD89" s="1">
        <f>(BD18-BC18)/BC18</f>
        <v>-8.5990768283543059E-3</v>
      </c>
      <c r="BE89" s="205">
        <f>(BE18-BD18)/BD18</f>
        <v>-8.7642312939204079E-3</v>
      </c>
      <c r="BF89" s="115">
        <f>(BF18-BE18)/BE18</f>
        <v>-8.8089194057283122E-3</v>
      </c>
      <c r="BG89" s="1">
        <f>(BG18-BF18)/BF18</f>
        <v>-8.6570973750499328E-3</v>
      </c>
      <c r="BH89" s="1">
        <f>(BH18-BG18)/BG18</f>
        <v>-8.8741057448865138E-3</v>
      </c>
      <c r="BI89" s="1">
        <f>(BI18-BH18)/BH18</f>
        <v>-8.7619146171295341E-3</v>
      </c>
      <c r="BJ89" s="1">
        <f>(BJ18-BI18)/BI18</f>
        <v>-8.429226513502289E-3</v>
      </c>
      <c r="BK89" s="1">
        <f>(BK18-BJ18)/BJ18</f>
        <v>-8.0179752800228366E-3</v>
      </c>
      <c r="BL89" s="205">
        <f>(BL18-BK18)/BK18</f>
        <v>-7.6216052096132938E-3</v>
      </c>
      <c r="BM89" s="115">
        <f>(BM18-BL18)/BL18</f>
        <v>-7.2870434842579436E-3</v>
      </c>
      <c r="BN89" s="1">
        <f t="shared" ref="BN89:DS89" si="173">(BN18-BM18)/BM18</f>
        <v>-7.019638500806745E-3</v>
      </c>
      <c r="BO89" s="1">
        <f t="shared" si="173"/>
        <v>-6.8442686460872962E-3</v>
      </c>
      <c r="BP89" s="1">
        <f t="shared" si="173"/>
        <v>-6.8067697969622122E-3</v>
      </c>
      <c r="BQ89" s="1">
        <f t="shared" si="173"/>
        <v>-6.7915185797968623E-3</v>
      </c>
      <c r="BR89" s="1">
        <f t="shared" si="173"/>
        <v>-6.7428882821742196E-3</v>
      </c>
      <c r="BS89" s="1">
        <f t="shared" si="173"/>
        <v>-6.6398715231506004E-3</v>
      </c>
      <c r="BT89" s="115">
        <f t="shared" si="173"/>
        <v>-6.4866701651428672E-3</v>
      </c>
      <c r="BU89" s="1">
        <f t="shared" si="173"/>
        <v>-6.3026989099389513E-3</v>
      </c>
      <c r="BV89" s="1">
        <f t="shared" si="173"/>
        <v>-6.1124173178013878E-3</v>
      </c>
      <c r="BW89" s="1">
        <f t="shared" si="173"/>
        <v>-5.896044313431055E-3</v>
      </c>
      <c r="BX89" s="1">
        <f t="shared" si="173"/>
        <v>-5.6905276714284215E-3</v>
      </c>
      <c r="BY89" s="1">
        <f t="shared" si="173"/>
        <v>-5.5150814338572043E-3</v>
      </c>
      <c r="BZ89" s="1">
        <f t="shared" si="173"/>
        <v>-5.3720898203833229E-3</v>
      </c>
      <c r="CA89" s="115">
        <f t="shared" si="173"/>
        <v>-5.2547271335910278E-3</v>
      </c>
      <c r="CB89" s="1">
        <f t="shared" si="173"/>
        <v>-5.1533443898414818E-3</v>
      </c>
      <c r="CC89" s="1">
        <f t="shared" si="173"/>
        <v>-5.0603033191254487E-3</v>
      </c>
      <c r="CD89" s="1">
        <f t="shared" si="173"/>
        <v>-4.9634160319871334E-3</v>
      </c>
      <c r="CE89" s="1">
        <f t="shared" si="173"/>
        <v>-4.8500279035881624E-3</v>
      </c>
      <c r="CF89" s="1">
        <f t="shared" si="173"/>
        <v>-4.7208842705184625E-3</v>
      </c>
      <c r="CG89" s="1">
        <f t="shared" si="173"/>
        <v>-4.58257183399805E-3</v>
      </c>
      <c r="CH89" s="115">
        <f t="shared" si="173"/>
        <v>-4.4430896755565394E-3</v>
      </c>
      <c r="CI89" s="1">
        <f t="shared" si="173"/>
        <v>-4.3090116024842645E-3</v>
      </c>
      <c r="CJ89" s="1">
        <f t="shared" si="173"/>
        <v>-4.1841509420817496E-3</v>
      </c>
      <c r="CK89" s="1">
        <f t="shared" si="173"/>
        <v>-4.0691152392146124E-3</v>
      </c>
      <c r="CL89" s="1">
        <f t="shared" si="173"/>
        <v>-3.9648232624757184E-3</v>
      </c>
      <c r="CM89" s="1">
        <f t="shared" si="173"/>
        <v>-3.8685272155094051E-3</v>
      </c>
      <c r="CN89" s="1">
        <f t="shared" si="173"/>
        <v>-3.7762406366779388E-3</v>
      </c>
      <c r="CO89" s="115">
        <f t="shared" si="173"/>
        <v>-3.6845569128143405E-3</v>
      </c>
      <c r="CP89" s="1">
        <f t="shared" si="173"/>
        <v>-3.5914201901554397E-3</v>
      </c>
      <c r="CQ89" s="1">
        <f t="shared" si="173"/>
        <v>-3.4961242754919736E-3</v>
      </c>
      <c r="CR89" s="1">
        <f t="shared" si="173"/>
        <v>-3.3988279995730577E-3</v>
      </c>
      <c r="CS89" s="1">
        <f t="shared" si="173"/>
        <v>-3.3010028841037558E-3</v>
      </c>
      <c r="CT89" s="1">
        <f t="shared" si="173"/>
        <v>-3.2050624125911876E-3</v>
      </c>
      <c r="CU89" s="1">
        <f t="shared" si="173"/>
        <v>-3.1129412073479575E-3</v>
      </c>
      <c r="CV89" s="115">
        <f t="shared" si="173"/>
        <v>-3.0255835560160788E-3</v>
      </c>
      <c r="CW89" s="1">
        <f t="shared" si="173"/>
        <v>-2.9429450453428057E-3</v>
      </c>
      <c r="CX89" s="1">
        <f t="shared" si="173"/>
        <v>-2.864272394463217E-3</v>
      </c>
      <c r="CY89" s="1">
        <f t="shared" si="173"/>
        <v>-2.78846440457407E-3</v>
      </c>
      <c r="CZ89" s="1">
        <f t="shared" si="173"/>
        <v>-2.714477639698099E-3</v>
      </c>
      <c r="DA89" s="1">
        <f t="shared" si="173"/>
        <v>-2.6414230524012135E-3</v>
      </c>
      <c r="DB89" s="1">
        <f t="shared" si="173"/>
        <v>-2.5688787549728266E-3</v>
      </c>
      <c r="DC89" s="1">
        <f t="shared" si="173"/>
        <v>-2.4969100848313808E-3</v>
      </c>
      <c r="DD89" s="115">
        <f t="shared" si="173"/>
        <v>-2.4259134897592384E-3</v>
      </c>
      <c r="DE89" s="1">
        <f t="shared" si="173"/>
        <v>-2.3564139755610143E-3</v>
      </c>
      <c r="DF89" s="1">
        <f t="shared" si="173"/>
        <v>-2.288899462154144E-3</v>
      </c>
      <c r="DG89" s="1">
        <f t="shared" si="173"/>
        <v>-2.2237358419642697E-3</v>
      </c>
      <c r="DH89" s="1">
        <f t="shared" si="173"/>
        <v>-2.1610542674256857E-3</v>
      </c>
      <c r="DI89" s="1">
        <f t="shared" si="173"/>
        <v>-2.1007102752203452E-3</v>
      </c>
      <c r="DJ89" s="1">
        <f t="shared" si="173"/>
        <v>-2.0423795890103973E-3</v>
      </c>
      <c r="DK89" s="115">
        <f t="shared" si="173"/>
        <v>-1.9856869744464371E-3</v>
      </c>
      <c r="DL89" s="1">
        <f t="shared" si="173"/>
        <v>-1.9303142210506316E-3</v>
      </c>
      <c r="DM89" s="1">
        <f t="shared" si="173"/>
        <v>-1.8760643046579401E-3</v>
      </c>
      <c r="DN89" s="1">
        <f t="shared" si="173"/>
        <v>-1.8228818135839909E-3</v>
      </c>
      <c r="DO89" s="1">
        <f t="shared" si="173"/>
        <v>-1.7708263332498887E-3</v>
      </c>
      <c r="DP89" s="1">
        <f t="shared" si="173"/>
        <v>-1.7200298752618219E-3</v>
      </c>
      <c r="DQ89" s="1">
        <f t="shared" si="173"/>
        <v>-1.6706337299346821E-3</v>
      </c>
      <c r="DR89" s="1">
        <f t="shared" si="173"/>
        <v>-1.6227363978904583E-3</v>
      </c>
      <c r="DS89" s="1">
        <f t="shared" si="173"/>
        <v>-1.5763672659920545E-3</v>
      </c>
    </row>
    <row r="90" spans="1:123" x14ac:dyDescent="0.25">
      <c r="A90" t="s">
        <v>137</v>
      </c>
      <c r="D90" s="1">
        <f>(D29-C29)/C29</f>
        <v>0.20000000000000007</v>
      </c>
      <c r="E90" s="1">
        <f>(E29-D29)/D29</f>
        <v>0.1999999999999999</v>
      </c>
      <c r="F90" s="1">
        <f>(F29-E29)/E29</f>
        <v>0.19999999999999979</v>
      </c>
      <c r="G90" s="1">
        <f>(G29-F29)/F29</f>
        <v>0.19999999999999971</v>
      </c>
      <c r="H90" s="1">
        <f>(H29-G29)/G29</f>
        <v>0.20000000000000015</v>
      </c>
      <c r="I90" s="1">
        <f>(I29-H29)/H29</f>
        <v>0.1999999999999999</v>
      </c>
      <c r="J90" s="1">
        <f>(J29-I29)/I29</f>
        <v>0.14418367055326928</v>
      </c>
      <c r="K90" s="1">
        <f>(K29-J29)/J29</f>
        <v>0.15121733434655568</v>
      </c>
      <c r="L90" s="1">
        <f>(L29-K29)/K29</f>
        <v>0.15762514670513209</v>
      </c>
      <c r="M90" s="1">
        <f>(M29-L29)/L29</f>
        <v>0.16339501313056598</v>
      </c>
      <c r="N90" s="1">
        <f>(N29-M29)/M29</f>
        <v>0.16853606345540878</v>
      </c>
      <c r="O90" s="1">
        <f>(O29-N29)/N29</f>
        <v>0.17307405605304876</v>
      </c>
      <c r="P90" s="115">
        <f>(P29-O29)/O29</f>
        <v>0.17704668020913647</v>
      </c>
      <c r="Q90" s="1">
        <f>(Q29-P29)/P29</f>
        <v>0.15830663434538733</v>
      </c>
      <c r="R90" s="1">
        <f>(R29-Q29)/Q29</f>
        <v>-1.900738436845073E-2</v>
      </c>
      <c r="S90" s="1">
        <f>(S29-R29)/R29</f>
        <v>-2.5882757851967364E-2</v>
      </c>
      <c r="T90" s="1">
        <f>(T29-S29)/S29</f>
        <v>-3.4587492946258257E-2</v>
      </c>
      <c r="U90" s="1">
        <f>(U29-T29)/T29</f>
        <v>-4.5793249705643538E-2</v>
      </c>
      <c r="V90" s="1">
        <f>(V29-U29)/U29</f>
        <v>-6.0527050790375445E-2</v>
      </c>
      <c r="W90" s="115">
        <f>(W29-V29)/V29</f>
        <v>-8.0442566311682631E-2</v>
      </c>
      <c r="X90" s="1">
        <f>(X29-W29)/W29</f>
        <v>-8.3191822564950335E-2</v>
      </c>
      <c r="Y90" s="1">
        <f>(Y29-X29)/X29</f>
        <v>7.8159445498440547E-2</v>
      </c>
      <c r="Z90" s="1">
        <f>(Z29-Y29)/Y29</f>
        <v>5.9636101900199356E-2</v>
      </c>
      <c r="AA90" s="1">
        <f>(AA29-Z29)/Z29</f>
        <v>4.1382757051653486E-2</v>
      </c>
      <c r="AB90" s="1">
        <f>(AB29-AA29)/AA29</f>
        <v>2.2249599703467182E-2</v>
      </c>
      <c r="AC90" s="1">
        <f>(AC29-AB29)/AB29</f>
        <v>9.2085957511183489E-4</v>
      </c>
      <c r="AD90" s="115">
        <f>(AD29-AC29)/AC29</f>
        <v>-2.438391421797732E-2</v>
      </c>
      <c r="AE90" s="1">
        <f>(AE29-AD29)/AD29</f>
        <v>-6.3003362219715323E-2</v>
      </c>
      <c r="AF90" s="1">
        <f>(AF29-AE29)/AE29</f>
        <v>-4.0642232691059071E-2</v>
      </c>
      <c r="AG90" s="1">
        <f>(AG29-AF29)/AF29</f>
        <v>-3.3207534290353266E-2</v>
      </c>
      <c r="AH90" s="1">
        <f>(AH29-AG29)/AG29</f>
        <v>-2.5467917790871829E-2</v>
      </c>
      <c r="AI90" s="1">
        <f>(AI29-AH29)/AH29</f>
        <v>-1.7785525137497499E-2</v>
      </c>
      <c r="AJ90" s="205">
        <f>(AJ29-AI29)/AI29</f>
        <v>-1.0579569066241237E-2</v>
      </c>
      <c r="AK90" s="115">
        <f>(AK29-AJ29)/AJ29</f>
        <v>-4.2993087850936281E-3</v>
      </c>
      <c r="AL90" s="1">
        <f>(AL29-AK29)/AK29</f>
        <v>8.6138399477247371E-3</v>
      </c>
      <c r="AM90" s="1">
        <f>(AM29-AL29)/AL29</f>
        <v>7.8456552116151889E-3</v>
      </c>
      <c r="AN90" s="1">
        <f>(AN29-AM29)/AM29</f>
        <v>-3.7413254270510497E-3</v>
      </c>
      <c r="AO90" s="1">
        <f>(AO29-AN29)/AN29</f>
        <v>-1.2984009433225821E-2</v>
      </c>
      <c r="AP90" s="1">
        <f>(AP29-AO29)/AO29</f>
        <v>-1.9885832817751432E-2</v>
      </c>
      <c r="AQ90" s="205">
        <f>(AQ29-AP29)/AP29</f>
        <v>-2.4185462573401657E-2</v>
      </c>
      <c r="AR90" s="115">
        <f>(AR29-AQ29)/AQ29</f>
        <v>-2.5368540922792546E-2</v>
      </c>
      <c r="AS90" s="1">
        <f>(AS29-AR29)/AR29</f>
        <v>-3.0388848149259611E-2</v>
      </c>
      <c r="AT90" s="1">
        <f>(AT29-AS29)/AS29</f>
        <v>-2.1806112226386547E-2</v>
      </c>
      <c r="AU90" s="1">
        <f>(AU29-AT29)/AT29</f>
        <v>-1.7345724060345992E-2</v>
      </c>
      <c r="AV90" s="1">
        <f>(AV29-AU29)/AU29</f>
        <v>-1.4798139695356935E-2</v>
      </c>
      <c r="AW90" s="1">
        <f>(AW29-AV29)/AV29</f>
        <v>-1.3983334073077638E-2</v>
      </c>
      <c r="AX90" s="205">
        <f>(AX29-AW29)/AW29</f>
        <v>-1.4606937780364464E-2</v>
      </c>
      <c r="AY90" s="115">
        <f>(AY29-AX29)/AX29</f>
        <v>-1.6277968505425355E-2</v>
      </c>
      <c r="AZ90" s="1">
        <f>(AZ29-AY29)/AY29</f>
        <v>-9.7305454776239267E-3</v>
      </c>
      <c r="BA90" s="1">
        <f>(BA29-AZ29)/AZ29</f>
        <v>-1.3268901677419663E-2</v>
      </c>
      <c r="BB90" s="1">
        <f>(BB29-BA29)/BA29</f>
        <v>-1.6142053362484723E-2</v>
      </c>
      <c r="BC90" s="1">
        <f>(BC29-BB29)/BB29</f>
        <v>-1.7456954574442709E-2</v>
      </c>
      <c r="BD90" s="1">
        <f>(BD29-BC29)/BC29</f>
        <v>-1.759716207043582E-2</v>
      </c>
      <c r="BE90" s="205">
        <f>(BE29-BD29)/BD29</f>
        <v>-1.6958568009721224E-2</v>
      </c>
      <c r="BF90" s="115">
        <f>(BF29-BE29)/BE29</f>
        <v>-1.5963618049584353E-2</v>
      </c>
      <c r="BG90" s="1">
        <f>(BG29-BF29)/BF29</f>
        <v>-1.5064668238388467E-2</v>
      </c>
      <c r="BH90" s="1">
        <f>(BH29-BG29)/BG29</f>
        <v>-1.3059900282197199E-2</v>
      </c>
      <c r="BI90" s="1">
        <f>(BI29-BH29)/BH29</f>
        <v>-1.2348784309329303E-2</v>
      </c>
      <c r="BJ90" s="1">
        <f>(BJ29-BI29)/BI29</f>
        <v>-1.229631444766674E-2</v>
      </c>
      <c r="BK90" s="1">
        <f>(BK29-BJ29)/BJ29</f>
        <v>-1.2557564159169815E-2</v>
      </c>
      <c r="BL90" s="205">
        <f>(BL29-BK29)/BK29</f>
        <v>-1.2850053582302888E-2</v>
      </c>
      <c r="BM90" s="115">
        <f>(BM29-BL29)/BL29</f>
        <v>-1.2969032652088864E-2</v>
      </c>
      <c r="BN90" s="1">
        <f t="shared" ref="BN90:DS90" si="174">(BN29-BM29)/BM29</f>
        <v>-1.2799230383943101E-2</v>
      </c>
      <c r="BO90" s="1">
        <f t="shared" si="174"/>
        <v>-1.3175119705859186E-2</v>
      </c>
      <c r="BP90" s="1">
        <f t="shared" si="174"/>
        <v>-1.3065249846715142E-2</v>
      </c>
      <c r="BQ90" s="1">
        <f t="shared" si="174"/>
        <v>-1.2623970362142391E-2</v>
      </c>
      <c r="BR90" s="1">
        <f t="shared" si="174"/>
        <v>-1.2059077671881281E-2</v>
      </c>
      <c r="BS90" s="1">
        <f t="shared" si="174"/>
        <v>-1.1509823291506932E-2</v>
      </c>
      <c r="BT90" s="115">
        <f t="shared" si="174"/>
        <v>-1.104786887130723E-2</v>
      </c>
      <c r="BU90" s="1">
        <f t="shared" si="174"/>
        <v>-1.0682928373591687E-2</v>
      </c>
      <c r="BV90" s="1">
        <f t="shared" si="174"/>
        <v>-1.0454608475539955E-2</v>
      </c>
      <c r="BW90" s="1">
        <f t="shared" si="174"/>
        <v>-1.0435263529931751E-2</v>
      </c>
      <c r="BX90" s="1">
        <f t="shared" si="174"/>
        <v>-1.0450060172012362E-2</v>
      </c>
      <c r="BY90" s="1">
        <f t="shared" si="174"/>
        <v>-1.0413592163700115E-2</v>
      </c>
      <c r="BZ90" s="1">
        <f t="shared" si="174"/>
        <v>-1.0292532302815877E-2</v>
      </c>
      <c r="CA90" s="115">
        <f t="shared" si="174"/>
        <v>-1.0092162972575678E-2</v>
      </c>
      <c r="CB90" s="1">
        <f t="shared" si="174"/>
        <v>-9.8416504537926636E-3</v>
      </c>
      <c r="CC90" s="1">
        <f t="shared" si="174"/>
        <v>-9.5786395143933264E-3</v>
      </c>
      <c r="CD90" s="1">
        <f t="shared" si="174"/>
        <v>-9.271902093953727E-3</v>
      </c>
      <c r="CE90" s="1">
        <f t="shared" si="174"/>
        <v>-8.9792065015147551E-3</v>
      </c>
      <c r="CF90" s="1">
        <f t="shared" si="174"/>
        <v>-8.731244688438904E-3</v>
      </c>
      <c r="CG90" s="1">
        <f t="shared" si="174"/>
        <v>-8.5324603557509794E-3</v>
      </c>
      <c r="CH90" s="115">
        <f t="shared" si="174"/>
        <v>-8.3726574706602473E-3</v>
      </c>
      <c r="CI90" s="1">
        <f t="shared" si="174"/>
        <v>-8.2369364025985051E-3</v>
      </c>
      <c r="CJ90" s="1">
        <f t="shared" si="174"/>
        <v>-8.1133705317169014E-3</v>
      </c>
      <c r="CK90" s="1">
        <f t="shared" si="174"/>
        <v>-7.9825227099298533E-3</v>
      </c>
      <c r="CL90" s="1">
        <f t="shared" si="174"/>
        <v>-7.8239027889819637E-3</v>
      </c>
      <c r="CM90" s="1">
        <f t="shared" si="174"/>
        <v>-7.6383989509918541E-3</v>
      </c>
      <c r="CN90" s="1">
        <f t="shared" si="174"/>
        <v>-7.4364079270397903E-3</v>
      </c>
      <c r="CO90" s="115">
        <f t="shared" si="174"/>
        <v>-7.2307925483929376E-3</v>
      </c>
      <c r="CP90" s="1">
        <f t="shared" si="174"/>
        <v>-7.0322820242735397E-3</v>
      </c>
      <c r="CQ90" s="1">
        <f t="shared" si="174"/>
        <v>-6.8472377256501207E-3</v>
      </c>
      <c r="CR90" s="1">
        <f t="shared" si="174"/>
        <v>-6.6768409604971105E-3</v>
      </c>
      <c r="CS90" s="1">
        <f t="shared" si="174"/>
        <v>-6.5227917679188362E-3</v>
      </c>
      <c r="CT90" s="1">
        <f t="shared" si="174"/>
        <v>-6.3807555437926933E-3</v>
      </c>
      <c r="CU90" s="1">
        <f t="shared" si="174"/>
        <v>-6.2442858929852435E-3</v>
      </c>
      <c r="CV90" s="115">
        <f t="shared" si="174"/>
        <v>-6.1078117476357678E-3</v>
      </c>
      <c r="CW90" s="1">
        <f t="shared" si="174"/>
        <v>-5.9679362933466257E-3</v>
      </c>
      <c r="CX90" s="1">
        <f t="shared" si="174"/>
        <v>-5.8234705797794205E-3</v>
      </c>
      <c r="CY90" s="1">
        <f t="shared" si="174"/>
        <v>-5.6746580598854984E-3</v>
      </c>
      <c r="CZ90" s="1">
        <f t="shared" si="174"/>
        <v>-5.5239444045048899E-3</v>
      </c>
      <c r="DA90" s="1">
        <f t="shared" si="174"/>
        <v>-5.375385018765849E-3</v>
      </c>
      <c r="DB90" s="1">
        <f t="shared" si="174"/>
        <v>-5.23227575913941E-3</v>
      </c>
      <c r="DC90" s="1">
        <f t="shared" si="174"/>
        <v>-5.0962782245488397E-3</v>
      </c>
      <c r="DD90" s="115">
        <f t="shared" si="174"/>
        <v>-4.967399502311425E-3</v>
      </c>
      <c r="DE90" s="1">
        <f t="shared" si="174"/>
        <v>-4.8444441707445893E-3</v>
      </c>
      <c r="DF90" s="1">
        <f t="shared" si="174"/>
        <v>-4.7256118663531396E-3</v>
      </c>
      <c r="DG90" s="1">
        <f t="shared" si="174"/>
        <v>-4.6091800914071952E-3</v>
      </c>
      <c r="DH90" s="1">
        <f t="shared" si="174"/>
        <v>-4.4936708248805432E-3</v>
      </c>
      <c r="DI90" s="1">
        <f t="shared" si="174"/>
        <v>-4.378387552905671E-3</v>
      </c>
      <c r="DJ90" s="1">
        <f t="shared" si="174"/>
        <v>-4.2634590507854911E-3</v>
      </c>
      <c r="DK90" s="115">
        <f t="shared" si="174"/>
        <v>-4.1495815772127232E-3</v>
      </c>
      <c r="DL90" s="1">
        <f t="shared" si="174"/>
        <v>-4.0376775784749051E-3</v>
      </c>
      <c r="DM90" s="1">
        <f t="shared" si="174"/>
        <v>-3.9286131771785601E-3</v>
      </c>
      <c r="DN90" s="1">
        <f t="shared" si="174"/>
        <v>-3.8230509632978149E-3</v>
      </c>
      <c r="DO90" s="1">
        <f t="shared" si="174"/>
        <v>-3.7212533998335967E-3</v>
      </c>
      <c r="DP90" s="1">
        <f t="shared" si="174"/>
        <v>-3.6230081926354064E-3</v>
      </c>
      <c r="DQ90" s="1">
        <f t="shared" si="174"/>
        <v>-3.5277893204702189E-3</v>
      </c>
      <c r="DR90" s="1">
        <f t="shared" si="174"/>
        <v>-3.4349773176200484E-3</v>
      </c>
      <c r="DS90" s="1">
        <f t="shared" si="174"/>
        <v>-3.3440458727643737E-3</v>
      </c>
    </row>
    <row r="91" spans="1:123" x14ac:dyDescent="0.25">
      <c r="A91" t="s">
        <v>136</v>
      </c>
      <c r="D91" s="1">
        <f>(H44-G44)/G44</f>
        <v>0.20000000000000004</v>
      </c>
      <c r="E91" s="1">
        <f>(I44-H44)/H44</f>
        <v>0.19999999999999982</v>
      </c>
      <c r="F91" s="1">
        <f>(F44-E44)/E44</f>
        <v>0.19999999999999993</v>
      </c>
      <c r="G91" s="1">
        <f>(G44-F44)/F44</f>
        <v>0.19999999999999996</v>
      </c>
      <c r="H91" s="1">
        <f>(H44-G44)/G44</f>
        <v>0.20000000000000004</v>
      </c>
      <c r="I91" s="1">
        <f>(I44-H44)/H44</f>
        <v>0.19999999999999982</v>
      </c>
      <c r="J91" s="1">
        <f>(J44-I44)/I44</f>
        <v>0.17217485443236233</v>
      </c>
      <c r="K91" s="1">
        <f>(K44-J44)/J44</f>
        <v>0.17626194977445386</v>
      </c>
      <c r="L91" s="1">
        <f>(L44-K44)/K44</f>
        <v>0.1798190783693224</v>
      </c>
      <c r="M91" s="1">
        <f>(M44-L44)/L44</f>
        <v>0.18289490142965772</v>
      </c>
      <c r="N91" s="1">
        <f>(N44-M44)/M44</f>
        <v>0.18553962947201061</v>
      </c>
      <c r="O91" s="1">
        <f>(O44-N44)/N44</f>
        <v>0.18780271011739272</v>
      </c>
      <c r="P91" s="115">
        <f>(P44-O44)/O44</f>
        <v>0.1897312156482602</v>
      </c>
      <c r="Q91" s="1">
        <f>(Q44-P44)/P44</f>
        <v>0.18268613585952967</v>
      </c>
      <c r="R91" s="1">
        <f>(R44-Q44)/Q44</f>
        <v>0.18536055880296018</v>
      </c>
      <c r="S91" s="1">
        <f>(S44-R44)/R44</f>
        <v>0.18764979896764619</v>
      </c>
      <c r="T91" s="1">
        <f>(T44-S44)/S44</f>
        <v>0.18960114248906604</v>
      </c>
      <c r="U91" s="1">
        <f>(U44-T44)/T44</f>
        <v>0.19125853436120965</v>
      </c>
      <c r="V91" s="1">
        <f>(V44-U44)/U44</f>
        <v>0.19266199117433558</v>
      </c>
      <c r="W91" s="115">
        <f>(W44-V44)/V44</f>
        <v>0.19384736926307256</v>
      </c>
      <c r="X91" s="1">
        <f>(X44-W44)/W44</f>
        <v>0.17566089558798326</v>
      </c>
      <c r="Y91" s="1">
        <f>(Y44-X44)/X44</f>
        <v>-2.0060501215789252E-2</v>
      </c>
      <c r="Z91" s="1">
        <f>(Z44-Y44)/Y44</f>
        <v>-2.7374274678692748E-2</v>
      </c>
      <c r="AA91" s="1">
        <f>(AA44-Z44)/Z44</f>
        <v>-3.6662722343727347E-2</v>
      </c>
      <c r="AB91" s="1">
        <f>(AB44-AA44)/AA44</f>
        <v>-4.8670317514767233E-2</v>
      </c>
      <c r="AC91" s="1">
        <f>(AC44-AB44)/AB44</f>
        <v>-6.4549037861652322E-2</v>
      </c>
      <c r="AD91" s="115">
        <f>(AD44-AC44)/AC44</f>
        <v>-8.618199898647684E-2</v>
      </c>
      <c r="AE91" s="1">
        <f>(AE44-AD44)/AD44</f>
        <v>-9.5019227423631669E-2</v>
      </c>
      <c r="AF91" s="1">
        <f>(AF44-AE44)/AE44</f>
        <v>8.5934187897825906E-2</v>
      </c>
      <c r="AG91" s="1">
        <f>(AG44-AF44)/AF44</f>
        <v>6.5096912368187099E-2</v>
      </c>
      <c r="AH91" s="1">
        <f>(AH44-AG44)/AG44</f>
        <v>4.4938713125097424E-2</v>
      </c>
      <c r="AI91" s="1">
        <f>(AI44-AH44)/AH44</f>
        <v>2.4077207795165343E-2</v>
      </c>
      <c r="AJ91" s="205">
        <f>(AJ44-AI44)/AI44</f>
        <v>9.9121729789186479E-4</v>
      </c>
      <c r="AK91" s="115">
        <f>(AK44-AJ44)/AJ44</f>
        <v>-2.6344791468529884E-2</v>
      </c>
      <c r="AL91" s="1">
        <f>(AL44-AK44)/AK44</f>
        <v>-6.8210204966470386E-2</v>
      </c>
      <c r="AM91" s="1">
        <f>(AM44-AL44)/AL44</f>
        <v>-4.4052306191295396E-2</v>
      </c>
      <c r="AN91" s="1">
        <f>(AN44-AM44)/AM44</f>
        <v>-3.6112050412416809E-2</v>
      </c>
      <c r="AO91" s="1">
        <f>(AO44-AN44)/AN44</f>
        <v>-2.7771764247981005E-2</v>
      </c>
      <c r="AP91" s="1">
        <f>(AP44-AO44)/AO44</f>
        <v>-1.9438454234913007E-2</v>
      </c>
      <c r="AQ91" s="205">
        <f>(AQ44-AP44)/AP44</f>
        <v>-1.15894504291661E-2</v>
      </c>
      <c r="AR91" s="115">
        <f>(AR44-AQ44)/AQ44</f>
        <v>-4.7383758855833614E-3</v>
      </c>
      <c r="AS91" s="1">
        <f>(AS44-AR44)/AR44</f>
        <v>9.4376012906209061E-3</v>
      </c>
      <c r="AT91" s="1">
        <f>(AT44-AS44)/AS44</f>
        <v>8.456114441750158E-3</v>
      </c>
      <c r="AU91" s="1">
        <f>(AU44-AT44)/AT44</f>
        <v>-4.2215225428578976E-3</v>
      </c>
      <c r="AV91" s="1">
        <f>(AV44-AU44)/AU44</f>
        <v>-1.4148340385287691E-2</v>
      </c>
      <c r="AW91" s="1">
        <f>(AW44-AV44)/AV44</f>
        <v>-2.1575461965269632E-2</v>
      </c>
      <c r="AX91" s="205">
        <f>(AX44-AW44)/AW44</f>
        <v>-2.6222068712435768E-2</v>
      </c>
      <c r="AY91" s="115">
        <f>(AY44-AX44)/AX44</f>
        <v>-2.7518457250461197E-2</v>
      </c>
      <c r="AZ91" s="1">
        <f>(AZ44-AY44)/AY44</f>
        <v>-3.3232683306441364E-2</v>
      </c>
      <c r="BA91" s="1">
        <f>(BA44-AZ44)/AZ44</f>
        <v>-2.4019789588341833E-2</v>
      </c>
      <c r="BB91" s="1">
        <f>(BB44-BA44)/BA44</f>
        <v>-1.9006807016693567E-2</v>
      </c>
      <c r="BC91" s="1">
        <f>(BC44-BB44)/BB44</f>
        <v>-1.6304487581162382E-2</v>
      </c>
      <c r="BD91" s="1">
        <f>(BD44-BC44)/BC44</f>
        <v>-1.5477101945293658E-2</v>
      </c>
      <c r="BE91" s="205">
        <f>(BE44-BD44)/BD44</f>
        <v>-1.621055972542234E-2</v>
      </c>
      <c r="BF91" s="115">
        <f>(BF44-BE44)/BE44</f>
        <v>-1.8081732819431481E-2</v>
      </c>
      <c r="BG91" s="1">
        <f>(BG44-BF44)/BF44</f>
        <v>-1.084189310666824E-2</v>
      </c>
      <c r="BH91" s="1">
        <f>(BH44-BG44)/BG44</f>
        <v>-1.4707221049379923E-2</v>
      </c>
      <c r="BI91" s="1">
        <f>(BI44-BH44)/BH44</f>
        <v>-1.7873367272616167E-2</v>
      </c>
      <c r="BJ91" s="1">
        <f>(BJ44-BI44)/BI44</f>
        <v>-1.9342156905209733E-2</v>
      </c>
      <c r="BK91" s="1">
        <f>(BK44-BJ44)/BJ44</f>
        <v>-1.9526907544522572E-2</v>
      </c>
      <c r="BL91" s="205">
        <f>(BL44-BK44)/BK44</f>
        <v>-1.8856432815523547E-2</v>
      </c>
      <c r="BM91" s="115">
        <f>(BM44-BL44)/BL44</f>
        <v>-1.7792493631047672E-2</v>
      </c>
      <c r="BN91" s="1">
        <f t="shared" ref="BN91:DS91" si="175">(BN44-BM44)/BM44</f>
        <v>-1.6834297897387628E-2</v>
      </c>
      <c r="BO91" s="1">
        <f t="shared" si="175"/>
        <v>-1.4649079066866813E-2</v>
      </c>
      <c r="BP91" s="1">
        <f t="shared" si="175"/>
        <v>-1.3895405181122603E-2</v>
      </c>
      <c r="BQ91" s="1">
        <f t="shared" si="175"/>
        <v>-1.3867158980213687E-2</v>
      </c>
      <c r="BR91" s="1">
        <f t="shared" si="175"/>
        <v>-1.4184272809950355E-2</v>
      </c>
      <c r="BS91" s="1">
        <f t="shared" si="175"/>
        <v>-1.453374773200947E-2</v>
      </c>
      <c r="BT91" s="115">
        <f t="shared" si="175"/>
        <v>-1.468770150914887E-2</v>
      </c>
      <c r="BU91" s="1">
        <f t="shared" si="175"/>
        <v>-1.4517307437703693E-2</v>
      </c>
      <c r="BV91" s="1">
        <f t="shared" si="175"/>
        <v>-1.4954493115697605E-2</v>
      </c>
      <c r="BW91" s="1">
        <f t="shared" si="175"/>
        <v>-1.4851422056425249E-2</v>
      </c>
      <c r="BX91" s="1">
        <f t="shared" si="175"/>
        <v>-1.4376448578244775E-2</v>
      </c>
      <c r="BY91" s="1">
        <f t="shared" si="175"/>
        <v>-1.3760861505813187E-2</v>
      </c>
      <c r="BZ91" s="1">
        <f t="shared" si="175"/>
        <v>-1.3160566349589481E-2</v>
      </c>
      <c r="CA91" s="115">
        <f t="shared" si="175"/>
        <v>-1.2656191784547513E-2</v>
      </c>
      <c r="CB91" s="1">
        <f t="shared" si="175"/>
        <v>-1.2258752084057778E-2</v>
      </c>
      <c r="CC91" s="1">
        <f t="shared" si="175"/>
        <v>-1.2019849783648257E-2</v>
      </c>
      <c r="CD91" s="1">
        <f t="shared" si="175"/>
        <v>-1.2016337282835327E-2</v>
      </c>
      <c r="CE91" s="1">
        <f t="shared" si="175"/>
        <v>-1.2050167235534816E-2</v>
      </c>
      <c r="CF91" s="1">
        <f t="shared" si="175"/>
        <v>-1.2024675361910703E-2</v>
      </c>
      <c r="CG91" s="1">
        <f t="shared" si="175"/>
        <v>-1.1901951503855075E-2</v>
      </c>
      <c r="CH91" s="115">
        <f t="shared" si="175"/>
        <v>-1.168789794115974E-2</v>
      </c>
      <c r="CI91" s="1">
        <f t="shared" si="175"/>
        <v>-1.141569593544212E-2</v>
      </c>
      <c r="CJ91" s="1">
        <f t="shared" si="175"/>
        <v>-1.1128297389569882E-2</v>
      </c>
      <c r="CK91" s="1">
        <f t="shared" si="175"/>
        <v>-1.0790316802357666E-2</v>
      </c>
      <c r="CL91" s="1">
        <f t="shared" si="175"/>
        <v>-1.0467496624608346E-2</v>
      </c>
      <c r="CM91" s="1">
        <f t="shared" si="175"/>
        <v>-1.0195085205097015E-2</v>
      </c>
      <c r="CN91" s="1">
        <f t="shared" si="175"/>
        <v>-9.9783438012859826E-3</v>
      </c>
      <c r="CO91" s="115">
        <f t="shared" si="175"/>
        <v>-9.8057291115684602E-3</v>
      </c>
      <c r="CP91" s="1">
        <f t="shared" si="175"/>
        <v>-9.6602631081697254E-3</v>
      </c>
      <c r="CQ91" s="1">
        <f t="shared" si="175"/>
        <v>-9.5283778925095014E-3</v>
      </c>
      <c r="CR91" s="1">
        <f t="shared" si="175"/>
        <v>-9.3871916397199051E-3</v>
      </c>
      <c r="CS91" s="1">
        <f t="shared" si="175"/>
        <v>-9.2130055025211252E-3</v>
      </c>
      <c r="CT91" s="1">
        <f t="shared" si="175"/>
        <v>-9.006871412957123E-3</v>
      </c>
      <c r="CU91" s="1">
        <f t="shared" si="175"/>
        <v>-8.780872913084577E-3</v>
      </c>
      <c r="CV91" s="115">
        <f t="shared" si="175"/>
        <v>-8.5499943169058106E-3</v>
      </c>
      <c r="CW91" s="1">
        <f t="shared" si="175"/>
        <v>-8.326777121415772E-3</v>
      </c>
      <c r="CX91" s="1">
        <f t="shared" si="175"/>
        <v>-8.1187044116238175E-3</v>
      </c>
      <c r="CY91" s="1">
        <f t="shared" si="175"/>
        <v>-7.9271754030167483E-3</v>
      </c>
      <c r="CZ91" s="1">
        <f t="shared" si="175"/>
        <v>-7.7541655320198513E-3</v>
      </c>
      <c r="DA91" s="1">
        <f t="shared" si="175"/>
        <v>-7.5946349045284498E-3</v>
      </c>
      <c r="DB91" s="1">
        <f t="shared" si="175"/>
        <v>-7.4410649263993668E-3</v>
      </c>
      <c r="DC91" s="1">
        <f t="shared" si="175"/>
        <v>-7.2869471193761333E-3</v>
      </c>
      <c r="DD91" s="115">
        <f t="shared" si="175"/>
        <v>-7.1283087113463454E-3</v>
      </c>
      <c r="DE91" s="1">
        <f t="shared" si="175"/>
        <v>-6.9637578260000063E-3</v>
      </c>
      <c r="DF91" s="1">
        <f t="shared" si="175"/>
        <v>-6.7935764143860983E-3</v>
      </c>
      <c r="DG91" s="1">
        <f t="shared" si="175"/>
        <v>-6.6206814221125227E-3</v>
      </c>
      <c r="DH91" s="1">
        <f t="shared" si="175"/>
        <v>-6.4498900733209229E-3</v>
      </c>
      <c r="DI91" s="1">
        <f t="shared" si="175"/>
        <v>-6.2851238536941086E-3</v>
      </c>
      <c r="DJ91" s="1">
        <f t="shared" si="175"/>
        <v>-6.1283727304762099E-3</v>
      </c>
      <c r="DK91" s="115">
        <f t="shared" si="175"/>
        <v>-5.9796660892275323E-3</v>
      </c>
      <c r="DL91" s="1">
        <f t="shared" si="175"/>
        <v>-5.8376032032406667E-3</v>
      </c>
      <c r="DM91" s="1">
        <f t="shared" si="175"/>
        <v>-5.7000580005034576E-3</v>
      </c>
      <c r="DN91" s="1">
        <f t="shared" si="175"/>
        <v>-5.5649974643927503E-3</v>
      </c>
      <c r="DO91" s="1">
        <f t="shared" si="175"/>
        <v>-5.4306829531113286E-3</v>
      </c>
      <c r="DP91" s="1">
        <f t="shared" si="175"/>
        <v>-5.2963049602724041E-3</v>
      </c>
      <c r="DQ91" s="1">
        <f t="shared" si="175"/>
        <v>-5.1620358099205366E-3</v>
      </c>
      <c r="DR91" s="1">
        <f t="shared" si="175"/>
        <v>-5.0287237034222707E-3</v>
      </c>
      <c r="DS91" s="1">
        <f t="shared" si="175"/>
        <v>-4.8974866238805388E-3</v>
      </c>
    </row>
    <row r="92" spans="1:123" x14ac:dyDescent="0.25">
      <c r="A92" t="s">
        <v>138</v>
      </c>
      <c r="D92" s="1">
        <f>(H52-G52)/G52</f>
        <v>0.19999999999999996</v>
      </c>
      <c r="E92" s="1">
        <f>(E52-D52)/D52</f>
        <v>0.19999999999999987</v>
      </c>
      <c r="F92" s="1">
        <f>(F52-E52)/E52</f>
        <v>0.1999999999999999</v>
      </c>
      <c r="G92" s="1">
        <f>(G52-F52)/F52</f>
        <v>0.2</v>
      </c>
      <c r="H92" s="1">
        <f>(H52-G52)/G52</f>
        <v>0.19999999999999996</v>
      </c>
      <c r="I92" s="1">
        <f>(I52-H52)/H52</f>
        <v>0.19999999999999984</v>
      </c>
      <c r="J92" s="1">
        <f>(J52-I52)/I52</f>
        <v>0.18047670161960003</v>
      </c>
      <c r="K92" s="1">
        <f>(K52-J52)/J52</f>
        <v>0.18346151317208215</v>
      </c>
      <c r="L92" s="1">
        <f>(L52-K52)/K52</f>
        <v>0.18602532769858351</v>
      </c>
      <c r="M92" s="1">
        <f>(M52-L52)/L52</f>
        <v>0.18821722270591515</v>
      </c>
      <c r="N92" s="1">
        <f>(N52-M52)/M52</f>
        <v>0.19008365047322556</v>
      </c>
      <c r="O92" s="1">
        <f>(O52-N52)/N52</f>
        <v>0.19166751889849837</v>
      </c>
      <c r="P92" s="115">
        <f>(P52-O52)/O52</f>
        <v>0.19300771316717305</v>
      </c>
      <c r="Q92" s="1">
        <f>(Q52-P52)/P52</f>
        <v>0.18324347088987897</v>
      </c>
      <c r="R92" s="1">
        <f>(R52-Q52)/Q52</f>
        <v>0.18583847743734533</v>
      </c>
      <c r="S92" s="1">
        <f>(S52-R52)/R52</f>
        <v>0.18805779806263434</v>
      </c>
      <c r="T92" s="1">
        <f>(T52-S52)/S52</f>
        <v>0.18994813050607506</v>
      </c>
      <c r="U92" s="1">
        <f>(U52-T52)/T52</f>
        <v>0.19155268264537714</v>
      </c>
      <c r="V92" s="1">
        <f>(V52-U52)/U52</f>
        <v>0.19291066397847495</v>
      </c>
      <c r="W92" s="115">
        <f>(W52-V52)/V52</f>
        <v>0.19405711069940348</v>
      </c>
      <c r="X92" s="1">
        <f>(X52-W52)/W52</f>
        <v>0.11933231026201412</v>
      </c>
      <c r="Y92" s="1">
        <f>(Y52-X52)/X52</f>
        <v>-3.584906254454117E-2</v>
      </c>
      <c r="Z92" s="1">
        <f>(Z52-Y52)/Y52</f>
        <v>-4.6882229286938228E-2</v>
      </c>
      <c r="AA92" s="1">
        <f>(AA52-Z52)/Z52</f>
        <v>-6.1401937649666637E-2</v>
      </c>
      <c r="AB92" s="1">
        <f>(AB52-AA52)/AA52</f>
        <v>-8.1035192510265808E-2</v>
      </c>
      <c r="AC92" s="1">
        <f>(AC52-AB52)/AB52</f>
        <v>-0.10857503398390907</v>
      </c>
      <c r="AD92" s="115">
        <f>(AD52-AC52)/AC52</f>
        <v>-0.14925611262059615</v>
      </c>
      <c r="AE92" s="1">
        <f>(AE52-AD52)/AD52</f>
        <v>-0.10168144978833078</v>
      </c>
      <c r="AF92" s="1">
        <f>(AF52-AE52)/AE52</f>
        <v>8.498278337589385E-2</v>
      </c>
      <c r="AG92" s="1">
        <f>(AG52-AF52)/AF52</f>
        <v>6.4288515432152235E-2</v>
      </c>
      <c r="AH92" s="1">
        <f>(AH52-AG52)/AG52</f>
        <v>4.421461567924645E-2</v>
      </c>
      <c r="AI92" s="1">
        <f>(AI52-AH52)/AH52</f>
        <v>2.3389765700190985E-2</v>
      </c>
      <c r="AJ92" s="205">
        <f>(AJ52-AI52)/AI52</f>
        <v>2.9369782497031465E-4</v>
      </c>
      <c r="AK92" s="115">
        <f>(AK52-AJ52)/AJ52</f>
        <v>-1.2951404196736583E-2</v>
      </c>
      <c r="AL92" s="1">
        <f>(AL52-AK52)/AK52</f>
        <v>-4.7130629130233082E-2</v>
      </c>
      <c r="AM92" s="1">
        <f>(AM52-AL52)/AL52</f>
        <v>-2.345787890335687E-2</v>
      </c>
      <c r="AN92" s="1">
        <f>(AN52-AM52)/AM52</f>
        <v>-1.2917011236943745E-2</v>
      </c>
      <c r="AO92" s="1">
        <f>(AO52-AN52)/AN52</f>
        <v>-2.687895660883718E-3</v>
      </c>
      <c r="AP92" s="1">
        <f>(AP52-AO52)/AO52</f>
        <v>6.662303029593487E-3</v>
      </c>
      <c r="AQ92" s="205">
        <f>(AQ52-AP52)/AP52</f>
        <v>1.4596202578652236E-2</v>
      </c>
      <c r="AR92" s="115">
        <f>(AR52-AQ52)/AQ52</f>
        <v>-1.4514640730141094E-2</v>
      </c>
      <c r="AS92" s="1">
        <f>(AS52-AR52)/AR52</f>
        <v>-9.489005908991599E-3</v>
      </c>
      <c r="AT92" s="1">
        <f>(AT52-AS52)/AS52</f>
        <v>-8.3869298333960791E-3</v>
      </c>
      <c r="AU92" s="1">
        <f>(AU52-AT52)/AT52</f>
        <v>-2.1609904204889493E-2</v>
      </c>
      <c r="AV92" s="1">
        <f>(AV52-AU52)/AU52</f>
        <v>-3.2861261465634214E-2</v>
      </c>
      <c r="AW92" s="1">
        <f>(AW52-AV52)/AV52</f>
        <v>-4.2039188377388875E-2</v>
      </c>
      <c r="AX92" s="205">
        <f>(AX52-AW52)/AW52</f>
        <v>-4.8689244174792756E-2</v>
      </c>
      <c r="AY92" s="115">
        <f>(AY52-AX52)/AX52</f>
        <v>-2.818253140302665E-2</v>
      </c>
      <c r="AZ92" s="1">
        <f>(AZ52-AY52)/AY52</f>
        <v>-3.3841104345138269E-2</v>
      </c>
      <c r="BA92" s="1">
        <f>(BA52-AZ52)/AZ52</f>
        <v>-2.4410732670479832E-2</v>
      </c>
      <c r="BB92" s="1">
        <f>(BB52-BA52)/BA52</f>
        <v>-1.9317606815364947E-2</v>
      </c>
      <c r="BC92" s="1">
        <f>(BC52-BB52)/BB52</f>
        <v>-1.635987969586012E-2</v>
      </c>
      <c r="BD92" s="1">
        <f>(BD52-BC52)/BC52</f>
        <v>-1.536422519646247E-2</v>
      </c>
      <c r="BE92" s="205">
        <f>(BE52-BD52)/BD52</f>
        <v>-1.6019981701291826E-2</v>
      </c>
      <c r="BF92" s="115">
        <f>(BF52-BE52)/BE52</f>
        <v>-1.7903672129911695E-2</v>
      </c>
      <c r="BG92" s="1">
        <f>(BG52-BF52)/BF52</f>
        <v>-1.0679104398273692E-2</v>
      </c>
      <c r="BH92" s="1">
        <f>(BH52-BG52)/BG52</f>
        <v>-1.479949206210503E-2</v>
      </c>
      <c r="BI92" s="1">
        <f>(BI52-BH52)/BH52</f>
        <v>-1.8147660112908883E-2</v>
      </c>
      <c r="BJ92" s="1">
        <f>(BJ52-BI52)/BI52</f>
        <v>-1.9720422992145721E-2</v>
      </c>
      <c r="BK92" s="1">
        <f>(BK52-BJ52)/BJ52</f>
        <v>-1.9944310319705033E-2</v>
      </c>
      <c r="BL92" s="205">
        <f>(BL52-BK52)/BK52</f>
        <v>-1.926150366212492E-2</v>
      </c>
      <c r="BM92" s="115">
        <f>(BM52-BL52)/BL52</f>
        <v>-1.8150107726122505E-2</v>
      </c>
      <c r="BN92" s="1">
        <f t="shared" ref="BN92:DS92" si="176">(BN52-BM52)/BM52</f>
        <v>-1.7129838687271779E-2</v>
      </c>
      <c r="BO92" s="1">
        <f t="shared" si="176"/>
        <v>-1.4808369378486662E-2</v>
      </c>
      <c r="BP92" s="1">
        <f t="shared" si="176"/>
        <v>-1.3972764597918868E-2</v>
      </c>
      <c r="BQ92" s="1">
        <f t="shared" si="176"/>
        <v>-1.3915720260982051E-2</v>
      </c>
      <c r="BR92" s="1">
        <f t="shared" si="176"/>
        <v>-1.4238596904026511E-2</v>
      </c>
      <c r="BS92" s="1">
        <f t="shared" si="176"/>
        <v>-1.4611806783309089E-2</v>
      </c>
      <c r="BT92" s="115">
        <f t="shared" si="176"/>
        <v>-1.4792664852732756E-2</v>
      </c>
      <c r="BU92" s="1">
        <f t="shared" si="176"/>
        <v>-1.4639642882455457E-2</v>
      </c>
      <c r="BV92" s="1">
        <f t="shared" si="176"/>
        <v>-1.5135808945472132E-2</v>
      </c>
      <c r="BW92" s="1">
        <f t="shared" si="176"/>
        <v>-1.5051597447060541E-2</v>
      </c>
      <c r="BX92" s="1">
        <f t="shared" si="176"/>
        <v>-1.4569559779059774E-2</v>
      </c>
      <c r="BY92" s="1">
        <f t="shared" si="176"/>
        <v>-1.393477191237096E-2</v>
      </c>
      <c r="BZ92" s="1">
        <f t="shared" si="176"/>
        <v>-1.3313423064191332E-2</v>
      </c>
      <c r="CA92" s="115">
        <f t="shared" si="176"/>
        <v>-1.2793060739021299E-2</v>
      </c>
      <c r="CB92" s="1">
        <f t="shared" si="176"/>
        <v>-1.2388018160792699E-2</v>
      </c>
      <c r="CC92" s="1">
        <f t="shared" si="176"/>
        <v>-1.2133415924117838E-2</v>
      </c>
      <c r="CD92" s="1">
        <f t="shared" si="176"/>
        <v>-1.2132170358031049E-2</v>
      </c>
      <c r="CE92" s="1">
        <f t="shared" si="176"/>
        <v>-1.2176809878483153E-2</v>
      </c>
      <c r="CF92" s="1">
        <f t="shared" si="176"/>
        <v>-1.2163322421876479E-2</v>
      </c>
      <c r="CG92" s="1">
        <f t="shared" si="176"/>
        <v>-1.2049570610447893E-2</v>
      </c>
      <c r="CH92" s="115">
        <f t="shared" si="176"/>
        <v>-1.1839882379441249E-2</v>
      </c>
      <c r="CI92" s="1">
        <f t="shared" si="176"/>
        <v>-1.1567967419902623E-2</v>
      </c>
      <c r="CJ92" s="1">
        <f t="shared" si="176"/>
        <v>-1.127879052665598E-2</v>
      </c>
      <c r="CK92" s="1">
        <f t="shared" si="176"/>
        <v>-1.0932583829850349E-2</v>
      </c>
      <c r="CL92" s="1">
        <f t="shared" si="176"/>
        <v>-1.0600637577412681E-2</v>
      </c>
      <c r="CM92" s="1">
        <f t="shared" si="176"/>
        <v>-1.0321258493760643E-2</v>
      </c>
      <c r="CN92" s="1">
        <f t="shared" si="176"/>
        <v>-1.0100773378280553E-2</v>
      </c>
      <c r="CO92" s="115">
        <f t="shared" si="176"/>
        <v>-9.9273461257854707E-3</v>
      </c>
      <c r="CP92" s="1">
        <f t="shared" si="176"/>
        <v>-9.7829758032480195E-3</v>
      </c>
      <c r="CQ92" s="1">
        <f t="shared" si="176"/>
        <v>-9.6529169594383787E-3</v>
      </c>
      <c r="CR92" s="1">
        <f t="shared" si="176"/>
        <v>-9.5144155333873447E-3</v>
      </c>
      <c r="CS92" s="1">
        <f t="shared" si="176"/>
        <v>-9.3416574065716962E-3</v>
      </c>
      <c r="CT92" s="1">
        <f t="shared" si="176"/>
        <v>-9.1349808616095051E-3</v>
      </c>
      <c r="CU92" s="1">
        <f t="shared" si="176"/>
        <v>-8.9066843582625479E-3</v>
      </c>
      <c r="CV92" s="115">
        <f t="shared" si="176"/>
        <v>-8.6724087944824203E-3</v>
      </c>
      <c r="CW92" s="1">
        <f t="shared" si="176"/>
        <v>-8.4454163653948713E-3</v>
      </c>
      <c r="CX92" s="1">
        <f t="shared" si="176"/>
        <v>-8.2337201569370605E-3</v>
      </c>
      <c r="CY92" s="1">
        <f t="shared" si="176"/>
        <v>-8.0390781571128937E-3</v>
      </c>
      <c r="CZ92" s="1">
        <f t="shared" si="176"/>
        <v>-7.8640302748739493E-3</v>
      </c>
      <c r="DA92" s="1">
        <f t="shared" si="176"/>
        <v>-7.7034211310025901E-3</v>
      </c>
      <c r="DB92" s="1">
        <f t="shared" si="176"/>
        <v>-7.5493085381157475E-3</v>
      </c>
      <c r="DC92" s="1">
        <f t="shared" si="176"/>
        <v>-7.3947165313300285E-3</v>
      </c>
      <c r="DD92" s="115">
        <f t="shared" si="176"/>
        <v>-7.235314793366871E-3</v>
      </c>
      <c r="DE92" s="1">
        <f t="shared" si="176"/>
        <v>-7.0695220942841629E-3</v>
      </c>
      <c r="DF92" s="1">
        <f t="shared" si="176"/>
        <v>-6.8975812201069586E-3</v>
      </c>
      <c r="DG92" s="1">
        <f t="shared" si="176"/>
        <v>-6.7224346644577139E-3</v>
      </c>
      <c r="DH92" s="1">
        <f t="shared" si="176"/>
        <v>-6.5491388329813006E-3</v>
      </c>
      <c r="DI92" s="1">
        <f t="shared" si="176"/>
        <v>-6.3818840946016408E-3</v>
      </c>
      <c r="DJ92" s="1">
        <f t="shared" si="176"/>
        <v>-6.2228554804756335E-3</v>
      </c>
      <c r="DK92" s="115">
        <f t="shared" si="176"/>
        <v>-6.0721688761545458E-3</v>
      </c>
      <c r="DL92" s="1">
        <f t="shared" si="176"/>
        <v>-5.9284133459067065E-3</v>
      </c>
      <c r="DM92" s="1">
        <f t="shared" si="176"/>
        <v>-5.7893928698334301E-3</v>
      </c>
      <c r="DN92" s="1">
        <f t="shared" si="176"/>
        <v>-5.6529665040032069E-3</v>
      </c>
      <c r="DO92" s="1">
        <f t="shared" si="176"/>
        <v>-5.5172550924225978E-3</v>
      </c>
      <c r="DP92" s="1">
        <f t="shared" si="176"/>
        <v>-5.3813496332155569E-3</v>
      </c>
      <c r="DQ92" s="1">
        <f t="shared" si="176"/>
        <v>-5.2453880008470847E-3</v>
      </c>
      <c r="DR92" s="1">
        <f t="shared" si="176"/>
        <v>-5.1102418608819844E-3</v>
      </c>
      <c r="DS92" s="1">
        <f t="shared" si="176"/>
        <v>-4.9770887540101375E-3</v>
      </c>
    </row>
    <row r="93" spans="1:123" x14ac:dyDescent="0.25">
      <c r="A93" t="s">
        <v>174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205"/>
      <c r="Q93" s="1"/>
      <c r="R93" s="1"/>
      <c r="S93" s="1"/>
      <c r="T93" s="1"/>
      <c r="U93" s="1"/>
      <c r="V93" s="1"/>
      <c r="W93" s="205"/>
      <c r="X93" s="1"/>
      <c r="Y93" s="1"/>
      <c r="Z93" s="1"/>
      <c r="AA93" s="1"/>
      <c r="AB93" s="1"/>
      <c r="AC93" s="1"/>
      <c r="AD93" s="205"/>
      <c r="AE93" s="1"/>
      <c r="AF93" s="1"/>
      <c r="AG93" s="1"/>
      <c r="AH93" s="1"/>
      <c r="AI93" s="1"/>
      <c r="AJ93" s="205"/>
      <c r="AK93" s="205"/>
      <c r="AL93" s="1"/>
      <c r="AM93" s="1"/>
      <c r="AN93" s="1"/>
      <c r="AO93" s="1"/>
      <c r="AP93" s="1"/>
      <c r="AQ93" s="205"/>
      <c r="AR93" s="205"/>
      <c r="AS93" s="1"/>
      <c r="AT93" s="1"/>
      <c r="AU93" s="1"/>
      <c r="AV93" s="1"/>
      <c r="AW93" s="1"/>
      <c r="AX93" s="205"/>
      <c r="AY93" s="115"/>
      <c r="AZ93" s="1"/>
      <c r="BA93" s="1"/>
      <c r="BB93" s="1"/>
      <c r="BC93" s="1"/>
      <c r="BD93" s="1"/>
      <c r="BE93" s="205"/>
      <c r="BF93" s="115"/>
      <c r="BG93" s="1"/>
      <c r="BH93" s="1"/>
      <c r="BI93" s="1"/>
      <c r="BJ93" s="1"/>
      <c r="BK93" s="1"/>
      <c r="BL93" s="205"/>
      <c r="BM93" s="115"/>
      <c r="BN93" s="1"/>
      <c r="BO93" s="1"/>
      <c r="BP93" s="1"/>
      <c r="BQ93" s="1"/>
      <c r="BR93" s="1"/>
      <c r="BS93" s="1"/>
      <c r="BT93" s="115"/>
      <c r="BU93" s="1"/>
      <c r="BV93" s="1"/>
      <c r="BW93" s="1"/>
      <c r="BX93" s="1"/>
      <c r="BY93" s="1"/>
      <c r="BZ93" s="1"/>
      <c r="CA93" s="115"/>
      <c r="CB93" s="1"/>
      <c r="CC93" s="1"/>
      <c r="CD93" s="1"/>
      <c r="CE93" s="1"/>
      <c r="CF93" s="1"/>
      <c r="CG93" s="1"/>
      <c r="CH93" s="115"/>
      <c r="CI93" s="1"/>
      <c r="CJ93" s="1"/>
      <c r="CK93" s="1"/>
      <c r="CL93" s="1"/>
      <c r="CM93" s="1"/>
      <c r="CN93" s="1"/>
      <c r="CO93" s="115"/>
      <c r="CP93" s="1"/>
      <c r="CQ93" s="1"/>
      <c r="CR93" s="1"/>
      <c r="CS93" s="1"/>
      <c r="CT93" s="1"/>
      <c r="CU93" s="1"/>
      <c r="CV93" s="115"/>
      <c r="CW93" s="1"/>
      <c r="CX93" s="1"/>
      <c r="CY93" s="1"/>
      <c r="CZ93" s="1"/>
      <c r="DA93" s="1"/>
      <c r="DB93" s="1"/>
      <c r="DC93" s="1"/>
      <c r="DD93" s="115"/>
      <c r="DE93" s="1"/>
      <c r="DF93" s="1"/>
      <c r="DG93" s="1"/>
      <c r="DH93" s="1"/>
      <c r="DI93" s="1"/>
      <c r="DJ93" s="1"/>
      <c r="DK93" s="115"/>
      <c r="DL93" s="1"/>
      <c r="DM93" s="1"/>
      <c r="DN93" s="1"/>
      <c r="DO93" s="1"/>
      <c r="DP93" s="1"/>
      <c r="DQ93" s="1"/>
      <c r="DR93" s="1"/>
      <c r="DS93" s="1"/>
    </row>
    <row r="94" spans="1:123" s="212" customFormat="1" x14ac:dyDescent="0.25">
      <c r="A94" s="212" t="s">
        <v>166</v>
      </c>
      <c r="D94" s="213"/>
      <c r="E94" s="213"/>
      <c r="F94" s="213"/>
      <c r="G94" s="213"/>
      <c r="H94" s="213"/>
      <c r="I94" s="213" t="e">
        <f>I69/I68</f>
        <v>#DIV/0!</v>
      </c>
      <c r="J94" s="213">
        <f t="shared" ref="J94:BK94" si="177">J69/J68</f>
        <v>5.281749947637851E-2</v>
      </c>
      <c r="K94" s="213">
        <f t="shared" si="177"/>
        <v>5.2817499476378496E-2</v>
      </c>
      <c r="L94" s="213">
        <f t="shared" si="177"/>
        <v>5.2817499476378496E-2</v>
      </c>
      <c r="M94" s="213">
        <f t="shared" si="177"/>
        <v>5.2817499476378503E-2</v>
      </c>
      <c r="N94" s="213">
        <f t="shared" si="177"/>
        <v>5.2817499476378496E-2</v>
      </c>
      <c r="O94" s="213">
        <f t="shared" si="177"/>
        <v>5.2817499476378489E-2</v>
      </c>
      <c r="P94" s="213">
        <f t="shared" si="177"/>
        <v>5.2817499476378489E-2</v>
      </c>
      <c r="Q94" s="213">
        <f t="shared" si="177"/>
        <v>5.2507609444259841E-2</v>
      </c>
      <c r="R94" s="213">
        <f t="shared" si="177"/>
        <v>5.2165875312755995E-2</v>
      </c>
      <c r="S94" s="213">
        <f t="shared" si="177"/>
        <v>5.1793662360026853E-2</v>
      </c>
      <c r="T94" s="213">
        <f t="shared" si="177"/>
        <v>5.1393680240569034E-2</v>
      </c>
      <c r="U94" s="213">
        <f t="shared" si="177"/>
        <v>5.0970035278539397E-2</v>
      </c>
      <c r="V94" s="213">
        <f t="shared" si="177"/>
        <v>5.0528152830972922E-2</v>
      </c>
      <c r="W94" s="213">
        <f t="shared" si="177"/>
        <v>5.0074555591674293E-2</v>
      </c>
      <c r="X94" s="213">
        <f t="shared" si="177"/>
        <v>4.961650812280663E-2</v>
      </c>
      <c r="Y94" s="213">
        <f t="shared" si="177"/>
        <v>4.9161564384242122E-2</v>
      </c>
      <c r="Z94" s="213">
        <f t="shared" si="177"/>
        <v>4.8717076060868544E-2</v>
      </c>
      <c r="AA94" s="213">
        <f t="shared" si="177"/>
        <v>4.8289728369122688E-2</v>
      </c>
      <c r="AB94" s="213">
        <f t="shared" si="177"/>
        <v>4.7885163776718212E-2</v>
      </c>
      <c r="AC94" s="213">
        <f t="shared" si="177"/>
        <v>4.7507734798259163E-2</v>
      </c>
      <c r="AD94" s="213">
        <f t="shared" si="177"/>
        <v>4.7160400952346707E-2</v>
      </c>
      <c r="AE94" s="213">
        <f t="shared" si="177"/>
        <v>5.197572173266448E-2</v>
      </c>
      <c r="AF94" s="213">
        <f t="shared" si="177"/>
        <v>5.1140145080022133E-2</v>
      </c>
      <c r="AG94" s="213">
        <f t="shared" si="177"/>
        <v>5.0297086963764198E-2</v>
      </c>
      <c r="AH94" s="213">
        <f t="shared" si="177"/>
        <v>4.9450427769598522E-2</v>
      </c>
      <c r="AI94" s="213">
        <f t="shared" si="177"/>
        <v>4.8605247666625245E-2</v>
      </c>
      <c r="AJ94" s="213">
        <f t="shared" si="177"/>
        <v>4.7767646932520946E-2</v>
      </c>
      <c r="AK94" s="213">
        <f t="shared" si="177"/>
        <v>4.6944463694909608E-2</v>
      </c>
      <c r="AL94" s="213">
        <f t="shared" si="177"/>
        <v>4.614290584508135E-2</v>
      </c>
      <c r="AM94" s="213">
        <f t="shared" si="177"/>
        <v>4.5540764571308637E-2</v>
      </c>
      <c r="AN94" s="213">
        <f t="shared" si="177"/>
        <v>4.5027969462596316E-2</v>
      </c>
      <c r="AO94" s="213">
        <f t="shared" si="177"/>
        <v>4.4590021673532897E-2</v>
      </c>
      <c r="AP94" s="213">
        <f t="shared" si="177"/>
        <v>4.4216266740436841E-2</v>
      </c>
      <c r="AQ94" s="213">
        <f t="shared" si="177"/>
        <v>4.3898958306266E-2</v>
      </c>
      <c r="AR94" s="213">
        <f t="shared" si="177"/>
        <v>4.3607201480321087E-2</v>
      </c>
      <c r="AS94" s="213">
        <f t="shared" si="177"/>
        <v>4.3359513629162516E-2</v>
      </c>
      <c r="AT94" s="213">
        <f t="shared" si="177"/>
        <v>4.3173059156061705E-2</v>
      </c>
      <c r="AU94" s="213">
        <f t="shared" si="177"/>
        <v>4.2972566978142272E-2</v>
      </c>
      <c r="AV94" s="213">
        <f t="shared" si="177"/>
        <v>4.2763187368808943E-2</v>
      </c>
      <c r="AW94" s="213">
        <f t="shared" si="177"/>
        <v>4.2550008126930924E-2</v>
      </c>
      <c r="AX94" s="213">
        <f t="shared" si="177"/>
        <v>4.233802480435804E-2</v>
      </c>
      <c r="AY94" s="246">
        <f t="shared" si="177"/>
        <v>4.2170463615698116E-2</v>
      </c>
      <c r="AZ94" s="213">
        <f t="shared" si="177"/>
        <v>4.2011775450899236E-2</v>
      </c>
      <c r="BA94" s="213">
        <f t="shared" si="177"/>
        <v>4.1869403808555521E-2</v>
      </c>
      <c r="BB94" s="213">
        <f t="shared" si="177"/>
        <v>4.1748789044671518E-2</v>
      </c>
      <c r="BC94" s="213">
        <f t="shared" si="177"/>
        <v>4.1645086907778482E-2</v>
      </c>
      <c r="BD94" s="213">
        <f t="shared" si="177"/>
        <v>4.1554036084318118E-2</v>
      </c>
      <c r="BE94" s="20">
        <f t="shared" si="177"/>
        <v>4.1471798496342624E-2</v>
      </c>
      <c r="BF94" s="246">
        <f t="shared" si="177"/>
        <v>4.1394841100407524E-2</v>
      </c>
      <c r="BG94" s="213">
        <f t="shared" si="177"/>
        <v>4.1324740841499542E-2</v>
      </c>
      <c r="BH94" s="213">
        <f t="shared" si="177"/>
        <v>4.1251669197048133E-2</v>
      </c>
      <c r="BI94" s="213">
        <f t="shared" si="177"/>
        <v>4.1178075027035854E-2</v>
      </c>
      <c r="BJ94" s="213">
        <f t="shared" si="177"/>
        <v>4.1106001825520232E-2</v>
      </c>
      <c r="BK94" s="213">
        <f t="shared" si="177"/>
        <v>4.1036948728627488E-2</v>
      </c>
      <c r="BL94" s="20">
        <f>BL69/BL68</f>
        <v>4.0971906275234046E-2</v>
      </c>
      <c r="BM94" s="246">
        <f>BM69/BM68</f>
        <v>4.0911383056480087E-2</v>
      </c>
      <c r="BN94" s="213">
        <f t="shared" ref="BN94:DS94" si="178">BN69/BN68</f>
        <v>4.0855419449703528E-2</v>
      </c>
      <c r="BO94" s="213">
        <f t="shared" si="178"/>
        <v>4.0804866689716744E-2</v>
      </c>
      <c r="BP94" s="213">
        <f t="shared" si="178"/>
        <v>4.0758402651004423E-2</v>
      </c>
      <c r="BQ94" s="213">
        <f t="shared" si="178"/>
        <v>4.0714806820508355E-2</v>
      </c>
      <c r="BR94" s="213">
        <f t="shared" si="178"/>
        <v>4.0673259313471613E-2</v>
      </c>
      <c r="BS94" s="213">
        <f t="shared" si="178"/>
        <v>4.0633270554752819E-2</v>
      </c>
      <c r="BT94" s="246">
        <f t="shared" si="178"/>
        <v>4.0594629426161051E-2</v>
      </c>
      <c r="BU94" s="213">
        <f t="shared" si="178"/>
        <v>4.0557355881485124E-2</v>
      </c>
      <c r="BV94" s="213">
        <f t="shared" si="178"/>
        <v>4.0520569829750899E-2</v>
      </c>
      <c r="BW94" s="213">
        <f t="shared" si="178"/>
        <v>4.0484852363363945E-2</v>
      </c>
      <c r="BX94" s="213">
        <f t="shared" si="178"/>
        <v>4.0450523025205846E-2</v>
      </c>
      <c r="BY94" s="213">
        <f t="shared" si="178"/>
        <v>4.0417678618120956E-2</v>
      </c>
      <c r="BZ94" s="213">
        <f t="shared" si="178"/>
        <v>4.0386265412914645E-2</v>
      </c>
      <c r="CA94" s="246">
        <f t="shared" si="178"/>
        <v>4.0356135534590533E-2</v>
      </c>
      <c r="CB94" s="213">
        <f t="shared" si="178"/>
        <v>4.0327099271641756E-2</v>
      </c>
      <c r="CC94" s="213">
        <f t="shared" si="178"/>
        <v>4.0299293825077749E-2</v>
      </c>
      <c r="CD94" s="213">
        <f t="shared" si="178"/>
        <v>4.0272432672138495E-2</v>
      </c>
      <c r="CE94" s="213">
        <f t="shared" si="178"/>
        <v>4.0246346709776178E-2</v>
      </c>
      <c r="CF94" s="213">
        <f t="shared" si="178"/>
        <v>4.022096227265811E-2</v>
      </c>
      <c r="CG94" s="213">
        <f t="shared" si="178"/>
        <v>4.0196261170246037E-2</v>
      </c>
      <c r="CH94" s="246">
        <f t="shared" si="178"/>
        <v>4.0172248406152272E-2</v>
      </c>
      <c r="CI94" s="213">
        <f t="shared" si="178"/>
        <v>4.014892758575022E-2</v>
      </c>
      <c r="CJ94" s="213">
        <f t="shared" si="178"/>
        <v>4.0126283570182927E-2</v>
      </c>
      <c r="CK94" s="213">
        <f t="shared" si="178"/>
        <v>4.0104355757322206E-2</v>
      </c>
      <c r="CL94" s="213">
        <f t="shared" si="178"/>
        <v>4.0083124138871926E-2</v>
      </c>
      <c r="CM94" s="213">
        <f t="shared" si="178"/>
        <v>4.0062538772731651E-2</v>
      </c>
      <c r="CN94" s="213">
        <f t="shared" si="178"/>
        <v>4.0042540403593278E-2</v>
      </c>
      <c r="CO94" s="246">
        <f t="shared" si="178"/>
        <v>4.0023074161949578E-2</v>
      </c>
      <c r="CP94" s="213">
        <f t="shared" si="178"/>
        <v>4.0004096882994007E-2</v>
      </c>
      <c r="CQ94" s="213">
        <f t="shared" si="178"/>
        <v>3.9985578879406049E-2</v>
      </c>
      <c r="CR94" s="213">
        <f t="shared" si="178"/>
        <v>3.9967486658650908E-2</v>
      </c>
      <c r="CS94" s="213">
        <f t="shared" si="178"/>
        <v>3.9949807408080872E-2</v>
      </c>
      <c r="CT94" s="213">
        <f t="shared" si="178"/>
        <v>3.9932537015786689E-2</v>
      </c>
      <c r="CU94" s="213">
        <f t="shared" si="178"/>
        <v>3.9915671763676101E-2</v>
      </c>
      <c r="CV94" s="246">
        <f t="shared" si="178"/>
        <v>3.9899204301815316E-2</v>
      </c>
      <c r="CW94" s="213">
        <f t="shared" si="178"/>
        <v>3.9883122838904252E-2</v>
      </c>
      <c r="CX94" s="213">
        <f t="shared" si="178"/>
        <v>3.9867412483096512E-2</v>
      </c>
      <c r="CY94" s="213">
        <f t="shared" si="178"/>
        <v>3.9852055770167587E-2</v>
      </c>
      <c r="CZ94" s="213">
        <f t="shared" si="178"/>
        <v>3.9837030806528638E-2</v>
      </c>
      <c r="DA94" s="213">
        <f t="shared" si="178"/>
        <v>3.9822316850038168E-2</v>
      </c>
      <c r="DB94" s="213">
        <f t="shared" si="178"/>
        <v>3.9807896781171692E-2</v>
      </c>
      <c r="DC94" s="213">
        <f t="shared" si="178"/>
        <v>3.9793757538553028E-2</v>
      </c>
      <c r="DD94" s="246">
        <f t="shared" si="178"/>
        <v>3.9779889363483423E-2</v>
      </c>
      <c r="DE94" s="213">
        <f t="shared" si="178"/>
        <v>3.9766284561248234E-2</v>
      </c>
      <c r="DF94" s="213">
        <f t="shared" si="178"/>
        <v>3.9752936339582212E-2</v>
      </c>
      <c r="DG94" s="213">
        <f t="shared" si="178"/>
        <v>3.973983861766045E-2</v>
      </c>
      <c r="DH94" s="213">
        <f t="shared" si="178"/>
        <v>3.9726984437928839E-2</v>
      </c>
      <c r="DI94" s="213">
        <f t="shared" si="178"/>
        <v>3.9714365585530993E-2</v>
      </c>
      <c r="DJ94" s="213">
        <f t="shared" si="178"/>
        <v>3.970197293163328E-2</v>
      </c>
      <c r="DK94" s="246">
        <f t="shared" si="178"/>
        <v>3.9689797041090047E-2</v>
      </c>
      <c r="DL94" s="213">
        <f t="shared" si="178"/>
        <v>3.9677828734303776E-2</v>
      </c>
      <c r="DM94" s="213">
        <f t="shared" si="178"/>
        <v>3.9666059429580416E-2</v>
      </c>
      <c r="DN94" s="213">
        <f t="shared" si="178"/>
        <v>3.9654481447877449E-2</v>
      </c>
      <c r="DO94" s="213">
        <f t="shared" si="178"/>
        <v>3.9643088297954814E-2</v>
      </c>
      <c r="DP94" s="213">
        <f t="shared" si="178"/>
        <v>3.9631874464606837E-2</v>
      </c>
      <c r="DQ94" s="213">
        <f t="shared" si="178"/>
        <v>3.9620835022978175E-2</v>
      </c>
      <c r="DR94" s="213">
        <f t="shared" si="178"/>
        <v>3.9609965272736435E-2</v>
      </c>
      <c r="DS94" s="213">
        <f t="shared" si="178"/>
        <v>3.9599260487695326E-2</v>
      </c>
    </row>
    <row r="95" spans="1:123" s="212" customFormat="1" x14ac:dyDescent="0.25">
      <c r="A95" s="212" t="s">
        <v>158</v>
      </c>
      <c r="D95" s="213"/>
      <c r="E95" s="213"/>
      <c r="F95" s="213"/>
      <c r="G95" s="213"/>
      <c r="H95" s="213"/>
      <c r="I95" s="213" t="e">
        <f>I70/I68</f>
        <v>#DIV/0!</v>
      </c>
      <c r="J95" s="213">
        <f t="shared" ref="J95:BK95" si="179">J70/J68</f>
        <v>0.50302380453694018</v>
      </c>
      <c r="K95" s="213">
        <f t="shared" si="179"/>
        <v>0.50302380453693996</v>
      </c>
      <c r="L95" s="213">
        <f t="shared" si="179"/>
        <v>0.50302380453694007</v>
      </c>
      <c r="M95" s="213">
        <f t="shared" si="179"/>
        <v>0.50302380453694007</v>
      </c>
      <c r="N95" s="213">
        <f t="shared" si="179"/>
        <v>0.50302380453694007</v>
      </c>
      <c r="O95" s="213">
        <f t="shared" si="179"/>
        <v>0.50302380453694007</v>
      </c>
      <c r="P95" s="213">
        <f t="shared" si="179"/>
        <v>0.50302380453694007</v>
      </c>
      <c r="Q95" s="213">
        <f t="shared" si="179"/>
        <v>0.50007247089771478</v>
      </c>
      <c r="R95" s="213">
        <f t="shared" si="179"/>
        <v>0.4968178601214876</v>
      </c>
      <c r="S95" s="213">
        <f t="shared" si="179"/>
        <v>0.49327297485740051</v>
      </c>
      <c r="T95" s="213">
        <f t="shared" si="179"/>
        <v>0.48946362133875448</v>
      </c>
      <c r="U95" s="213">
        <f t="shared" si="179"/>
        <v>0.48542890741466277</v>
      </c>
      <c r="V95" s="213">
        <f t="shared" si="179"/>
        <v>0.48122050315212489</v>
      </c>
      <c r="W95" s="213">
        <f t="shared" si="179"/>
        <v>0.47690052944451888</v>
      </c>
      <c r="X95" s="213">
        <f t="shared" si="179"/>
        <v>0.47253817259816022</v>
      </c>
      <c r="Y95" s="213">
        <f t="shared" si="179"/>
        <v>0.46820537508802201</v>
      </c>
      <c r="Z95" s="213">
        <f t="shared" si="179"/>
        <v>0.46397215296065458</v>
      </c>
      <c r="AA95" s="213">
        <f t="shared" si="179"/>
        <v>0.4599021749440273</v>
      </c>
      <c r="AB95" s="213">
        <f t="shared" si="179"/>
        <v>0.45604917882588936</v>
      </c>
      <c r="AC95" s="213">
        <f t="shared" si="179"/>
        <v>0.45245461712627932</v>
      </c>
      <c r="AD95" s="213">
        <f t="shared" si="179"/>
        <v>0.44914667573663686</v>
      </c>
      <c r="AE95" s="213">
        <f t="shared" si="179"/>
        <v>0.44917800602733599</v>
      </c>
      <c r="AF95" s="213">
        <f t="shared" si="179"/>
        <v>0.43267988459262169</v>
      </c>
      <c r="AG95" s="213">
        <f t="shared" si="179"/>
        <v>0.41601271536894707</v>
      </c>
      <c r="AH95" s="213">
        <f t="shared" si="179"/>
        <v>0.39925418723063577</v>
      </c>
      <c r="AI95" s="213">
        <f t="shared" si="179"/>
        <v>0.38250628273192461</v>
      </c>
      <c r="AJ95" s="213">
        <f t="shared" si="179"/>
        <v>0.36589177438379378</v>
      </c>
      <c r="AK95" s="213">
        <f t="shared" si="179"/>
        <v>0.34954865455810102</v>
      </c>
      <c r="AL95" s="213">
        <f t="shared" si="179"/>
        <v>0.33362282626007478</v>
      </c>
      <c r="AM95" s="213">
        <f t="shared" si="179"/>
        <v>0.32238405081330651</v>
      </c>
      <c r="AN95" s="213">
        <f t="shared" si="179"/>
        <v>0.31272282313471317</v>
      </c>
      <c r="AO95" s="213">
        <f t="shared" si="179"/>
        <v>0.30435988269081732</v>
      </c>
      <c r="AP95" s="213">
        <f t="shared" si="179"/>
        <v>0.29708399562299892</v>
      </c>
      <c r="AQ95" s="213">
        <f t="shared" si="179"/>
        <v>0.29073392733806358</v>
      </c>
      <c r="AR95" s="213">
        <f t="shared" si="179"/>
        <v>0.28575199339586738</v>
      </c>
      <c r="AS95" s="213">
        <f t="shared" si="179"/>
        <v>0.28193830730353681</v>
      </c>
      <c r="AT95" s="213">
        <f t="shared" si="179"/>
        <v>0.2786709552937523</v>
      </c>
      <c r="AU95" s="213">
        <f t="shared" si="179"/>
        <v>0.27532816550572325</v>
      </c>
      <c r="AV95" s="213">
        <f t="shared" si="179"/>
        <v>0.27197435015841054</v>
      </c>
      <c r="AW95" s="213">
        <f t="shared" si="179"/>
        <v>0.26867156514771706</v>
      </c>
      <c r="AX95" s="213">
        <f t="shared" si="179"/>
        <v>0.26547952829557037</v>
      </c>
      <c r="AY95" s="246">
        <f t="shared" si="179"/>
        <v>0.26202259740266687</v>
      </c>
      <c r="AZ95" s="213">
        <f t="shared" si="179"/>
        <v>0.2588729179060264</v>
      </c>
      <c r="BA95" s="213">
        <f t="shared" si="179"/>
        <v>0.25610282275190754</v>
      </c>
      <c r="BB95" s="213">
        <f t="shared" si="179"/>
        <v>0.25358892121327259</v>
      </c>
      <c r="BC95" s="213">
        <f t="shared" si="179"/>
        <v>0.25128179719839344</v>
      </c>
      <c r="BD95" s="213">
        <f t="shared" si="179"/>
        <v>0.24914195517605908</v>
      </c>
      <c r="BE95" s="20">
        <f t="shared" si="179"/>
        <v>0.24713805233102598</v>
      </c>
      <c r="BF95" s="246">
        <f t="shared" si="179"/>
        <v>0.24524566664730063</v>
      </c>
      <c r="BG95" s="213">
        <f t="shared" si="179"/>
        <v>0.2435638804977375</v>
      </c>
      <c r="BH95" s="213">
        <f t="shared" si="179"/>
        <v>0.24193971675766038</v>
      </c>
      <c r="BI95" s="213">
        <f t="shared" si="179"/>
        <v>0.24037270657286602</v>
      </c>
      <c r="BJ95" s="213">
        <f t="shared" si="179"/>
        <v>0.23887618014915549</v>
      </c>
      <c r="BK95" s="213">
        <f t="shared" si="179"/>
        <v>0.23745786787970458</v>
      </c>
      <c r="BL95" s="20">
        <f>BL70/BL68</f>
        <v>0.23612058798566243</v>
      </c>
      <c r="BM95" s="246">
        <f>BM70/BM68</f>
        <v>0.23486278472376898</v>
      </c>
      <c r="BN95" s="213">
        <f t="shared" ref="BN95:DS95" si="180">BN70/BN68</f>
        <v>0.23367890322140158</v>
      </c>
      <c r="BO95" s="213">
        <f t="shared" si="180"/>
        <v>0.23256838504015898</v>
      </c>
      <c r="BP95" s="213">
        <f t="shared" si="180"/>
        <v>0.23151596936075747</v>
      </c>
      <c r="BQ95" s="213">
        <f t="shared" si="180"/>
        <v>0.23051362683805707</v>
      </c>
      <c r="BR95" s="213">
        <f t="shared" si="180"/>
        <v>0.22955612782778329</v>
      </c>
      <c r="BS95" s="213">
        <f t="shared" si="180"/>
        <v>0.22864031243712016</v>
      </c>
      <c r="BT95" s="246">
        <f t="shared" si="180"/>
        <v>0.22776443514276329</v>
      </c>
      <c r="BU95" s="213">
        <f t="shared" si="180"/>
        <v>0.22692756038213954</v>
      </c>
      <c r="BV95" s="213">
        <f t="shared" si="180"/>
        <v>0.22612179659264095</v>
      </c>
      <c r="BW95" s="213">
        <f t="shared" si="180"/>
        <v>0.22534786434588167</v>
      </c>
      <c r="BX95" s="213">
        <f t="shared" si="180"/>
        <v>0.22460591989847908</v>
      </c>
      <c r="BY95" s="213">
        <f t="shared" si="180"/>
        <v>0.22389494278560557</v>
      </c>
      <c r="BZ95" s="213">
        <f t="shared" si="180"/>
        <v>0.22321319767850234</v>
      </c>
      <c r="CA95" s="246">
        <f t="shared" si="180"/>
        <v>0.22255862302723334</v>
      </c>
      <c r="CB95" s="213">
        <f t="shared" si="180"/>
        <v>0.22192915619011128</v>
      </c>
      <c r="CC95" s="213">
        <f t="shared" si="180"/>
        <v>0.22132292956935809</v>
      </c>
      <c r="CD95" s="213">
        <f t="shared" si="180"/>
        <v>0.22073773303159064</v>
      </c>
      <c r="CE95" s="213">
        <f t="shared" si="180"/>
        <v>0.22017226696965472</v>
      </c>
      <c r="CF95" s="213">
        <f t="shared" si="180"/>
        <v>0.21962563581901665</v>
      </c>
      <c r="CG95" s="213">
        <f t="shared" si="180"/>
        <v>0.21909712376111901</v>
      </c>
      <c r="CH95" s="246">
        <f t="shared" si="180"/>
        <v>0.21858603958531958</v>
      </c>
      <c r="CI95" s="213">
        <f t="shared" si="180"/>
        <v>0.2180916271292313</v>
      </c>
      <c r="CJ95" s="213">
        <f t="shared" si="180"/>
        <v>0.21761303542150118</v>
      </c>
      <c r="CK95" s="213">
        <f t="shared" si="180"/>
        <v>0.21714968460205492</v>
      </c>
      <c r="CL95" s="213">
        <f t="shared" si="180"/>
        <v>0.21670083813316723</v>
      </c>
      <c r="CM95" s="213">
        <f t="shared" si="180"/>
        <v>0.21626568024116119</v>
      </c>
      <c r="CN95" s="213">
        <f t="shared" si="180"/>
        <v>0.21584340794552856</v>
      </c>
      <c r="CO95" s="246">
        <f t="shared" si="180"/>
        <v>0.21543328185465593</v>
      </c>
      <c r="CP95" s="213">
        <f t="shared" si="180"/>
        <v>0.21503464335856212</v>
      </c>
      <c r="CQ95" s="213">
        <f t="shared" si="180"/>
        <v>0.21464690679324364</v>
      </c>
      <c r="CR95" s="213">
        <f t="shared" si="180"/>
        <v>0.21426959019992059</v>
      </c>
      <c r="CS95" s="213">
        <f t="shared" si="180"/>
        <v>0.21390230309260597</v>
      </c>
      <c r="CT95" s="213">
        <f t="shared" si="180"/>
        <v>0.21354467784617895</v>
      </c>
      <c r="CU95" s="213">
        <f t="shared" si="180"/>
        <v>0.21319634298883314</v>
      </c>
      <c r="CV95" s="246">
        <f t="shared" si="180"/>
        <v>0.21285691650315877</v>
      </c>
      <c r="CW95" s="213">
        <f t="shared" si="180"/>
        <v>0.21252601153888109</v>
      </c>
      <c r="CX95" s="213">
        <f t="shared" si="180"/>
        <v>0.21220324782945199</v>
      </c>
      <c r="CY95" s="213">
        <f t="shared" si="180"/>
        <v>0.2118882635093037</v>
      </c>
      <c r="CZ95" s="213">
        <f t="shared" si="180"/>
        <v>0.21158070723739303</v>
      </c>
      <c r="DA95" s="213">
        <f t="shared" si="180"/>
        <v>0.21128025186340638</v>
      </c>
      <c r="DB95" s="213">
        <f t="shared" si="180"/>
        <v>0.21098659987807214</v>
      </c>
      <c r="DC95" s="213">
        <f t="shared" si="180"/>
        <v>0.21069948151575335</v>
      </c>
      <c r="DD95" s="246">
        <f t="shared" si="180"/>
        <v>0.21041864962808968</v>
      </c>
      <c r="DE95" s="213">
        <f t="shared" si="180"/>
        <v>0.21014387429814438</v>
      </c>
      <c r="DF95" s="213">
        <f t="shared" si="180"/>
        <v>0.20987493906946969</v>
      </c>
      <c r="DG95" s="213">
        <f t="shared" si="180"/>
        <v>0.20961163411673264</v>
      </c>
      <c r="DH95" s="213">
        <f t="shared" si="180"/>
        <v>0.20935375176894103</v>
      </c>
      <c r="DI95" s="213">
        <f t="shared" si="180"/>
        <v>0.20910108750190184</v>
      </c>
      <c r="DJ95" s="213">
        <f t="shared" si="180"/>
        <v>0.20885344273091375</v>
      </c>
      <c r="DK95" s="246">
        <f t="shared" si="180"/>
        <v>0.20861062762016264</v>
      </c>
      <c r="DL95" s="213">
        <f t="shared" si="180"/>
        <v>0.20837246295321035</v>
      </c>
      <c r="DM95" s="213">
        <f t="shared" si="180"/>
        <v>0.20813878077881004</v>
      </c>
      <c r="DN95" s="213">
        <f t="shared" si="180"/>
        <v>0.20790942370359644</v>
      </c>
      <c r="DO95" s="213">
        <f t="shared" si="180"/>
        <v>0.20768424423763368</v>
      </c>
      <c r="DP95" s="213">
        <f t="shared" si="180"/>
        <v>0.20746310317200278</v>
      </c>
      <c r="DQ95" s="213">
        <f t="shared" si="180"/>
        <v>0.20724586779786253</v>
      </c>
      <c r="DR95" s="213">
        <f t="shared" si="180"/>
        <v>0.20703241052896507</v>
      </c>
      <c r="DS95" s="213">
        <f t="shared" si="180"/>
        <v>0.20682260808937025</v>
      </c>
    </row>
    <row r="96" spans="1:123" s="212" customFormat="1" x14ac:dyDescent="0.25">
      <c r="A96" s="212" t="s">
        <v>159</v>
      </c>
      <c r="D96" s="213"/>
      <c r="E96" s="213"/>
      <c r="F96" s="213"/>
      <c r="G96" s="213"/>
      <c r="H96" s="213"/>
      <c r="I96" s="213" t="e">
        <f>I71/I68</f>
        <v>#DIV/0!</v>
      </c>
      <c r="J96" s="213">
        <f t="shared" ref="J96:BK96" si="181">J71/J68</f>
        <v>0.44415869598668145</v>
      </c>
      <c r="K96" s="213">
        <f t="shared" si="181"/>
        <v>0.4441586959866814</v>
      </c>
      <c r="L96" s="213">
        <f t="shared" si="181"/>
        <v>0.44415869598668145</v>
      </c>
      <c r="M96" s="213">
        <f t="shared" si="181"/>
        <v>0.44415869598668151</v>
      </c>
      <c r="N96" s="213">
        <f t="shared" si="181"/>
        <v>0.44415869598668145</v>
      </c>
      <c r="O96" s="213">
        <f t="shared" si="181"/>
        <v>0.44415869598668145</v>
      </c>
      <c r="P96" s="213">
        <f t="shared" si="181"/>
        <v>0.44415869598668145</v>
      </c>
      <c r="Q96" s="213">
        <f t="shared" si="181"/>
        <v>0.44741991965802541</v>
      </c>
      <c r="R96" s="213">
        <f t="shared" si="181"/>
        <v>0.4510162645657565</v>
      </c>
      <c r="S96" s="213">
        <f t="shared" si="181"/>
        <v>0.45493336278257263</v>
      </c>
      <c r="T96" s="213">
        <f t="shared" si="181"/>
        <v>0.45914269842067645</v>
      </c>
      <c r="U96" s="213">
        <f t="shared" si="181"/>
        <v>0.46360105730679774</v>
      </c>
      <c r="V96" s="213">
        <f t="shared" si="181"/>
        <v>0.46825134401690222</v>
      </c>
      <c r="W96" s="213">
        <f t="shared" si="181"/>
        <v>0.47302491496380683</v>
      </c>
      <c r="X96" s="213">
        <f t="shared" si="181"/>
        <v>0.47784531927903307</v>
      </c>
      <c r="Y96" s="213">
        <f t="shared" si="181"/>
        <v>0.48263306052773586</v>
      </c>
      <c r="Z96" s="213">
        <f t="shared" si="181"/>
        <v>0.48731077097847691</v>
      </c>
      <c r="AA96" s="213">
        <f t="shared" si="181"/>
        <v>0.49180809668685005</v>
      </c>
      <c r="AB96" s="213">
        <f t="shared" si="181"/>
        <v>0.49606565739739256</v>
      </c>
      <c r="AC96" s="213">
        <f t="shared" si="181"/>
        <v>0.50003764807546158</v>
      </c>
      <c r="AD96" s="213">
        <f t="shared" si="181"/>
        <v>0.50369292331101645</v>
      </c>
      <c r="AE96" s="213">
        <f t="shared" si="181"/>
        <v>0.49884627223999956</v>
      </c>
      <c r="AF96" s="213">
        <f t="shared" si="181"/>
        <v>0.51617997032735607</v>
      </c>
      <c r="AG96" s="213">
        <f t="shared" si="181"/>
        <v>0.53369019766728887</v>
      </c>
      <c r="AH96" s="213">
        <f t="shared" si="181"/>
        <v>0.55129538499976571</v>
      </c>
      <c r="AI96" s="213">
        <f t="shared" si="181"/>
        <v>0.56888846960145012</v>
      </c>
      <c r="AJ96" s="213">
        <f t="shared" si="181"/>
        <v>0.58634057868368539</v>
      </c>
      <c r="AK96" s="213">
        <f t="shared" si="181"/>
        <v>0.60350688174698941</v>
      </c>
      <c r="AL96" s="213">
        <f t="shared" si="181"/>
        <v>0.62023426789484382</v>
      </c>
      <c r="AM96" s="213">
        <f t="shared" si="181"/>
        <v>0.63207518461538492</v>
      </c>
      <c r="AN96" s="213">
        <f t="shared" si="181"/>
        <v>0.64224920740269043</v>
      </c>
      <c r="AO96" s="213">
        <f t="shared" si="181"/>
        <v>0.65105009563564986</v>
      </c>
      <c r="AP96" s="213">
        <f t="shared" si="181"/>
        <v>0.6586997376365642</v>
      </c>
      <c r="AQ96" s="213">
        <f t="shared" si="181"/>
        <v>0.66536711435567031</v>
      </c>
      <c r="AR96" s="213">
        <f t="shared" si="181"/>
        <v>0.67064080512381152</v>
      </c>
      <c r="AS96" s="213">
        <f t="shared" si="181"/>
        <v>0.67470217906730068</v>
      </c>
      <c r="AT96" s="213">
        <f t="shared" si="181"/>
        <v>0.67815598555018597</v>
      </c>
      <c r="AU96" s="213">
        <f t="shared" si="181"/>
        <v>0.68169926751613452</v>
      </c>
      <c r="AV96" s="213">
        <f t="shared" si="181"/>
        <v>0.68526246247278066</v>
      </c>
      <c r="AW96" s="213">
        <f t="shared" si="181"/>
        <v>0.68877842672535206</v>
      </c>
      <c r="AX96" s="213">
        <f t="shared" si="181"/>
        <v>0.69218244690007169</v>
      </c>
      <c r="AY96" s="246">
        <f t="shared" si="181"/>
        <v>0.69580693898163493</v>
      </c>
      <c r="AZ96" s="213">
        <f t="shared" si="181"/>
        <v>0.69911530664307431</v>
      </c>
      <c r="BA96" s="213">
        <f t="shared" si="181"/>
        <v>0.70202777343953682</v>
      </c>
      <c r="BB96" s="213">
        <f t="shared" si="181"/>
        <v>0.70466228974205591</v>
      </c>
      <c r="BC96" s="213">
        <f t="shared" si="181"/>
        <v>0.70707311589382804</v>
      </c>
      <c r="BD96" s="213">
        <f t="shared" si="181"/>
        <v>0.70930400873962274</v>
      </c>
      <c r="BE96" s="20">
        <f t="shared" si="181"/>
        <v>0.71139014917263144</v>
      </c>
      <c r="BF96" s="246">
        <f t="shared" si="181"/>
        <v>0.71335949225229178</v>
      </c>
      <c r="BG96" s="213">
        <f t="shared" si="181"/>
        <v>0.71511137866076302</v>
      </c>
      <c r="BH96" s="213">
        <f t="shared" si="181"/>
        <v>0.71680861404529161</v>
      </c>
      <c r="BI96" s="213">
        <f t="shared" si="181"/>
        <v>0.71844921840009812</v>
      </c>
      <c r="BJ96" s="213">
        <f t="shared" si="181"/>
        <v>0.72001781802532427</v>
      </c>
      <c r="BK96" s="213">
        <f t="shared" si="181"/>
        <v>0.72150518339166803</v>
      </c>
      <c r="BL96" s="20">
        <f>BL71/BL68</f>
        <v>0.72290750573910356</v>
      </c>
      <c r="BM96" s="246">
        <f>BM71/BM68</f>
        <v>0.7242258322197509</v>
      </c>
      <c r="BN96" s="213">
        <f t="shared" ref="BN96:DS96" si="182">BN71/BN68</f>
        <v>0.725465677328895</v>
      </c>
      <c r="BO96" s="213">
        <f t="shared" si="182"/>
        <v>0.7266267482701243</v>
      </c>
      <c r="BP96" s="213">
        <f t="shared" si="182"/>
        <v>0.72772562798823803</v>
      </c>
      <c r="BQ96" s="213">
        <f t="shared" si="182"/>
        <v>0.72877156634143447</v>
      </c>
      <c r="BR96" s="213">
        <f t="shared" si="182"/>
        <v>0.72977061285874512</v>
      </c>
      <c r="BS96" s="213">
        <f t="shared" si="182"/>
        <v>0.73072641700812702</v>
      </c>
      <c r="BT96" s="246">
        <f t="shared" si="182"/>
        <v>0.73164093543107556</v>
      </c>
      <c r="BU96" s="213">
        <f t="shared" si="182"/>
        <v>0.73251508373637531</v>
      </c>
      <c r="BV96" s="213">
        <f t="shared" si="182"/>
        <v>0.73335763357760819</v>
      </c>
      <c r="BW96" s="213">
        <f t="shared" si="182"/>
        <v>0.73416728329075431</v>
      </c>
      <c r="BX96" s="213">
        <f t="shared" si="182"/>
        <v>0.73494355707631509</v>
      </c>
      <c r="BY96" s="213">
        <f t="shared" si="182"/>
        <v>0.73568737859627342</v>
      </c>
      <c r="BZ96" s="213">
        <f t="shared" si="182"/>
        <v>0.73640053690858298</v>
      </c>
      <c r="CA96" s="246">
        <f t="shared" si="182"/>
        <v>0.73708524143817622</v>
      </c>
      <c r="CB96" s="213">
        <f t="shared" si="182"/>
        <v>0.73774374453824687</v>
      </c>
      <c r="CC96" s="213">
        <f t="shared" si="182"/>
        <v>0.73837777660556414</v>
      </c>
      <c r="CD96" s="213">
        <f t="shared" si="182"/>
        <v>0.73898983429627096</v>
      </c>
      <c r="CE96" s="213">
        <f t="shared" si="182"/>
        <v>0.73958138632056913</v>
      </c>
      <c r="CF96" s="213">
        <f t="shared" si="182"/>
        <v>0.74015340190832524</v>
      </c>
      <c r="CG96" s="213">
        <f t="shared" si="182"/>
        <v>0.74070661506863511</v>
      </c>
      <c r="CH96" s="246">
        <f t="shared" si="182"/>
        <v>0.74124171200852806</v>
      </c>
      <c r="CI96" s="213">
        <f t="shared" si="182"/>
        <v>0.74175944528501847</v>
      </c>
      <c r="CJ96" s="213">
        <f t="shared" si="182"/>
        <v>0.74226068100831588</v>
      </c>
      <c r="CK96" s="213">
        <f t="shared" si="182"/>
        <v>0.74274595964062284</v>
      </c>
      <c r="CL96" s="213">
        <f t="shared" si="182"/>
        <v>0.74321603772796085</v>
      </c>
      <c r="CM96" s="213">
        <f t="shared" si="182"/>
        <v>0.74367178098610709</v>
      </c>
      <c r="CN96" s="213">
        <f t="shared" si="182"/>
        <v>0.74411405165087818</v>
      </c>
      <c r="CO96" s="246">
        <f t="shared" si="182"/>
        <v>0.74454364398339457</v>
      </c>
      <c r="CP96" s="213">
        <f t="shared" si="182"/>
        <v>0.74496125975844396</v>
      </c>
      <c r="CQ96" s="213">
        <f t="shared" si="182"/>
        <v>0.74536751432735027</v>
      </c>
      <c r="CR96" s="213">
        <f t="shared" si="182"/>
        <v>0.74576292314142856</v>
      </c>
      <c r="CS96" s="213">
        <f t="shared" si="182"/>
        <v>0.74614788949931321</v>
      </c>
      <c r="CT96" s="213">
        <f t="shared" si="182"/>
        <v>0.74652278513803427</v>
      </c>
      <c r="CU96" s="213">
        <f t="shared" si="182"/>
        <v>0.74688798524749078</v>
      </c>
      <c r="CV96" s="246">
        <f t="shared" si="182"/>
        <v>0.74724387919502588</v>
      </c>
      <c r="CW96" s="213">
        <f t="shared" si="182"/>
        <v>0.74759086562221466</v>
      </c>
      <c r="CX96" s="213">
        <f t="shared" si="182"/>
        <v>0.74792933968745146</v>
      </c>
      <c r="CY96" s="213">
        <f t="shared" si="182"/>
        <v>0.74825968072052862</v>
      </c>
      <c r="CZ96" s="213">
        <f t="shared" si="182"/>
        <v>0.74858226195607847</v>
      </c>
      <c r="DA96" s="213">
        <f t="shared" si="182"/>
        <v>0.74889743128655561</v>
      </c>
      <c r="DB96" s="213">
        <f t="shared" si="182"/>
        <v>0.74920550334075608</v>
      </c>
      <c r="DC96" s="213">
        <f t="shared" si="182"/>
        <v>0.74950676094569357</v>
      </c>
      <c r="DD96" s="246">
        <f t="shared" si="182"/>
        <v>0.74980146100842682</v>
      </c>
      <c r="DE96" s="213">
        <f t="shared" si="182"/>
        <v>0.75008984114060739</v>
      </c>
      <c r="DF96" s="213">
        <f t="shared" si="182"/>
        <v>0.75037212459094804</v>
      </c>
      <c r="DG96" s="213">
        <f t="shared" si="182"/>
        <v>0.75064852726560694</v>
      </c>
      <c r="DH96" s="213">
        <f t="shared" si="182"/>
        <v>0.75091926379313012</v>
      </c>
      <c r="DI96" s="213">
        <f t="shared" si="182"/>
        <v>0.7511845469125672</v>
      </c>
      <c r="DJ96" s="213">
        <f t="shared" si="182"/>
        <v>0.75144458433745309</v>
      </c>
      <c r="DK96" s="246">
        <f t="shared" si="182"/>
        <v>0.75169957533874721</v>
      </c>
      <c r="DL96" s="213">
        <f t="shared" si="182"/>
        <v>0.75194970831248598</v>
      </c>
      <c r="DM96" s="213">
        <f t="shared" si="182"/>
        <v>0.75219515979160956</v>
      </c>
      <c r="DN96" s="213">
        <f t="shared" si="182"/>
        <v>0.75243609484852614</v>
      </c>
      <c r="DO96" s="213">
        <f t="shared" si="182"/>
        <v>0.75267266746441142</v>
      </c>
      <c r="DP96" s="213">
        <f t="shared" si="182"/>
        <v>0.75290502236339052</v>
      </c>
      <c r="DQ96" s="213">
        <f t="shared" si="182"/>
        <v>0.75313329717915933</v>
      </c>
      <c r="DR96" s="213">
        <f t="shared" si="182"/>
        <v>0.75335762419829844</v>
      </c>
      <c r="DS96" s="213">
        <f t="shared" si="182"/>
        <v>0.75357813142293451</v>
      </c>
    </row>
    <row r="97" spans="1:115" ht="15.75" thickBot="1" x14ac:dyDescent="0.3">
      <c r="I97" s="115"/>
    </row>
    <row r="98" spans="1:115" ht="15.75" thickBot="1" x14ac:dyDescent="0.3">
      <c r="A98" s="181" t="s">
        <v>152</v>
      </c>
      <c r="B98" s="182"/>
      <c r="C98" s="182"/>
      <c r="D98" s="183"/>
    </row>
    <row r="101" spans="1:115" s="59" customFormat="1" ht="12" x14ac:dyDescent="0.2">
      <c r="A101" s="5"/>
      <c r="B101" s="6">
        <v>43905</v>
      </c>
      <c r="C101" s="6">
        <f>B101+7</f>
        <v>43912</v>
      </c>
      <c r="D101" s="6">
        <f>W80</f>
        <v>43919</v>
      </c>
      <c r="E101" s="6">
        <f>D101+7</f>
        <v>43926</v>
      </c>
      <c r="F101" s="6">
        <f>E101+7</f>
        <v>43933</v>
      </c>
      <c r="G101" s="6">
        <f>F101+7</f>
        <v>43940</v>
      </c>
      <c r="H101" s="6">
        <f>G101+7</f>
        <v>43947</v>
      </c>
      <c r="I101" s="6">
        <f>H101+7</f>
        <v>43954</v>
      </c>
      <c r="J101" s="6">
        <f>I101+7</f>
        <v>43961</v>
      </c>
      <c r="P101" s="184"/>
      <c r="W101" s="184"/>
      <c r="AD101" s="184"/>
      <c r="AJ101" s="206"/>
      <c r="AK101" s="184"/>
      <c r="AQ101" s="206"/>
      <c r="AR101" s="184"/>
      <c r="AX101" s="206"/>
      <c r="AY101" s="184"/>
      <c r="BE101" s="206"/>
      <c r="BF101" s="184"/>
      <c r="BL101" s="206"/>
      <c r="BM101" s="184"/>
      <c r="BT101" s="184"/>
      <c r="CA101" s="184"/>
      <c r="CH101" s="184"/>
      <c r="CO101" s="184"/>
      <c r="CV101" s="184"/>
      <c r="DD101" s="184"/>
      <c r="DK101" s="184"/>
    </row>
    <row r="102" spans="1:115" x14ac:dyDescent="0.25">
      <c r="A102" s="4" t="s">
        <v>167</v>
      </c>
      <c r="B102" s="4">
        <v>1.1000000000000001</v>
      </c>
      <c r="C102" s="4">
        <v>5.4</v>
      </c>
      <c r="D102" s="4">
        <v>16</v>
      </c>
      <c r="E102" s="4">
        <v>44.5</v>
      </c>
      <c r="F102" s="4">
        <v>70.400000000000006</v>
      </c>
      <c r="G102" s="4">
        <v>96</v>
      </c>
      <c r="H102" s="4">
        <v>120</v>
      </c>
      <c r="I102" s="4">
        <v>140</v>
      </c>
      <c r="J102" s="4"/>
    </row>
    <row r="103" spans="1:115" x14ac:dyDescent="0.25">
      <c r="A103" s="4" t="s">
        <v>153</v>
      </c>
      <c r="B103" s="4"/>
      <c r="C103" s="4">
        <v>0.4</v>
      </c>
      <c r="D103" s="4">
        <v>7.2</v>
      </c>
      <c r="E103" s="4">
        <v>17.600000000000001</v>
      </c>
      <c r="F103" s="4">
        <v>28.1</v>
      </c>
      <c r="G103" s="4">
        <v>31.6</v>
      </c>
      <c r="H103" s="4">
        <v>32</v>
      </c>
      <c r="I103" s="4"/>
      <c r="J103" s="4"/>
    </row>
    <row r="104" spans="1:115" x14ac:dyDescent="0.25">
      <c r="A104" s="4" t="s">
        <v>154</v>
      </c>
      <c r="B104" s="4"/>
      <c r="C104" s="4">
        <v>0.1</v>
      </c>
      <c r="D104" s="4">
        <v>0.6</v>
      </c>
      <c r="E104" s="4">
        <v>3</v>
      </c>
      <c r="F104" s="4">
        <v>8</v>
      </c>
      <c r="G104" s="4">
        <v>14</v>
      </c>
      <c r="H104" s="4">
        <v>18.2</v>
      </c>
      <c r="I104" s="4"/>
      <c r="J104" s="4"/>
    </row>
    <row r="105" spans="1:115" x14ac:dyDescent="0.25">
      <c r="A105" s="216" t="s">
        <v>155</v>
      </c>
      <c r="B105" s="216"/>
      <c r="C105" s="278">
        <f>P81</f>
        <v>14.308205056881578</v>
      </c>
      <c r="D105" s="278">
        <f>W81</f>
        <v>51.246630618954626</v>
      </c>
      <c r="E105" s="278">
        <f>AD81</f>
        <v>84.399039729033902</v>
      </c>
      <c r="F105" s="278">
        <f>AK81</f>
        <v>121.81995373267131</v>
      </c>
      <c r="G105" s="278">
        <f>AR81</f>
        <v>152.0294489931326</v>
      </c>
      <c r="H105" s="279">
        <f>AY81</f>
        <v>180.01875450790797</v>
      </c>
      <c r="I105" s="278">
        <f>BF81</f>
        <v>204.41996605658346</v>
      </c>
      <c r="J105" s="278">
        <f>BM81</f>
        <v>226.22870733890332</v>
      </c>
    </row>
    <row r="106" spans="1:115" x14ac:dyDescent="0.25">
      <c r="A106" s="216" t="s">
        <v>156</v>
      </c>
      <c r="B106" s="216"/>
      <c r="C106" s="278">
        <f>P87</f>
        <v>1.2856131102411328</v>
      </c>
      <c r="D106" s="278">
        <f>W87</f>
        <v>4.458925003085441</v>
      </c>
      <c r="E106" s="278">
        <f>AD87</f>
        <v>6.9965459355268864</v>
      </c>
      <c r="F106" s="278">
        <f>AK87</f>
        <v>9.9445584286614128</v>
      </c>
      <c r="G106" s="278">
        <f>AR87</f>
        <v>12.278400443741369</v>
      </c>
      <c r="H106" s="278">
        <f>AY87</f>
        <v>14.437627153637758</v>
      </c>
      <c r="I106" s="278">
        <f>BF87</f>
        <v>16.292545982093575</v>
      </c>
      <c r="J106" s="278">
        <f>BM87</f>
        <v>17.92153149030791</v>
      </c>
    </row>
    <row r="107" spans="1:115" x14ac:dyDescent="0.25">
      <c r="A107" s="216" t="s">
        <v>157</v>
      </c>
      <c r="B107" s="279">
        <f>I84</f>
        <v>0</v>
      </c>
      <c r="C107" s="279">
        <f>P84</f>
        <v>0.40173394894098013</v>
      </c>
      <c r="D107" s="279">
        <f>W84</f>
        <v>0.60970732811992434</v>
      </c>
      <c r="E107" s="279">
        <f>AD84</f>
        <v>1.3549135473050364</v>
      </c>
      <c r="F107" s="279">
        <f>AK84</f>
        <v>2.375635043950648</v>
      </c>
      <c r="G107" s="279">
        <f>AR84</f>
        <v>3.7197328084728158</v>
      </c>
      <c r="H107" s="279">
        <f>AY84</f>
        <v>4.54677726717268</v>
      </c>
      <c r="I107" s="279">
        <f>BF84</f>
        <v>5.4994622576069547</v>
      </c>
      <c r="J107" s="279">
        <f>BL84</f>
        <v>6.2060857635947579</v>
      </c>
    </row>
    <row r="109" spans="1:115" x14ac:dyDescent="0.25">
      <c r="C109">
        <f>C102/C103</f>
        <v>13.5</v>
      </c>
      <c r="D109">
        <f>D102/D103</f>
        <v>2.2222222222222223</v>
      </c>
      <c r="E109">
        <f>E102/E103</f>
        <v>2.5284090909090908</v>
      </c>
      <c r="F109">
        <f>F102/F103</f>
        <v>2.5053380782918149</v>
      </c>
      <c r="G109">
        <f>G102/G103</f>
        <v>3.0379746835443036</v>
      </c>
    </row>
    <row r="111" spans="1:115" x14ac:dyDescent="0.25">
      <c r="A111" s="180" t="s">
        <v>196</v>
      </c>
      <c r="B111" s="180"/>
      <c r="C111" s="180"/>
      <c r="D111" s="180"/>
      <c r="E111" s="180"/>
    </row>
    <row r="114" spans="1:13" x14ac:dyDescent="0.25">
      <c r="A114" s="4"/>
      <c r="B114" s="6">
        <v>43905</v>
      </c>
      <c r="C114" s="6">
        <f>B114+7</f>
        <v>43912</v>
      </c>
      <c r="D114" s="6">
        <f>C114+7</f>
        <v>43919</v>
      </c>
      <c r="E114" s="6">
        <f>D114+7</f>
        <v>43926</v>
      </c>
      <c r="F114" s="6">
        <f>E114+7</f>
        <v>43933</v>
      </c>
      <c r="G114" s="6">
        <f>F114+7</f>
        <v>43940</v>
      </c>
      <c r="H114" s="6">
        <f>G114+7</f>
        <v>43947</v>
      </c>
      <c r="I114" s="6">
        <f>H114+7</f>
        <v>43954</v>
      </c>
      <c r="J114" s="51">
        <f>I114+7</f>
        <v>43961</v>
      </c>
      <c r="K114" s="51">
        <f>J114+7</f>
        <v>43968</v>
      </c>
      <c r="L114" s="51">
        <f>K114+7</f>
        <v>43975</v>
      </c>
      <c r="M114" s="51">
        <f>L114+7</f>
        <v>43982</v>
      </c>
    </row>
    <row r="115" spans="1:13" x14ac:dyDescent="0.25">
      <c r="A115" s="4" t="s">
        <v>151</v>
      </c>
      <c r="B115" s="127">
        <f>I18</f>
        <v>99.999999999999986</v>
      </c>
      <c r="C115" s="127">
        <f>P18</f>
        <v>90.48500970968972</v>
      </c>
      <c r="D115" s="127">
        <f>W18</f>
        <v>96.736311542461948</v>
      </c>
      <c r="E115" s="127">
        <f>AD18</f>
        <v>82.909158964872447</v>
      </c>
      <c r="F115" s="127">
        <f>AR18</f>
        <v>71.465006274064919</v>
      </c>
      <c r="G115" s="127">
        <f>AY18</f>
        <v>66.209978544576941</v>
      </c>
      <c r="H115" s="127">
        <f>BF18</f>
        <v>62.169471467157635</v>
      </c>
      <c r="I115" s="127">
        <f>BF18</f>
        <v>62.169471467157635</v>
      </c>
    </row>
    <row r="116" spans="1:13" x14ac:dyDescent="0.25">
      <c r="A116" s="4" t="s">
        <v>189</v>
      </c>
      <c r="B116" s="127">
        <f>I81</f>
        <v>3.97445370753936</v>
      </c>
      <c r="C116" s="127">
        <f>C105</f>
        <v>14.308205056881578</v>
      </c>
      <c r="D116" s="127">
        <f>D105</f>
        <v>51.246630618954626</v>
      </c>
      <c r="E116" s="127">
        <f>E105</f>
        <v>84.399039729033902</v>
      </c>
      <c r="F116" s="127">
        <f>F105</f>
        <v>121.81995373267131</v>
      </c>
      <c r="G116" s="127">
        <f>G105</f>
        <v>152.0294489931326</v>
      </c>
      <c r="H116" s="127">
        <f>H105</f>
        <v>180.01875450790797</v>
      </c>
      <c r="I116" s="127">
        <f>I105</f>
        <v>204.41996605658346</v>
      </c>
    </row>
    <row r="117" spans="1:13" x14ac:dyDescent="0.25">
      <c r="A117" s="4" t="s">
        <v>191</v>
      </c>
      <c r="B117" s="262">
        <f>I87</f>
        <v>0.4</v>
      </c>
      <c r="C117" s="127">
        <f>D106</f>
        <v>4.458925003085441</v>
      </c>
      <c r="D117" s="127">
        <f>E106</f>
        <v>6.9965459355268864</v>
      </c>
      <c r="E117" s="127">
        <f>F106</f>
        <v>9.9445584286614128</v>
      </c>
      <c r="F117" s="127">
        <f>G106</f>
        <v>12.278400443741369</v>
      </c>
      <c r="G117" s="127">
        <f>H106</f>
        <v>14.437627153637758</v>
      </c>
      <c r="H117" s="127">
        <f>I106</f>
        <v>16.292545982093575</v>
      </c>
      <c r="I117" s="127">
        <f>J106</f>
        <v>17.92153149030791</v>
      </c>
    </row>
    <row r="118" spans="1:13" x14ac:dyDescent="0.25">
      <c r="A118" s="4" t="s">
        <v>144</v>
      </c>
      <c r="B118" s="262">
        <f>C107</f>
        <v>0.40173394894098013</v>
      </c>
      <c r="C118" s="262">
        <f>D107</f>
        <v>0.60970732811992434</v>
      </c>
      <c r="D118" s="262">
        <f>E107</f>
        <v>1.3549135473050364</v>
      </c>
      <c r="E118" s="262">
        <f>F107</f>
        <v>2.375635043950648</v>
      </c>
      <c r="F118" s="262">
        <f>G107</f>
        <v>3.7197328084728158</v>
      </c>
      <c r="G118" s="262">
        <f>H107</f>
        <v>4.54677726717268</v>
      </c>
      <c r="H118" s="262">
        <f>I107</f>
        <v>5.4994622576069547</v>
      </c>
      <c r="I118" s="262">
        <f>J107</f>
        <v>6.2060857635947579</v>
      </c>
    </row>
    <row r="119" spans="1:13" x14ac:dyDescent="0.25">
      <c r="A119" s="4" t="s">
        <v>78</v>
      </c>
      <c r="B119" s="42">
        <f>I73</f>
        <v>0</v>
      </c>
      <c r="C119" s="46">
        <f>W73</f>
        <v>45.933173532960048</v>
      </c>
      <c r="D119" s="46">
        <f>AD73</f>
        <v>112.64942151249288</v>
      </c>
      <c r="E119" s="46">
        <f>AK73</f>
        <v>177.51222043230902</v>
      </c>
      <c r="F119" s="46">
        <f>AR73</f>
        <v>238.34329072729463</v>
      </c>
      <c r="G119" s="46">
        <f>AY73</f>
        <v>290.58177765726037</v>
      </c>
      <c r="H119" s="261">
        <f>BF73</f>
        <v>336.95807401673989</v>
      </c>
      <c r="I119" s="46">
        <f>BM73</f>
        <v>377.23429585585893</v>
      </c>
    </row>
  </sheetData>
  <mergeCells count="30">
    <mergeCell ref="A111:E111"/>
    <mergeCell ref="C13:Y13"/>
    <mergeCell ref="Z13:BC13"/>
    <mergeCell ref="Y7:Z7"/>
    <mergeCell ref="C16:I16"/>
    <mergeCell ref="T10:U10"/>
    <mergeCell ref="BK13:CO13"/>
    <mergeCell ref="CP13:DS13"/>
    <mergeCell ref="A98:D98"/>
    <mergeCell ref="J7:K7"/>
    <mergeCell ref="T7:U7"/>
    <mergeCell ref="J8:K8"/>
    <mergeCell ref="T8:U8"/>
    <mergeCell ref="F9:G9"/>
    <mergeCell ref="J9:K9"/>
    <mergeCell ref="T9:U9"/>
    <mergeCell ref="J5:K5"/>
    <mergeCell ref="T5:U5"/>
    <mergeCell ref="Y5:Z5"/>
    <mergeCell ref="J6:K6"/>
    <mergeCell ref="T6:U6"/>
    <mergeCell ref="Y6:Z6"/>
    <mergeCell ref="G2:M2"/>
    <mergeCell ref="T2:V2"/>
    <mergeCell ref="Y2:AB2"/>
    <mergeCell ref="AF2:AM2"/>
    <mergeCell ref="F3:I3"/>
    <mergeCell ref="J4:K4"/>
    <mergeCell ref="T4:U4"/>
    <mergeCell ref="Y4:Z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F39EF-ADD3-4D11-A5ED-2A3C57C4399A}">
  <dimension ref="A1"/>
  <sheetViews>
    <sheetView tabSelected="1" workbookViewId="0">
      <selection activeCell="K31" sqref="K3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Wikipedia Stats</vt:lpstr>
      <vt:lpstr>France</vt:lpstr>
      <vt:lpstr>Italy</vt:lpstr>
      <vt:lpstr>Germany</vt:lpstr>
      <vt:lpstr>Simplistic COVID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2020-03-17T12:31:53Z</dcterms:created>
  <dcterms:modified xsi:type="dcterms:W3CDTF">2020-04-13T06:54:56Z</dcterms:modified>
</cp:coreProperties>
</file>