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G:\My Drive\A Lab\Paper\Rene_2021_04\"/>
    </mc:Choice>
  </mc:AlternateContent>
  <xr:revisionPtr revIDLastSave="0" documentId="13_ncr:1_{27EC2429-06FA-41F7-9463-FC89531A03D8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Fig2c" sheetId="2" r:id="rId1"/>
    <sheet name="Fig3c" sheetId="3" r:id="rId2"/>
    <sheet name="Fig3d" sheetId="8" r:id="rId3"/>
    <sheet name="Table1" sheetId="6" r:id="rId4"/>
    <sheet name="Tabel 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C2" i="8"/>
  <c r="H2" i="8"/>
  <c r="L2" i="8"/>
  <c r="M2" i="8"/>
  <c r="N2" i="8"/>
  <c r="O2" i="8"/>
  <c r="P2" i="8" s="1"/>
  <c r="B3" i="8"/>
  <c r="C3" i="8"/>
  <c r="H3" i="8"/>
  <c r="L3" i="8"/>
  <c r="M3" i="8"/>
  <c r="N3" i="8"/>
  <c r="O3" i="8"/>
  <c r="B4" i="8"/>
  <c r="C4" i="8"/>
  <c r="H4" i="8"/>
  <c r="L4" i="8"/>
  <c r="M4" i="8"/>
  <c r="N4" i="8"/>
  <c r="O4" i="8"/>
  <c r="B5" i="8"/>
  <c r="C5" i="8"/>
  <c r="H5" i="8"/>
  <c r="L5" i="8"/>
  <c r="M5" i="8"/>
  <c r="N5" i="8"/>
  <c r="O5" i="8"/>
  <c r="P4" i="8" l="1"/>
  <c r="P5" i="8"/>
  <c r="Q3" i="8"/>
  <c r="Q2" i="8"/>
  <c r="Q4" i="8"/>
  <c r="P3" i="8"/>
  <c r="Q5" i="8"/>
  <c r="C10" i="7"/>
  <c r="A10" i="7"/>
  <c r="B10" i="7"/>
  <c r="B7" i="7"/>
  <c r="C7" i="7"/>
  <c r="B8" i="7"/>
  <c r="C8" i="7"/>
  <c r="B9" i="7"/>
  <c r="C9" i="7"/>
  <c r="E7" i="7"/>
  <c r="F7" i="7"/>
  <c r="E8" i="7"/>
  <c r="F8" i="7"/>
  <c r="E9" i="7"/>
  <c r="F9" i="7"/>
  <c r="E10" i="7"/>
  <c r="F10" i="7"/>
  <c r="D10" i="7"/>
  <c r="D8" i="7"/>
  <c r="D9" i="7"/>
  <c r="D7" i="7"/>
  <c r="A8" i="7"/>
  <c r="A9" i="7"/>
  <c r="A7" i="7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O7" i="2"/>
  <c r="P7" i="2"/>
  <c r="Q7" i="2"/>
  <c r="O6" i="2"/>
  <c r="Q6" i="2"/>
  <c r="P6" i="2"/>
  <c r="Q5" i="2"/>
  <c r="P5" i="2"/>
  <c r="O5" i="2"/>
  <c r="Q4" i="2"/>
  <c r="P4" i="2"/>
  <c r="O4" i="2"/>
  <c r="Q3" i="2"/>
  <c r="P3" i="2"/>
  <c r="O3" i="2"/>
  <c r="Q2" i="2"/>
  <c r="P2" i="2"/>
  <c r="O2" i="2"/>
  <c r="N3" i="3"/>
  <c r="O3" i="3"/>
  <c r="N4" i="3"/>
  <c r="O4" i="3"/>
  <c r="N5" i="3"/>
  <c r="O5" i="3"/>
  <c r="N6" i="3"/>
  <c r="O6" i="3"/>
  <c r="M3" i="3"/>
  <c r="M4" i="3"/>
  <c r="M5" i="3"/>
  <c r="M6" i="3"/>
  <c r="N2" i="3"/>
  <c r="O2" i="3"/>
  <c r="M2" i="3"/>
  <c r="C3" i="3"/>
  <c r="C4" i="3"/>
  <c r="C5" i="3"/>
  <c r="C6" i="3"/>
  <c r="B3" i="3"/>
  <c r="B4" i="3"/>
  <c r="B5" i="3"/>
  <c r="B6" i="3"/>
  <c r="C2" i="3"/>
  <c r="B2" i="3"/>
  <c r="L2" i="3"/>
  <c r="H2" i="3"/>
  <c r="L6" i="3"/>
  <c r="H6" i="3"/>
  <c r="L5" i="3"/>
  <c r="H5" i="3"/>
  <c r="L4" i="3"/>
  <c r="H4" i="3"/>
  <c r="L3" i="3"/>
  <c r="H3" i="3"/>
  <c r="N3" i="2"/>
  <c r="N4" i="2"/>
  <c r="N5" i="2"/>
  <c r="N6" i="2"/>
  <c r="N7" i="2"/>
  <c r="N2" i="2"/>
  <c r="J3" i="2"/>
  <c r="J4" i="2"/>
  <c r="J5" i="2"/>
  <c r="J6" i="2"/>
  <c r="J7" i="2"/>
  <c r="J2" i="2"/>
  <c r="E3" i="2"/>
  <c r="E4" i="2"/>
  <c r="E5" i="2"/>
  <c r="E6" i="2"/>
  <c r="E7" i="2"/>
  <c r="D3" i="2"/>
  <c r="D4" i="2"/>
  <c r="D5" i="2"/>
  <c r="D6" i="2"/>
  <c r="D7" i="2"/>
  <c r="E2" i="2"/>
  <c r="D2" i="2"/>
  <c r="R7" i="2" l="1"/>
  <c r="S7" i="2"/>
  <c r="S2" i="2"/>
  <c r="R4" i="2"/>
  <c r="R6" i="2"/>
  <c r="R2" i="2"/>
  <c r="S4" i="2"/>
  <c r="R3" i="2"/>
  <c r="P2" i="3"/>
  <c r="P5" i="3"/>
  <c r="P4" i="3"/>
  <c r="P3" i="3"/>
  <c r="Q6" i="3"/>
  <c r="Q5" i="3"/>
  <c r="P6" i="3"/>
  <c r="Q4" i="3"/>
  <c r="Q2" i="3"/>
  <c r="Q3" i="3"/>
  <c r="S5" i="2"/>
  <c r="R5" i="2"/>
  <c r="S6" i="2"/>
  <c r="S3" i="2"/>
</calcChain>
</file>

<file path=xl/sharedStrings.xml><?xml version="1.0" encoding="utf-8"?>
<sst xmlns="http://schemas.openxmlformats.org/spreadsheetml/2006/main" count="167" uniqueCount="32">
  <si>
    <t>neuron</t>
  </si>
  <si>
    <t>glia</t>
  </si>
  <si>
    <t>Original</t>
  </si>
  <si>
    <t>Color swap</t>
  </si>
  <si>
    <t>All combined</t>
  </si>
  <si>
    <t>Saturation</t>
  </si>
  <si>
    <t>Color swap &amp; saturation</t>
  </si>
  <si>
    <r>
      <t xml:space="preserve">+ DAPI </t>
    </r>
    <r>
      <rPr>
        <sz val="12.65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6-class</t>
    </r>
    <r>
      <rPr>
        <sz val="12.65"/>
        <color theme="1"/>
        <rFont val="Calibri"/>
        <family val="2"/>
      </rPr>
      <t>)</t>
    </r>
  </si>
  <si>
    <r>
      <t xml:space="preserve">- DAPI </t>
    </r>
    <r>
      <rPr>
        <sz val="12.65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6-class</t>
    </r>
    <r>
      <rPr>
        <sz val="12.65"/>
        <color theme="1"/>
        <rFont val="Calibri"/>
        <family val="2"/>
      </rPr>
      <t>)</t>
    </r>
  </si>
  <si>
    <r>
      <t xml:space="preserve">- DAPI </t>
    </r>
    <r>
      <rPr>
        <sz val="12.65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2-class</t>
    </r>
    <r>
      <rPr>
        <sz val="12.65"/>
        <color theme="1"/>
        <rFont val="Calibri"/>
        <family val="2"/>
      </rPr>
      <t>)</t>
    </r>
  </si>
  <si>
    <t>- BKG</t>
  </si>
  <si>
    <t>+ BKG</t>
  </si>
  <si>
    <t>MEAN</t>
  </si>
  <si>
    <t>SD</t>
  </si>
  <si>
    <t>AP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</si>
  <si>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</si>
  <si>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</si>
  <si>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</si>
  <si>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</si>
  <si>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</si>
  <si>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</si>
  <si>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</si>
  <si>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</si>
  <si>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</si>
  <si>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</si>
  <si>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</si>
  <si>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</si>
  <si>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</si>
  <si>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BKG</t>
  </si>
  <si>
    <t>DAPI</t>
  </si>
  <si>
    <t>+BKG</t>
  </si>
  <si>
    <t>-BKG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</si>
</sst>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.6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2" fillId="0" borderId="0" xfId="0" applyNumberFormat="1" applyFont="1"/>
    <xf numFmtId="164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Alignment="1">
      <alignment horizontal="center"/>
    </xf>
    <xf numFmtId="9" fontId="0" fillId="0" borderId="0" xfId="0" applyNumberFormat="1"/>
    <xf numFmtId="0" fontId="0" fillId="3" borderId="0" xfId="0" applyFill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5A94-7FD6-4883-9BC4-42B3CE229428}">
  <dimension ref="B1:AA70"/>
  <sheetViews>
    <sheetView topLeftCell="B1" zoomScaleNormal="100" workbookViewId="0">
      <selection activeCell="Y37" sqref="Y37"/>
    </sheetView>
  </sheetViews>
  <sheetFormatPr defaultRowHeight="15" x14ac:dyDescent="0.25"/>
  <cols>
    <col min="2" max="2" width="14.42578125" customWidth="1"/>
    <col min="3" max="3" width="7.5703125" customWidth="1"/>
  </cols>
  <sheetData>
    <row r="1" spans="2:27" x14ac:dyDescent="0.25">
      <c r="D1" s="2" t="s">
        <v>1</v>
      </c>
      <c r="E1" s="2" t="s">
        <v>0</v>
      </c>
      <c r="G1" s="29" t="s">
        <v>1</v>
      </c>
      <c r="H1" s="29"/>
      <c r="I1" s="29"/>
      <c r="J1" s="2" t="s">
        <v>13</v>
      </c>
      <c r="K1" s="29" t="s">
        <v>0</v>
      </c>
      <c r="L1" s="29"/>
      <c r="M1" s="29"/>
      <c r="N1" s="2" t="s">
        <v>13</v>
      </c>
      <c r="O1" s="28" t="s">
        <v>14</v>
      </c>
      <c r="P1" s="28"/>
      <c r="Q1" s="28"/>
      <c r="R1" s="24" t="s">
        <v>12</v>
      </c>
      <c r="S1" s="24" t="s">
        <v>13</v>
      </c>
    </row>
    <row r="2" spans="2:27" x14ac:dyDescent="0.25">
      <c r="B2" s="26" t="s">
        <v>7</v>
      </c>
      <c r="C2" s="9" t="s">
        <v>11</v>
      </c>
      <c r="D2" s="6">
        <f>AVERAGE(G2:I2)</f>
        <v>0.53883333333333328</v>
      </c>
      <c r="E2" s="6">
        <f>AVERAGE(K2:M2)</f>
        <v>0.79546666666666666</v>
      </c>
      <c r="G2" s="22">
        <v>0.54479999999999995</v>
      </c>
      <c r="H2" s="22">
        <v>0.53859999999999997</v>
      </c>
      <c r="I2" s="22">
        <v>0.53310000000000002</v>
      </c>
      <c r="J2" s="22">
        <f>_xlfn.STDEV.S(G2:I2)</f>
        <v>5.8534889880594246E-3</v>
      </c>
      <c r="K2" s="22">
        <v>0.81079999999999997</v>
      </c>
      <c r="L2" s="22">
        <v>0.81330000000000002</v>
      </c>
      <c r="M2" s="22">
        <v>0.76229999999999998</v>
      </c>
      <c r="N2" s="22">
        <f>_xlfn.STDEV.S(K2:M2)</f>
        <v>2.8750362316557577E-2</v>
      </c>
      <c r="O2" s="23">
        <f>AVERAGE(G2,K2)</f>
        <v>0.67779999999999996</v>
      </c>
      <c r="P2" s="23">
        <f t="shared" ref="P2:Q6" si="0">AVERAGE(H2,L2)</f>
        <v>0.67595000000000005</v>
      </c>
      <c r="Q2" s="23">
        <f t="shared" si="0"/>
        <v>0.64769999999999994</v>
      </c>
      <c r="R2" s="23">
        <f>AVERAGE(O2:Q2)</f>
        <v>0.66715000000000002</v>
      </c>
      <c r="S2" s="23">
        <f t="shared" ref="S2:S7" si="1">_xlfn.STDEV.S(O2:Q2)</f>
        <v>1.6869573201477302E-2</v>
      </c>
      <c r="V2" s="10"/>
      <c r="W2" s="10"/>
      <c r="X2" s="11"/>
      <c r="Y2" s="10"/>
      <c r="Z2" s="10"/>
      <c r="AA2" s="11"/>
    </row>
    <row r="3" spans="2:27" x14ac:dyDescent="0.25">
      <c r="B3" s="27"/>
      <c r="C3" s="9" t="s">
        <v>10</v>
      </c>
      <c r="D3" s="6">
        <f t="shared" ref="D3:D7" si="2">AVERAGE(G3:I3)</f>
        <v>0.56356666666666666</v>
      </c>
      <c r="E3" s="6">
        <f t="shared" ref="E3:E7" si="3">AVERAGE(K3:M3)</f>
        <v>0.81493333333333329</v>
      </c>
      <c r="G3" s="22">
        <v>0.57699999999999996</v>
      </c>
      <c r="H3" s="22">
        <v>0.56820000000000004</v>
      </c>
      <c r="I3" s="22">
        <v>0.54549999999999998</v>
      </c>
      <c r="J3" s="22">
        <f t="shared" ref="J3:J7" si="4">_xlfn.STDEV.S(G3:I3)</f>
        <v>1.6253102267977434E-2</v>
      </c>
      <c r="K3" s="22">
        <v>0.79579999999999995</v>
      </c>
      <c r="L3" s="22">
        <v>0.80330000000000001</v>
      </c>
      <c r="M3" s="22">
        <v>0.84570000000000001</v>
      </c>
      <c r="N3" s="22">
        <f t="shared" ref="N3:N7" si="5">_xlfn.STDEV.S(K3:M3)</f>
        <v>2.6907310035254997E-2</v>
      </c>
      <c r="O3" s="23">
        <f t="shared" ref="O3:O5" si="6">AVERAGE(G3,K3)</f>
        <v>0.6863999999999999</v>
      </c>
      <c r="P3" s="23">
        <f t="shared" si="0"/>
        <v>0.68575000000000008</v>
      </c>
      <c r="Q3" s="23">
        <f t="shared" si="0"/>
        <v>0.6956</v>
      </c>
      <c r="R3" s="23">
        <f t="shared" ref="R3:R7" si="7">AVERAGE(O3:Q3)</f>
        <v>0.68925000000000003</v>
      </c>
      <c r="S3" s="23">
        <f t="shared" si="1"/>
        <v>5.5088565056643085E-3</v>
      </c>
      <c r="V3" s="10"/>
      <c r="W3" s="10"/>
      <c r="X3" s="10"/>
      <c r="Y3" s="10"/>
      <c r="Z3" s="10"/>
      <c r="AA3" s="10"/>
    </row>
    <row r="4" spans="2:27" x14ac:dyDescent="0.25">
      <c r="B4" s="26" t="s">
        <v>8</v>
      </c>
      <c r="C4" s="9" t="s">
        <v>11</v>
      </c>
      <c r="D4" s="6">
        <f t="shared" si="2"/>
        <v>0.60256666666666669</v>
      </c>
      <c r="E4" s="6">
        <f t="shared" si="3"/>
        <v>0.86733333333333329</v>
      </c>
      <c r="G4" s="22">
        <v>0.59550000000000003</v>
      </c>
      <c r="H4" s="22">
        <v>0.58189999999999997</v>
      </c>
      <c r="I4" s="22">
        <v>0.63029999999999997</v>
      </c>
      <c r="J4" s="22">
        <f t="shared" si="4"/>
        <v>2.4961837539198367E-2</v>
      </c>
      <c r="K4" s="22">
        <v>0.86299999999999999</v>
      </c>
      <c r="L4" s="22">
        <v>0.86919999999999997</v>
      </c>
      <c r="M4" s="22">
        <v>0.86980000000000002</v>
      </c>
      <c r="N4" s="22">
        <f t="shared" si="5"/>
        <v>3.7647487742654717E-3</v>
      </c>
      <c r="O4" s="23">
        <f t="shared" si="6"/>
        <v>0.72924999999999995</v>
      </c>
      <c r="P4" s="23">
        <f t="shared" si="0"/>
        <v>0.72554999999999992</v>
      </c>
      <c r="Q4" s="23">
        <f t="shared" si="0"/>
        <v>0.75004999999999999</v>
      </c>
      <c r="R4" s="23">
        <f t="shared" si="7"/>
        <v>0.73494999999999999</v>
      </c>
      <c r="S4" s="23">
        <f t="shared" si="1"/>
        <v>1.3207195008782181E-2</v>
      </c>
    </row>
    <row r="5" spans="2:27" x14ac:dyDescent="0.25">
      <c r="B5" s="27"/>
      <c r="C5" s="9" t="s">
        <v>10</v>
      </c>
      <c r="D5" s="6">
        <f t="shared" si="2"/>
        <v>0.69483333333333341</v>
      </c>
      <c r="E5" s="6">
        <f t="shared" si="3"/>
        <v>0.89066666666666661</v>
      </c>
      <c r="G5" s="22">
        <v>0.69069999999999998</v>
      </c>
      <c r="H5" s="22">
        <v>0.69</v>
      </c>
      <c r="I5" s="22">
        <v>0.70379999999999998</v>
      </c>
      <c r="J5" s="22">
        <f t="shared" si="4"/>
        <v>7.7732447107584039E-3</v>
      </c>
      <c r="K5" s="22">
        <v>0.88449999999999995</v>
      </c>
      <c r="L5" s="22">
        <v>0.89</v>
      </c>
      <c r="M5" s="22">
        <v>0.89749999999999996</v>
      </c>
      <c r="N5" s="22">
        <f t="shared" si="5"/>
        <v>6.5255906501506334E-3</v>
      </c>
      <c r="O5" s="23">
        <f t="shared" si="6"/>
        <v>0.78759999999999997</v>
      </c>
      <c r="P5" s="23">
        <f t="shared" si="0"/>
        <v>0.79</v>
      </c>
      <c r="Q5" s="23">
        <f t="shared" si="0"/>
        <v>0.80064999999999997</v>
      </c>
      <c r="R5" s="23">
        <f t="shared" si="7"/>
        <v>0.79274999999999995</v>
      </c>
      <c r="S5" s="23">
        <f t="shared" si="1"/>
        <v>6.9460420384561353E-3</v>
      </c>
    </row>
    <row r="6" spans="2:27" x14ac:dyDescent="0.25">
      <c r="B6" s="26" t="s">
        <v>9</v>
      </c>
      <c r="C6" s="9" t="s">
        <v>11</v>
      </c>
      <c r="D6" s="6">
        <f t="shared" si="2"/>
        <v>0.64279999999999993</v>
      </c>
      <c r="E6" s="6">
        <f t="shared" si="3"/>
        <v>0.92499999999999993</v>
      </c>
      <c r="G6" s="22">
        <v>0.65720000000000001</v>
      </c>
      <c r="H6" s="22">
        <v>0.64200000000000002</v>
      </c>
      <c r="I6" s="22">
        <v>0.62919999999999998</v>
      </c>
      <c r="J6" s="22">
        <f t="shared" si="4"/>
        <v>1.4017132374348198E-2</v>
      </c>
      <c r="K6" s="22">
        <v>0.92689999999999995</v>
      </c>
      <c r="L6" s="22">
        <v>0.92190000000000005</v>
      </c>
      <c r="M6" s="22">
        <v>0.92620000000000002</v>
      </c>
      <c r="N6" s="22">
        <f t="shared" si="5"/>
        <v>2.7073972741361329E-3</v>
      </c>
      <c r="O6" s="23">
        <f>AVERAGE(G6,K6)</f>
        <v>0.79204999999999992</v>
      </c>
      <c r="P6" s="23">
        <f t="shared" si="0"/>
        <v>0.78195000000000003</v>
      </c>
      <c r="Q6" s="23">
        <f t="shared" si="0"/>
        <v>0.77770000000000006</v>
      </c>
      <c r="R6" s="23">
        <f t="shared" si="7"/>
        <v>0.78390000000000004</v>
      </c>
      <c r="S6" s="23">
        <f t="shared" si="1"/>
        <v>7.3710582686612189E-3</v>
      </c>
    </row>
    <row r="7" spans="2:27" x14ac:dyDescent="0.25">
      <c r="B7" s="27"/>
      <c r="C7" s="9" t="s">
        <v>10</v>
      </c>
      <c r="D7" s="6">
        <f t="shared" si="2"/>
        <v>0.70140000000000002</v>
      </c>
      <c r="E7" s="6">
        <f t="shared" si="3"/>
        <v>0.92886666666666662</v>
      </c>
      <c r="G7" s="22">
        <v>0.71650000000000003</v>
      </c>
      <c r="H7" s="22">
        <v>0.69440000000000002</v>
      </c>
      <c r="I7" s="22">
        <v>0.69330000000000003</v>
      </c>
      <c r="J7" s="22">
        <f t="shared" si="4"/>
        <v>1.3088544609695918E-2</v>
      </c>
      <c r="K7" s="22">
        <v>0.92569999999999997</v>
      </c>
      <c r="L7" s="22">
        <v>0.92830000000000001</v>
      </c>
      <c r="M7" s="22">
        <v>0.93259999999999998</v>
      </c>
      <c r="N7" s="22">
        <f t="shared" si="5"/>
        <v>3.4847285881878048E-3</v>
      </c>
      <c r="O7" s="23">
        <f>AVERAGE(G7,K7)</f>
        <v>0.82109999999999994</v>
      </c>
      <c r="P7" s="23">
        <f t="shared" ref="P7" si="8">AVERAGE(H7,L7)</f>
        <v>0.81135000000000002</v>
      </c>
      <c r="Q7" s="23">
        <f t="shared" ref="Q7" si="9">AVERAGE(I7,M7)</f>
        <v>0.81295000000000006</v>
      </c>
      <c r="R7" s="23">
        <f t="shared" si="7"/>
        <v>0.81513333333333338</v>
      </c>
      <c r="S7" s="23">
        <f t="shared" si="1"/>
        <v>5.2288462717250336E-3</v>
      </c>
    </row>
    <row r="8" spans="2:27" x14ac:dyDescent="0.25">
      <c r="B8" s="3"/>
      <c r="D8" s="1"/>
    </row>
    <row r="9" spans="2:27" x14ac:dyDescent="0.25">
      <c r="D9" s="25"/>
      <c r="E9" s="25"/>
      <c r="F9" s="25"/>
      <c r="G9" s="25"/>
      <c r="H9" s="25"/>
      <c r="I9" s="25"/>
    </row>
    <row r="10" spans="2:27" x14ac:dyDescent="0.25">
      <c r="B10" s="26"/>
      <c r="C10" t="s">
        <v>28</v>
      </c>
      <c r="D10" t="s">
        <v>1</v>
      </c>
      <c r="E10" t="s">
        <v>15</v>
      </c>
      <c r="I10" t="s">
        <v>15</v>
      </c>
      <c r="M10" t="s">
        <v>15</v>
      </c>
    </row>
    <row r="11" spans="2:27" ht="15.75" thickBot="1" x14ac:dyDescent="0.3">
      <c r="B11" s="27"/>
    </row>
    <row r="12" spans="2:27" x14ac:dyDescent="0.25">
      <c r="B12" s="26"/>
      <c r="E12" s="14"/>
      <c r="F12" s="14" t="s">
        <v>16</v>
      </c>
      <c r="G12" s="14" t="s">
        <v>17</v>
      </c>
      <c r="I12" s="14"/>
      <c r="J12" s="14" t="s">
        <v>16</v>
      </c>
      <c r="K12" s="14" t="s">
        <v>17</v>
      </c>
      <c r="M12" s="14"/>
      <c r="N12" s="14" t="s">
        <v>16</v>
      </c>
      <c r="O12" s="14" t="s">
        <v>17</v>
      </c>
    </row>
    <row r="13" spans="2:27" x14ac:dyDescent="0.25">
      <c r="B13" s="27"/>
      <c r="E13" s="12" t="s">
        <v>18</v>
      </c>
      <c r="F13" s="12">
        <v>0.53883333333333328</v>
      </c>
      <c r="G13" s="12">
        <v>0.56356666666666666</v>
      </c>
      <c r="I13" s="12" t="s">
        <v>18</v>
      </c>
      <c r="J13" s="12">
        <v>0.60246666666666659</v>
      </c>
      <c r="K13" s="12">
        <v>0.69483333333333341</v>
      </c>
      <c r="M13" s="12" t="s">
        <v>18</v>
      </c>
      <c r="N13" s="12">
        <v>0.64279999999999993</v>
      </c>
      <c r="O13" s="12">
        <v>0.70140000000000002</v>
      </c>
    </row>
    <row r="14" spans="2:27" x14ac:dyDescent="0.25">
      <c r="B14" s="26"/>
      <c r="E14" s="12" t="s">
        <v>19</v>
      </c>
      <c r="F14" s="12">
        <v>3.4263333333332948E-5</v>
      </c>
      <c r="G14" s="12">
        <v>2.641633333333332E-4</v>
      </c>
      <c r="I14" s="12" t="s">
        <v>19</v>
      </c>
      <c r="J14" s="12">
        <v>6.1480333333333373E-4</v>
      </c>
      <c r="K14" s="12">
        <v>6.0423333333333504E-5</v>
      </c>
      <c r="M14" s="12" t="s">
        <v>19</v>
      </c>
      <c r="N14" s="12">
        <v>1.9648000000000034E-4</v>
      </c>
      <c r="O14" s="12">
        <v>1.7131000000000004E-4</v>
      </c>
    </row>
    <row r="15" spans="2:27" x14ac:dyDescent="0.25">
      <c r="B15" s="27"/>
      <c r="E15" s="12" t="s">
        <v>20</v>
      </c>
      <c r="F15" s="12">
        <v>3</v>
      </c>
      <c r="G15" s="12">
        <v>3</v>
      </c>
      <c r="I15" s="12" t="s">
        <v>20</v>
      </c>
      <c r="J15" s="12">
        <v>3</v>
      </c>
      <c r="K15" s="12">
        <v>3</v>
      </c>
      <c r="M15" s="12" t="s">
        <v>20</v>
      </c>
      <c r="N15" s="12">
        <v>3</v>
      </c>
      <c r="O15" s="12">
        <v>3</v>
      </c>
    </row>
    <row r="16" spans="2:27" x14ac:dyDescent="0.25">
      <c r="E16" s="12" t="s">
        <v>21</v>
      </c>
      <c r="F16" s="12">
        <v>0</v>
      </c>
      <c r="G16" s="12"/>
      <c r="I16" s="12" t="s">
        <v>21</v>
      </c>
      <c r="J16" s="12">
        <v>0</v>
      </c>
      <c r="K16" s="12"/>
      <c r="M16" s="12" t="s">
        <v>21</v>
      </c>
      <c r="N16" s="12">
        <v>0</v>
      </c>
      <c r="O16" s="12"/>
    </row>
    <row r="17" spans="3:15" x14ac:dyDescent="0.25">
      <c r="E17" s="12" t="s">
        <v>22</v>
      </c>
      <c r="F17" s="12">
        <v>3</v>
      </c>
      <c r="G17" s="12"/>
      <c r="I17" s="12" t="s">
        <v>22</v>
      </c>
      <c r="J17" s="12">
        <v>2</v>
      </c>
      <c r="K17" s="12"/>
      <c r="M17" s="12" t="s">
        <v>22</v>
      </c>
      <c r="N17" s="12">
        <v>4</v>
      </c>
      <c r="O17" s="12"/>
    </row>
    <row r="18" spans="3:15" x14ac:dyDescent="0.25">
      <c r="E18" s="12" t="s">
        <v>23</v>
      </c>
      <c r="F18" s="12">
        <v>-2.4798445851089901</v>
      </c>
      <c r="G18" s="12"/>
      <c r="I18" s="12" t="s">
        <v>23</v>
      </c>
      <c r="J18" s="12">
        <v>-6.1567441396031066</v>
      </c>
      <c r="K18" s="12"/>
      <c r="M18" s="12" t="s">
        <v>23</v>
      </c>
      <c r="N18" s="12">
        <v>-5.2924685379518417</v>
      </c>
      <c r="O18" s="12"/>
    </row>
    <row r="19" spans="3:15" x14ac:dyDescent="0.25">
      <c r="E19" s="12" t="s">
        <v>24</v>
      </c>
      <c r="F19" s="15">
        <v>4.4641121577985415E-2</v>
      </c>
      <c r="G19" s="12"/>
      <c r="I19" s="12" t="s">
        <v>24</v>
      </c>
      <c r="J19" s="15">
        <v>1.2690654393943108E-2</v>
      </c>
      <c r="K19" s="12"/>
      <c r="M19" s="12" t="s">
        <v>24</v>
      </c>
      <c r="N19" s="18">
        <v>3.059128124798386E-3</v>
      </c>
      <c r="O19" s="12"/>
    </row>
    <row r="20" spans="3:15" x14ac:dyDescent="0.25">
      <c r="E20" s="12" t="s">
        <v>25</v>
      </c>
      <c r="F20" s="12">
        <v>2.3533634348018233</v>
      </c>
      <c r="G20" s="12"/>
      <c r="I20" s="12" t="s">
        <v>25</v>
      </c>
      <c r="J20" s="12">
        <v>2.9199855803537269</v>
      </c>
      <c r="K20" s="12"/>
      <c r="M20" s="12" t="s">
        <v>25</v>
      </c>
      <c r="N20" s="12">
        <v>2.1318467863266499</v>
      </c>
      <c r="O20" s="12"/>
    </row>
    <row r="21" spans="3:15" x14ac:dyDescent="0.25">
      <c r="E21" s="12" t="s">
        <v>26</v>
      </c>
      <c r="F21" s="12">
        <v>8.9282243155970831E-2</v>
      </c>
      <c r="G21" s="12"/>
      <c r="I21" s="12" t="s">
        <v>26</v>
      </c>
      <c r="J21" s="12">
        <v>2.5381308787886216E-2</v>
      </c>
      <c r="K21" s="12"/>
      <c r="M21" s="12" t="s">
        <v>26</v>
      </c>
      <c r="N21" s="12">
        <v>6.1182562495967719E-3</v>
      </c>
      <c r="O21" s="12"/>
    </row>
    <row r="22" spans="3:15" ht="15.75" thickBot="1" x14ac:dyDescent="0.3">
      <c r="E22" s="13" t="s">
        <v>27</v>
      </c>
      <c r="F22" s="13">
        <v>3.1824463052837091</v>
      </c>
      <c r="G22" s="13"/>
      <c r="I22" s="13" t="s">
        <v>27</v>
      </c>
      <c r="J22" s="13">
        <v>4.3026527297494637</v>
      </c>
      <c r="K22" s="13"/>
      <c r="M22" s="13" t="s">
        <v>27</v>
      </c>
      <c r="N22" s="13">
        <v>2.7764451051977934</v>
      </c>
      <c r="O22" s="13"/>
    </row>
    <row r="24" spans="3:15" x14ac:dyDescent="0.25">
      <c r="C24" s="25"/>
    </row>
    <row r="25" spans="3:15" x14ac:dyDescent="0.25">
      <c r="C25" s="10" t="s">
        <v>29</v>
      </c>
      <c r="D25" s="9" t="s">
        <v>30</v>
      </c>
      <c r="E25" t="s">
        <v>15</v>
      </c>
      <c r="H25" s="9" t="s">
        <v>31</v>
      </c>
      <c r="I25" t="s">
        <v>15</v>
      </c>
    </row>
    <row r="26" spans="3:15" ht="15.75" thickBot="1" x14ac:dyDescent="0.3">
      <c r="C26" s="10"/>
    </row>
    <row r="27" spans="3:15" x14ac:dyDescent="0.25">
      <c r="C27" s="10"/>
      <c r="E27" s="14"/>
      <c r="F27" s="14" t="s">
        <v>16</v>
      </c>
      <c r="G27" s="14" t="s">
        <v>17</v>
      </c>
      <c r="I27" s="14"/>
      <c r="J27" s="14" t="s">
        <v>16</v>
      </c>
      <c r="K27" s="14" t="s">
        <v>17</v>
      </c>
    </row>
    <row r="28" spans="3:15" x14ac:dyDescent="0.25">
      <c r="C28" s="10"/>
      <c r="E28" s="12" t="s">
        <v>18</v>
      </c>
      <c r="F28" s="12">
        <v>0.66715000000000002</v>
      </c>
      <c r="G28" s="12">
        <v>0.73494999999999999</v>
      </c>
      <c r="I28" s="12" t="s">
        <v>18</v>
      </c>
      <c r="J28" s="12">
        <v>0.68925000000000003</v>
      </c>
      <c r="K28" s="12">
        <v>0.79274999999999995</v>
      </c>
    </row>
    <row r="29" spans="3:15" x14ac:dyDescent="0.25">
      <c r="E29" s="12" t="s">
        <v>19</v>
      </c>
      <c r="F29" s="12">
        <v>2.8458250000000111E-4</v>
      </c>
      <c r="G29" s="12">
        <v>1.7443000000000097E-4</v>
      </c>
      <c r="I29" s="12" t="s">
        <v>19</v>
      </c>
      <c r="J29" s="12">
        <v>3.0347499999999977E-5</v>
      </c>
      <c r="K29" s="12">
        <v>4.824749999999986E-5</v>
      </c>
    </row>
    <row r="30" spans="3:15" x14ac:dyDescent="0.25">
      <c r="E30" s="12" t="s">
        <v>20</v>
      </c>
      <c r="F30" s="12">
        <v>3</v>
      </c>
      <c r="G30" s="12">
        <v>3</v>
      </c>
      <c r="I30" s="12" t="s">
        <v>20</v>
      </c>
      <c r="J30" s="12">
        <v>3</v>
      </c>
      <c r="K30" s="12">
        <v>3</v>
      </c>
    </row>
    <row r="31" spans="3:15" x14ac:dyDescent="0.25">
      <c r="E31" s="12" t="s">
        <v>21</v>
      </c>
      <c r="F31" s="12">
        <v>0</v>
      </c>
      <c r="G31" s="12"/>
      <c r="I31" s="12" t="s">
        <v>21</v>
      </c>
      <c r="J31" s="12">
        <v>0</v>
      </c>
      <c r="K31" s="12"/>
    </row>
    <row r="32" spans="3:15" x14ac:dyDescent="0.25">
      <c r="E32" s="12" t="s">
        <v>22</v>
      </c>
      <c r="F32" s="12">
        <v>4</v>
      </c>
      <c r="G32" s="12"/>
      <c r="I32" s="12" t="s">
        <v>22</v>
      </c>
      <c r="J32" s="12">
        <v>4</v>
      </c>
      <c r="K32" s="12"/>
    </row>
    <row r="33" spans="5:11" x14ac:dyDescent="0.25">
      <c r="E33" s="12" t="s">
        <v>23</v>
      </c>
      <c r="F33" s="12">
        <v>-5.4812304908378104</v>
      </c>
      <c r="G33" s="12"/>
      <c r="I33" s="12" t="s">
        <v>23</v>
      </c>
      <c r="J33" s="12">
        <v>-20.221041384255731</v>
      </c>
      <c r="K33" s="12"/>
    </row>
    <row r="34" spans="5:11" x14ac:dyDescent="0.25">
      <c r="E34" s="12" t="s">
        <v>24</v>
      </c>
      <c r="F34" s="18">
        <v>2.6971211178391961E-3</v>
      </c>
      <c r="G34" s="12"/>
      <c r="I34" s="12" t="s">
        <v>24</v>
      </c>
      <c r="J34" s="18">
        <v>1.7654657760485287E-5</v>
      </c>
      <c r="K34" s="12"/>
    </row>
    <row r="35" spans="5:11" x14ac:dyDescent="0.25">
      <c r="E35" s="12" t="s">
        <v>25</v>
      </c>
      <c r="F35" s="12">
        <v>2.1318467863266499</v>
      </c>
      <c r="G35" s="12"/>
      <c r="I35" s="12" t="s">
        <v>25</v>
      </c>
      <c r="J35" s="12">
        <v>2.1318467863266499</v>
      </c>
      <c r="K35" s="12"/>
    </row>
    <row r="36" spans="5:11" x14ac:dyDescent="0.25">
      <c r="E36" s="12" t="s">
        <v>26</v>
      </c>
      <c r="F36" s="12">
        <v>5.3942422356783922E-3</v>
      </c>
      <c r="G36" s="12"/>
      <c r="I36" s="12" t="s">
        <v>26</v>
      </c>
      <c r="J36" s="12">
        <v>3.5309315520970574E-5</v>
      </c>
      <c r="K36" s="12"/>
    </row>
    <row r="37" spans="5:11" ht="15.75" thickBot="1" x14ac:dyDescent="0.3">
      <c r="E37" s="13" t="s">
        <v>27</v>
      </c>
      <c r="F37" s="13">
        <v>2.7764451051977934</v>
      </c>
      <c r="G37" s="13"/>
      <c r="I37" s="13" t="s">
        <v>27</v>
      </c>
      <c r="J37" s="13">
        <v>2.7764451051977934</v>
      </c>
      <c r="K37" s="13"/>
    </row>
    <row r="67" spans="2:10" x14ac:dyDescent="0.25">
      <c r="B67" s="26"/>
    </row>
    <row r="68" spans="2:10" x14ac:dyDescent="0.25">
      <c r="B68" s="27"/>
    </row>
    <row r="69" spans="2:10" x14ac:dyDescent="0.25">
      <c r="B69" s="26"/>
    </row>
    <row r="70" spans="2:10" x14ac:dyDescent="0.25">
      <c r="B70" s="27"/>
      <c r="C70" s="9"/>
      <c r="D70" s="10"/>
      <c r="E70" s="10"/>
      <c r="F70" s="10"/>
      <c r="G70" s="10"/>
      <c r="H70" s="10"/>
      <c r="I70" s="10"/>
      <c r="J70" s="10"/>
    </row>
  </sheetData>
  <mergeCells count="11">
    <mergeCell ref="O1:Q1"/>
    <mergeCell ref="G1:I1"/>
    <mergeCell ref="K1:M1"/>
    <mergeCell ref="B67:B68"/>
    <mergeCell ref="B69:B70"/>
    <mergeCell ref="B10:B11"/>
    <mergeCell ref="B12:B13"/>
    <mergeCell ref="B14:B15"/>
    <mergeCell ref="B2:B3"/>
    <mergeCell ref="B6:B7"/>
    <mergeCell ref="B4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866DB-00BF-4A19-BEE3-56A5CFE4DA9C}">
  <dimension ref="A1:Y46"/>
  <sheetViews>
    <sheetView zoomScaleNormal="100" workbookViewId="0">
      <selection activeCell="B27" sqref="B27"/>
    </sheetView>
  </sheetViews>
  <sheetFormatPr defaultRowHeight="15" x14ac:dyDescent="0.25"/>
  <sheetData>
    <row r="1" spans="1:17" x14ac:dyDescent="0.25">
      <c r="B1" s="2" t="s">
        <v>1</v>
      </c>
      <c r="C1" s="2" t="s">
        <v>0</v>
      </c>
      <c r="D1" s="2"/>
      <c r="E1" s="29" t="s">
        <v>1</v>
      </c>
      <c r="F1" s="29"/>
      <c r="G1" s="29"/>
      <c r="H1" s="2" t="s">
        <v>13</v>
      </c>
      <c r="I1" s="29" t="s">
        <v>0</v>
      </c>
      <c r="J1" s="29"/>
      <c r="K1" s="29"/>
      <c r="L1" s="2" t="s">
        <v>13</v>
      </c>
      <c r="M1" s="28" t="s">
        <v>14</v>
      </c>
      <c r="N1" s="28"/>
      <c r="O1" s="28"/>
      <c r="P1" s="24" t="s">
        <v>12</v>
      </c>
      <c r="Q1" s="24" t="s">
        <v>13</v>
      </c>
    </row>
    <row r="2" spans="1:17" x14ac:dyDescent="0.25">
      <c r="A2" t="s">
        <v>2</v>
      </c>
      <c r="B2" s="6">
        <f>AVERAGE(E2:G2)</f>
        <v>0.69483333333333341</v>
      </c>
      <c r="C2" s="7">
        <f>AVERAGE(I2:K2)</f>
        <v>0.89066666666666661</v>
      </c>
      <c r="D2" s="5"/>
      <c r="E2" s="20">
        <v>0.69069999999999998</v>
      </c>
      <c r="F2" s="20">
        <v>0.69</v>
      </c>
      <c r="G2" s="20">
        <v>0.70379999999999998</v>
      </c>
      <c r="H2" s="20">
        <f t="shared" ref="H2" si="0">_xlfn.STDEV.S(E2:G2)</f>
        <v>7.7732447107584039E-3</v>
      </c>
      <c r="I2" s="20">
        <v>0.88449999999999995</v>
      </c>
      <c r="J2" s="20">
        <v>0.89</v>
      </c>
      <c r="K2" s="20">
        <v>0.89749999999999996</v>
      </c>
      <c r="L2" s="20">
        <f t="shared" ref="L2" si="1">_xlfn.STDEV.S(I2:K2)</f>
        <v>6.5255906501506334E-3</v>
      </c>
      <c r="M2" s="23">
        <f>AVERAGE(E2,I2)</f>
        <v>0.78759999999999997</v>
      </c>
      <c r="N2" s="23">
        <f t="shared" ref="N2:O6" si="2">AVERAGE(F2,J2)</f>
        <v>0.79</v>
      </c>
      <c r="O2" s="23">
        <f t="shared" si="2"/>
        <v>0.80064999999999997</v>
      </c>
      <c r="P2" s="23">
        <f>AVERAGE(M2:O2)</f>
        <v>0.79274999999999995</v>
      </c>
      <c r="Q2" s="23">
        <f>_xlfn.STDEV.S(M2:O2)</f>
        <v>6.9460420384561353E-3</v>
      </c>
    </row>
    <row r="3" spans="1:17" x14ac:dyDescent="0.25">
      <c r="A3" t="s">
        <v>3</v>
      </c>
      <c r="B3" s="6">
        <f t="shared" ref="B3:B6" si="3">AVERAGE(E3:G3)</f>
        <v>0.74766666666666659</v>
      </c>
      <c r="C3" s="7">
        <f t="shared" ref="C3:C6" si="4">AVERAGE(I3:K3)</f>
        <v>0.90236666666666665</v>
      </c>
      <c r="D3" s="5"/>
      <c r="E3" s="20">
        <v>0.74490000000000001</v>
      </c>
      <c r="F3" s="20">
        <v>0.74960000000000004</v>
      </c>
      <c r="G3" s="20">
        <v>0.74850000000000005</v>
      </c>
      <c r="H3" s="20">
        <f t="shared" ref="H3:H6" si="5">_xlfn.STDEV.S(E3:G3)</f>
        <v>2.4583192089989952E-3</v>
      </c>
      <c r="I3" s="20">
        <v>0.90710000000000002</v>
      </c>
      <c r="J3" s="20">
        <v>0.89390000000000003</v>
      </c>
      <c r="K3" s="20">
        <v>0.90610000000000002</v>
      </c>
      <c r="L3" s="20">
        <f t="shared" ref="L3:L6" si="6">_xlfn.STDEV.S(I3:K3)</f>
        <v>7.3493763907785566E-3</v>
      </c>
      <c r="M3" s="23">
        <f t="shared" ref="M3:M6" si="7">AVERAGE(E3,I3)</f>
        <v>0.82600000000000007</v>
      </c>
      <c r="N3" s="23">
        <f t="shared" si="2"/>
        <v>0.82174999999999998</v>
      </c>
      <c r="O3" s="23">
        <f t="shared" si="2"/>
        <v>0.82730000000000004</v>
      </c>
      <c r="P3" s="23">
        <f t="shared" ref="P3:P6" si="8">AVERAGE(M3:O3)</f>
        <v>0.82501666666666662</v>
      </c>
      <c r="Q3" s="23">
        <f>_xlfn.STDEV.S(M3:O3)</f>
        <v>2.9027286013910331E-3</v>
      </c>
    </row>
    <row r="4" spans="1:17" x14ac:dyDescent="0.25">
      <c r="A4" t="s">
        <v>5</v>
      </c>
      <c r="B4" s="6">
        <f t="shared" si="3"/>
        <v>0.73843333333333339</v>
      </c>
      <c r="C4" s="7">
        <f t="shared" si="4"/>
        <v>0.91220000000000001</v>
      </c>
      <c r="D4" s="5"/>
      <c r="E4" s="20">
        <v>0.73119999999999996</v>
      </c>
      <c r="F4" s="20">
        <v>0.73470000000000002</v>
      </c>
      <c r="G4" s="22">
        <v>0.74939999999999996</v>
      </c>
      <c r="H4" s="20">
        <f t="shared" si="5"/>
        <v>9.6572943070682617E-3</v>
      </c>
      <c r="I4" s="20">
        <v>0.91500000000000004</v>
      </c>
      <c r="J4" s="20">
        <v>0.9163</v>
      </c>
      <c r="K4" s="22">
        <v>0.90529999999999999</v>
      </c>
      <c r="L4" s="20">
        <f t="shared" si="6"/>
        <v>6.0108235708595005E-3</v>
      </c>
      <c r="M4" s="23">
        <f t="shared" si="7"/>
        <v>0.82309999999999994</v>
      </c>
      <c r="N4" s="23">
        <f t="shared" si="2"/>
        <v>0.82550000000000001</v>
      </c>
      <c r="O4" s="23">
        <f t="shared" si="2"/>
        <v>0.82735000000000003</v>
      </c>
      <c r="P4" s="23">
        <f t="shared" si="8"/>
        <v>0.8253166666666667</v>
      </c>
      <c r="Q4" s="23">
        <f>_xlfn.STDEV.S(M4:O4)</f>
        <v>2.1309231176496073E-3</v>
      </c>
    </row>
    <row r="5" spans="1:17" x14ac:dyDescent="0.25">
      <c r="A5" t="s">
        <v>6</v>
      </c>
      <c r="B5" s="6">
        <f t="shared" si="3"/>
        <v>0.75003333333333322</v>
      </c>
      <c r="C5" s="7">
        <f t="shared" si="4"/>
        <v>0.91299999999999992</v>
      </c>
      <c r="D5" s="4"/>
      <c r="E5" s="20">
        <v>0.74480000000000002</v>
      </c>
      <c r="F5" s="20">
        <v>0.76570000000000005</v>
      </c>
      <c r="G5" s="22">
        <v>0.73960000000000004</v>
      </c>
      <c r="H5" s="20">
        <f t="shared" si="5"/>
        <v>1.3814605797247114E-2</v>
      </c>
      <c r="I5" s="20">
        <v>0.92220000000000002</v>
      </c>
      <c r="J5" s="20">
        <v>0.9052</v>
      </c>
      <c r="K5" s="22">
        <v>0.91159999999999997</v>
      </c>
      <c r="L5" s="20">
        <f t="shared" si="6"/>
        <v>8.5860351734662835E-3</v>
      </c>
      <c r="M5" s="23">
        <f t="shared" si="7"/>
        <v>0.83350000000000002</v>
      </c>
      <c r="N5" s="23">
        <f t="shared" si="2"/>
        <v>0.83545000000000003</v>
      </c>
      <c r="O5" s="23">
        <f t="shared" si="2"/>
        <v>0.8256</v>
      </c>
      <c r="P5" s="23">
        <f t="shared" si="8"/>
        <v>0.83151666666666679</v>
      </c>
      <c r="Q5" s="23">
        <f>_xlfn.STDEV.S(M5:O5)</f>
        <v>5.2159211394856679E-3</v>
      </c>
    </row>
    <row r="6" spans="1:17" x14ac:dyDescent="0.25">
      <c r="A6" t="s">
        <v>4</v>
      </c>
      <c r="B6" s="6">
        <f t="shared" si="3"/>
        <v>0.7944</v>
      </c>
      <c r="C6" s="7">
        <f t="shared" si="4"/>
        <v>0.92503333333333337</v>
      </c>
      <c r="D6" s="5"/>
      <c r="E6" s="20">
        <v>0.79810000000000003</v>
      </c>
      <c r="F6" s="20">
        <v>0.80969999999999998</v>
      </c>
      <c r="G6" s="22">
        <v>0.77539999999999998</v>
      </c>
      <c r="H6" s="20">
        <f t="shared" si="5"/>
        <v>1.7446776206508759E-2</v>
      </c>
      <c r="I6" s="20">
        <v>0.9244</v>
      </c>
      <c r="J6" s="20">
        <v>0.9194</v>
      </c>
      <c r="K6" s="22">
        <v>0.93130000000000002</v>
      </c>
      <c r="L6" s="20">
        <f t="shared" si="6"/>
        <v>5.9752266344745E-3</v>
      </c>
      <c r="M6" s="23">
        <f t="shared" si="7"/>
        <v>0.86125000000000007</v>
      </c>
      <c r="N6" s="23">
        <f t="shared" si="2"/>
        <v>0.86454999999999993</v>
      </c>
      <c r="O6" s="23">
        <f t="shared" si="2"/>
        <v>0.85335000000000005</v>
      </c>
      <c r="P6" s="23">
        <f t="shared" si="8"/>
        <v>0.8597166666666668</v>
      </c>
      <c r="Q6" s="23">
        <f>_xlfn.STDEV.S(M6:O6)</f>
        <v>5.7552874240417188E-3</v>
      </c>
    </row>
    <row r="9" spans="1:17" x14ac:dyDescent="0.25">
      <c r="A9" t="s">
        <v>15</v>
      </c>
      <c r="E9" t="s">
        <v>15</v>
      </c>
      <c r="I9" t="s">
        <v>15</v>
      </c>
      <c r="M9" t="s">
        <v>15</v>
      </c>
    </row>
    <row r="10" spans="1:17" ht="15.75" thickBot="1" x14ac:dyDescent="0.3"/>
    <row r="11" spans="1:17" x14ac:dyDescent="0.25">
      <c r="A11" s="14"/>
      <c r="B11" s="14" t="s">
        <v>16</v>
      </c>
      <c r="C11" s="14" t="s">
        <v>17</v>
      </c>
      <c r="E11" s="14"/>
      <c r="F11" s="14" t="s">
        <v>16</v>
      </c>
      <c r="G11" s="14" t="s">
        <v>17</v>
      </c>
      <c r="I11" s="14"/>
      <c r="J11" s="14" t="s">
        <v>16</v>
      </c>
      <c r="K11" s="14" t="s">
        <v>17</v>
      </c>
      <c r="M11" s="14"/>
      <c r="N11" s="14" t="s">
        <v>16</v>
      </c>
      <c r="O11" s="14" t="s">
        <v>17</v>
      </c>
    </row>
    <row r="12" spans="1:17" x14ac:dyDescent="0.25">
      <c r="A12" s="12" t="s">
        <v>18</v>
      </c>
      <c r="B12" s="12">
        <v>0.8597166666666668</v>
      </c>
      <c r="C12" s="12">
        <v>0.79274999999999995</v>
      </c>
      <c r="E12" s="12" t="s">
        <v>18</v>
      </c>
      <c r="F12" s="12">
        <v>0.8597166666666668</v>
      </c>
      <c r="G12" s="12">
        <v>0.82501666666666662</v>
      </c>
      <c r="I12" s="12" t="s">
        <v>18</v>
      </c>
      <c r="J12" s="12">
        <v>0.8597166666666668</v>
      </c>
      <c r="K12" s="12">
        <v>0.8253166666666667</v>
      </c>
      <c r="M12" s="12" t="s">
        <v>18</v>
      </c>
      <c r="N12" s="12">
        <v>0.8597166666666668</v>
      </c>
      <c r="O12" s="12">
        <v>0.83151666666666679</v>
      </c>
    </row>
    <row r="13" spans="1:17" x14ac:dyDescent="0.25">
      <c r="A13" s="12" t="s">
        <v>19</v>
      </c>
      <c r="B13" s="12">
        <v>3.3123333333332766E-5</v>
      </c>
      <c r="C13" s="12">
        <v>4.824749999999986E-5</v>
      </c>
      <c r="E13" s="12" t="s">
        <v>19</v>
      </c>
      <c r="F13" s="12">
        <v>3.3123333333332766E-5</v>
      </c>
      <c r="G13" s="12">
        <v>8.4258333333335433E-6</v>
      </c>
      <c r="I13" s="12" t="s">
        <v>19</v>
      </c>
      <c r="J13" s="12">
        <v>3.3123333333332766E-5</v>
      </c>
      <c r="K13" s="12">
        <v>4.5408333333335229E-6</v>
      </c>
      <c r="M13" s="12" t="s">
        <v>19</v>
      </c>
      <c r="N13" s="12">
        <v>3.3123333333332766E-5</v>
      </c>
      <c r="O13" s="12">
        <v>2.7205833333333472E-5</v>
      </c>
    </row>
    <row r="14" spans="1:17" x14ac:dyDescent="0.25">
      <c r="A14" s="12" t="s">
        <v>20</v>
      </c>
      <c r="B14" s="12">
        <v>3</v>
      </c>
      <c r="C14" s="12">
        <v>3</v>
      </c>
      <c r="E14" s="12" t="s">
        <v>20</v>
      </c>
      <c r="F14" s="12">
        <v>3</v>
      </c>
      <c r="G14" s="12">
        <v>3</v>
      </c>
      <c r="I14" s="12" t="s">
        <v>20</v>
      </c>
      <c r="J14" s="12">
        <v>3</v>
      </c>
      <c r="K14" s="12">
        <v>3</v>
      </c>
      <c r="M14" s="12" t="s">
        <v>20</v>
      </c>
      <c r="N14" s="12">
        <v>3</v>
      </c>
      <c r="O14" s="12">
        <v>3</v>
      </c>
    </row>
    <row r="15" spans="1:17" x14ac:dyDescent="0.25">
      <c r="A15" s="12" t="s">
        <v>21</v>
      </c>
      <c r="B15" s="12">
        <v>0</v>
      </c>
      <c r="C15" s="12"/>
      <c r="E15" s="12" t="s">
        <v>21</v>
      </c>
      <c r="F15" s="12">
        <v>0</v>
      </c>
      <c r="G15" s="12"/>
      <c r="I15" s="12" t="s">
        <v>21</v>
      </c>
      <c r="J15" s="12">
        <v>0</v>
      </c>
      <c r="K15" s="12"/>
      <c r="M15" s="12" t="s">
        <v>21</v>
      </c>
      <c r="N15" s="12">
        <v>0</v>
      </c>
      <c r="O15" s="12"/>
    </row>
    <row r="16" spans="1:17" x14ac:dyDescent="0.25">
      <c r="A16" s="12" t="s">
        <v>22</v>
      </c>
      <c r="B16" s="12">
        <v>4</v>
      </c>
      <c r="C16" s="12"/>
      <c r="E16" s="12" t="s">
        <v>22</v>
      </c>
      <c r="F16" s="12">
        <v>3</v>
      </c>
      <c r="G16" s="12"/>
      <c r="I16" s="12" t="s">
        <v>22</v>
      </c>
      <c r="J16" s="12">
        <v>3</v>
      </c>
      <c r="K16" s="12"/>
      <c r="M16" s="12" t="s">
        <v>22</v>
      </c>
      <c r="N16" s="12">
        <v>4</v>
      </c>
      <c r="O16" s="12"/>
    </row>
    <row r="17" spans="1:15" x14ac:dyDescent="0.25">
      <c r="A17" s="12" t="s">
        <v>23</v>
      </c>
      <c r="B17" s="12">
        <v>12.858340661753878</v>
      </c>
      <c r="C17" s="12"/>
      <c r="E17" s="12" t="s">
        <v>23</v>
      </c>
      <c r="F17" s="12">
        <v>9.3241433822347872</v>
      </c>
      <c r="G17" s="12"/>
      <c r="I17" s="12" t="s">
        <v>23</v>
      </c>
      <c r="J17" s="12">
        <v>9.7085615538422267</v>
      </c>
      <c r="K17" s="12"/>
      <c r="M17" s="12" t="s">
        <v>23</v>
      </c>
      <c r="N17" s="12">
        <v>6.2884856248408463</v>
      </c>
      <c r="O17" s="12"/>
    </row>
    <row r="18" spans="1:15" x14ac:dyDescent="0.25">
      <c r="A18" s="12" t="s">
        <v>24</v>
      </c>
      <c r="B18" s="18">
        <v>1.0545566061400005E-4</v>
      </c>
      <c r="C18" s="12"/>
      <c r="E18" s="12" t="s">
        <v>24</v>
      </c>
      <c r="F18" s="18">
        <v>1.3059206948685946E-3</v>
      </c>
      <c r="G18" s="12"/>
      <c r="I18" s="12" t="s">
        <v>24</v>
      </c>
      <c r="J18" s="18">
        <v>1.160466500062651E-3</v>
      </c>
      <c r="K18" s="12"/>
      <c r="M18" s="12" t="s">
        <v>24</v>
      </c>
      <c r="N18" s="18">
        <v>1.6332472611172071E-3</v>
      </c>
      <c r="O18" s="12"/>
    </row>
    <row r="19" spans="1:15" x14ac:dyDescent="0.25">
      <c r="A19" s="12" t="s">
        <v>25</v>
      </c>
      <c r="B19" s="12">
        <v>2.1318467863266499</v>
      </c>
      <c r="C19" s="12"/>
      <c r="E19" s="12" t="s">
        <v>25</v>
      </c>
      <c r="F19" s="12">
        <v>2.3533634348018233</v>
      </c>
      <c r="G19" s="12"/>
      <c r="I19" s="12" t="s">
        <v>25</v>
      </c>
      <c r="J19" s="12">
        <v>2.3533634348018233</v>
      </c>
      <c r="K19" s="12"/>
      <c r="M19" s="12" t="s">
        <v>25</v>
      </c>
      <c r="N19" s="12">
        <v>2.1318467863266499</v>
      </c>
      <c r="O19" s="12"/>
    </row>
    <row r="20" spans="1:15" x14ac:dyDescent="0.25">
      <c r="A20" s="12" t="s">
        <v>26</v>
      </c>
      <c r="B20" s="12">
        <v>2.1091132122800011E-4</v>
      </c>
      <c r="C20" s="12"/>
      <c r="E20" s="12" t="s">
        <v>26</v>
      </c>
      <c r="F20" s="12">
        <v>2.6118413897371893E-3</v>
      </c>
      <c r="G20" s="12"/>
      <c r="I20" s="12" t="s">
        <v>26</v>
      </c>
      <c r="J20" s="12">
        <v>2.320933000125302E-3</v>
      </c>
      <c r="K20" s="12"/>
      <c r="M20" s="12" t="s">
        <v>26</v>
      </c>
      <c r="N20" s="12">
        <v>3.2664945222344141E-3</v>
      </c>
      <c r="O20" s="12"/>
    </row>
    <row r="21" spans="1:15" ht="15.75" thickBot="1" x14ac:dyDescent="0.3">
      <c r="A21" s="13" t="s">
        <v>27</v>
      </c>
      <c r="B21" s="13">
        <v>2.7764451051977934</v>
      </c>
      <c r="C21" s="13"/>
      <c r="E21" s="13" t="s">
        <v>27</v>
      </c>
      <c r="F21" s="13">
        <v>3.1824463052837091</v>
      </c>
      <c r="G21" s="13"/>
      <c r="I21" s="13" t="s">
        <v>27</v>
      </c>
      <c r="J21" s="13">
        <v>3.1824463052837091</v>
      </c>
      <c r="K21" s="13"/>
      <c r="M21" s="13" t="s">
        <v>27</v>
      </c>
      <c r="N21" s="13">
        <v>2.7764451051977934</v>
      </c>
      <c r="O21" s="13"/>
    </row>
    <row r="46" spans="25:25" x14ac:dyDescent="0.25">
      <c r="Y46" s="12"/>
    </row>
  </sheetData>
  <mergeCells count="3">
    <mergeCell ref="M1:O1"/>
    <mergeCell ref="E1:G1"/>
    <mergeCell ref="I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0367-ABA5-428C-BC18-F4208EEB018C}">
  <dimension ref="A1:Q5"/>
  <sheetViews>
    <sheetView workbookViewId="0">
      <selection sqref="A1:A1048576"/>
    </sheetView>
  </sheetViews>
  <sheetFormatPr defaultRowHeight="15" x14ac:dyDescent="0.25"/>
  <sheetData>
    <row r="1" spans="1:17" x14ac:dyDescent="0.25">
      <c r="B1" s="16" t="s">
        <v>1</v>
      </c>
      <c r="C1" s="16" t="s">
        <v>0</v>
      </c>
      <c r="E1" s="29" t="s">
        <v>1</v>
      </c>
      <c r="F1" s="29"/>
      <c r="G1" s="29"/>
      <c r="H1" s="16" t="s">
        <v>13</v>
      </c>
      <c r="I1" s="29" t="s">
        <v>0</v>
      </c>
      <c r="J1" s="29"/>
      <c r="K1" s="29"/>
      <c r="L1" s="16" t="s">
        <v>13</v>
      </c>
      <c r="M1" s="28" t="s">
        <v>14</v>
      </c>
      <c r="N1" s="28"/>
      <c r="O1" s="28"/>
      <c r="P1" s="24" t="s">
        <v>12</v>
      </c>
      <c r="Q1" s="24" t="s">
        <v>13</v>
      </c>
    </row>
    <row r="2" spans="1:17" x14ac:dyDescent="0.25">
      <c r="A2" s="17">
        <v>0.25</v>
      </c>
      <c r="B2" s="6">
        <f>AVERAGE(E2:G2)</f>
        <v>0.65483333333333338</v>
      </c>
      <c r="C2" s="6">
        <f>AVERAGE(I2:K2)</f>
        <v>0.89783333333333326</v>
      </c>
      <c r="D2" s="17"/>
      <c r="E2" s="20">
        <v>0.66800000000000004</v>
      </c>
      <c r="F2" s="20">
        <v>0.65549999999999997</v>
      </c>
      <c r="G2" s="20">
        <v>0.64100000000000001</v>
      </c>
      <c r="H2" s="20">
        <f>_xlfn.STDEV.S(E2:G2)</f>
        <v>1.3512340039139542E-2</v>
      </c>
      <c r="I2" s="20">
        <v>0.90720000000000001</v>
      </c>
      <c r="J2" s="20">
        <v>0.88649999999999995</v>
      </c>
      <c r="K2" s="20">
        <v>0.89980000000000004</v>
      </c>
      <c r="L2" s="20">
        <f>_xlfn.STDEV.S(I2:K2)</f>
        <v>1.0489200795739111E-2</v>
      </c>
      <c r="M2" s="23">
        <f t="shared" ref="M2:O5" si="0">AVERAGE(E2,I2)</f>
        <v>0.78760000000000008</v>
      </c>
      <c r="N2" s="23">
        <f t="shared" si="0"/>
        <v>0.77099999999999991</v>
      </c>
      <c r="O2" s="23">
        <f t="shared" si="0"/>
        <v>0.77039999999999997</v>
      </c>
      <c r="P2" s="23">
        <f>AVERAGE(M2:O2)</f>
        <v>0.77633333333333321</v>
      </c>
      <c r="Q2" s="23">
        <f>_xlfn.STDEV.S(M2:O2)</f>
        <v>9.7618304294499435E-3</v>
      </c>
    </row>
    <row r="3" spans="1:17" x14ac:dyDescent="0.25">
      <c r="A3" s="17">
        <v>0.5</v>
      </c>
      <c r="B3" s="6">
        <f>AVERAGE(E3:G3)</f>
        <v>0.75896666666666668</v>
      </c>
      <c r="C3" s="6">
        <f>AVERAGE(I3:K3)</f>
        <v>0.91020000000000001</v>
      </c>
      <c r="D3" s="17"/>
      <c r="E3" s="20">
        <v>0.75560000000000005</v>
      </c>
      <c r="F3" s="20">
        <v>0.74160000000000004</v>
      </c>
      <c r="G3" s="20">
        <v>0.77969999999999995</v>
      </c>
      <c r="H3" s="20">
        <f>_xlfn.STDEV.S(E3:G3)</f>
        <v>1.9271827451835789E-2</v>
      </c>
      <c r="I3" s="20">
        <v>0.9143</v>
      </c>
      <c r="J3" s="20">
        <v>0.90859999999999996</v>
      </c>
      <c r="K3" s="20">
        <v>0.90769999999999995</v>
      </c>
      <c r="L3" s="20">
        <f>_xlfn.STDEV.S(I3:K3)</f>
        <v>3.5791060336346821E-3</v>
      </c>
      <c r="M3" s="23">
        <f t="shared" si="0"/>
        <v>0.83495000000000008</v>
      </c>
      <c r="N3" s="23">
        <f t="shared" si="0"/>
        <v>0.82509999999999994</v>
      </c>
      <c r="O3" s="23">
        <f t="shared" si="0"/>
        <v>0.84369999999999989</v>
      </c>
      <c r="P3" s="23">
        <f>AVERAGE(M3:O3)</f>
        <v>0.83458333333333334</v>
      </c>
      <c r="Q3" s="23">
        <f>_xlfn.STDEV.S(M3:O3)</f>
        <v>9.3054195678288973E-3</v>
      </c>
    </row>
    <row r="4" spans="1:17" x14ac:dyDescent="0.25">
      <c r="A4" s="17">
        <v>0.75</v>
      </c>
      <c r="B4" s="6">
        <f>AVERAGE(E4:G4)</f>
        <v>0.78606666666666669</v>
      </c>
      <c r="C4" s="6">
        <f>AVERAGE(I4:K4)</f>
        <v>0.91623333333333346</v>
      </c>
      <c r="D4" s="17"/>
      <c r="E4" s="20">
        <v>0.79090000000000005</v>
      </c>
      <c r="F4" s="20">
        <v>0.78190000000000004</v>
      </c>
      <c r="G4" s="20">
        <v>0.78539999999999999</v>
      </c>
      <c r="H4" s="20">
        <f>_xlfn.STDEV.S(E4:G4)</f>
        <v>4.5368858629387413E-3</v>
      </c>
      <c r="I4" s="20">
        <v>0.91559999999999997</v>
      </c>
      <c r="J4" s="20">
        <v>0.91610000000000003</v>
      </c>
      <c r="K4" s="20">
        <v>0.91700000000000004</v>
      </c>
      <c r="L4" s="20">
        <f>_xlfn.STDEV.S(I4:K4)</f>
        <v>7.0945988845979018E-4</v>
      </c>
      <c r="M4" s="23">
        <f t="shared" si="0"/>
        <v>0.85325000000000006</v>
      </c>
      <c r="N4" s="23">
        <f t="shared" si="0"/>
        <v>0.84899999999999998</v>
      </c>
      <c r="O4" s="23">
        <f t="shared" si="0"/>
        <v>0.85119999999999996</v>
      </c>
      <c r="P4" s="23">
        <f>AVERAGE(M4:O4)</f>
        <v>0.85114999999999996</v>
      </c>
      <c r="Q4" s="23">
        <f>_xlfn.STDEV.S(M4:O4)</f>
        <v>2.1254411306832711E-3</v>
      </c>
    </row>
    <row r="5" spans="1:17" x14ac:dyDescent="0.25">
      <c r="A5" s="17">
        <v>1</v>
      </c>
      <c r="B5" s="6">
        <f>AVERAGE(E5:G5)</f>
        <v>0.7944</v>
      </c>
      <c r="C5" s="6">
        <f>AVERAGE(I5:K5)</f>
        <v>0.92503333333333337</v>
      </c>
      <c r="D5" s="17"/>
      <c r="E5" s="20">
        <v>0.79810000000000003</v>
      </c>
      <c r="F5" s="20">
        <v>0.80969999999999998</v>
      </c>
      <c r="G5" s="20">
        <v>0.77539999999999998</v>
      </c>
      <c r="H5" s="20">
        <f>_xlfn.STDEV.S(E5:G5)</f>
        <v>1.7446776206508759E-2</v>
      </c>
      <c r="I5" s="20">
        <v>0.9244</v>
      </c>
      <c r="J5" s="20">
        <v>0.9194</v>
      </c>
      <c r="K5" s="20">
        <v>0.93130000000000002</v>
      </c>
      <c r="L5" s="20">
        <f>_xlfn.STDEV.S(I5:K5)</f>
        <v>5.9752266344745E-3</v>
      </c>
      <c r="M5" s="23">
        <f t="shared" si="0"/>
        <v>0.86125000000000007</v>
      </c>
      <c r="N5" s="23">
        <f t="shared" si="0"/>
        <v>0.86454999999999993</v>
      </c>
      <c r="O5" s="23">
        <f t="shared" si="0"/>
        <v>0.85335000000000005</v>
      </c>
      <c r="P5" s="23">
        <f>AVERAGE(M5:O5)</f>
        <v>0.8597166666666668</v>
      </c>
      <c r="Q5" s="23">
        <f>_xlfn.STDEV.S(M5:O5)</f>
        <v>5.7552874240417188E-3</v>
      </c>
    </row>
  </sheetData>
  <mergeCells count="3">
    <mergeCell ref="E1:G1"/>
    <mergeCell ref="I1:K1"/>
    <mergeCell ref="M1:O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8AF2-BD29-40BC-BB29-FA4B0F276D98}">
  <dimension ref="A1:I10"/>
  <sheetViews>
    <sheetView workbookViewId="0">
      <selection activeCell="G6" sqref="G6"/>
    </sheetView>
  </sheetViews>
  <sheetFormatPr defaultRowHeight="15" x14ac:dyDescent="0.25"/>
  <sheetData>
    <row r="1" spans="1:9" ht="15.75" thickBot="1" x14ac:dyDescent="0.3">
      <c r="A1" s="30">
        <v>1</v>
      </c>
      <c r="B1" s="30"/>
      <c r="C1" s="30"/>
      <c r="D1" s="30">
        <v>2</v>
      </c>
      <c r="E1" s="30"/>
      <c r="F1" s="30"/>
      <c r="G1" s="30">
        <v>3</v>
      </c>
      <c r="H1" s="30"/>
      <c r="I1" s="30"/>
    </row>
    <row r="2" spans="1:9" x14ac:dyDescent="0.25">
      <c r="A2" s="8">
        <v>0.95450000000000002</v>
      </c>
      <c r="B2" s="8">
        <v>0.88829999999999998</v>
      </c>
      <c r="C2" s="8">
        <v>0.9214</v>
      </c>
      <c r="D2" s="8">
        <v>0.94430000000000003</v>
      </c>
      <c r="E2" s="8">
        <v>0.87070000000000003</v>
      </c>
      <c r="F2" s="8">
        <v>0.90749999999999997</v>
      </c>
      <c r="G2" s="8">
        <v>0.94989999999999997</v>
      </c>
      <c r="H2" s="8">
        <v>0.86909999999999998</v>
      </c>
      <c r="I2" s="8">
        <v>0.90949999999999998</v>
      </c>
    </row>
    <row r="3" spans="1:9" x14ac:dyDescent="0.25">
      <c r="A3" s="8">
        <v>0.95950000000000002</v>
      </c>
      <c r="B3" s="8">
        <v>0.82940000000000003</v>
      </c>
      <c r="C3" s="8">
        <v>0.89449999999999996</v>
      </c>
      <c r="D3" s="8">
        <v>0.9476</v>
      </c>
      <c r="E3" s="8">
        <v>0.86240000000000006</v>
      </c>
      <c r="F3" s="8">
        <v>0.90500000000000003</v>
      </c>
      <c r="G3" s="8">
        <v>0.95760000000000001</v>
      </c>
      <c r="H3" s="8">
        <v>0.85580000000000001</v>
      </c>
      <c r="I3" s="8">
        <v>0.90669999999999995</v>
      </c>
    </row>
    <row r="4" spans="1:9" x14ac:dyDescent="0.25">
      <c r="A4" s="8">
        <v>0.92390000000000005</v>
      </c>
      <c r="B4" s="8">
        <v>0.84840000000000004</v>
      </c>
      <c r="C4" s="8">
        <v>0.88619999999999999</v>
      </c>
      <c r="D4" s="8">
        <v>0.92149999999999999</v>
      </c>
      <c r="E4" s="8">
        <v>0.84550000000000003</v>
      </c>
      <c r="F4" s="8">
        <v>0.88349999999999995</v>
      </c>
      <c r="G4" s="8">
        <v>0.92859999999999998</v>
      </c>
      <c r="H4" s="8">
        <v>0.84689999999999999</v>
      </c>
      <c r="I4" s="8">
        <v>0.88780000000000003</v>
      </c>
    </row>
    <row r="5" spans="1:9" ht="15.75" thickBot="1" x14ac:dyDescent="0.3">
      <c r="A5" s="21">
        <v>0.94599999999999995</v>
      </c>
      <c r="B5" s="21">
        <v>0.85540000000000005</v>
      </c>
      <c r="C5" s="21">
        <v>0.90069999999999995</v>
      </c>
      <c r="D5" s="21">
        <v>0.93779999999999997</v>
      </c>
      <c r="E5" s="21">
        <v>0.85950000000000004</v>
      </c>
      <c r="F5" s="21">
        <v>0.89870000000000005</v>
      </c>
      <c r="G5" s="21">
        <v>0.94540000000000002</v>
      </c>
      <c r="H5" s="21">
        <v>0.85729999999999995</v>
      </c>
      <c r="I5" s="21">
        <v>0.90129999999999999</v>
      </c>
    </row>
    <row r="6" spans="1:9" x14ac:dyDescent="0.25">
      <c r="A6" s="31" t="s">
        <v>12</v>
      </c>
      <c r="B6" s="31"/>
      <c r="C6" s="31"/>
      <c r="D6" s="31" t="s">
        <v>13</v>
      </c>
      <c r="E6" s="31"/>
      <c r="F6" s="31"/>
    </row>
    <row r="7" spans="1:9" x14ac:dyDescent="0.25">
      <c r="A7" s="20">
        <f t="shared" ref="A7:A10" si="0">AVERAGE(A2,D2,G2)</f>
        <v>0.94956666666666667</v>
      </c>
      <c r="B7" s="20">
        <f t="shared" ref="B7:B10" si="1">AVERAGE(B2,E2,H2)</f>
        <v>0.87603333333333333</v>
      </c>
      <c r="C7" s="20">
        <f t="shared" ref="C7:C10" si="2">AVERAGE(C2,F2,I2)</f>
        <v>0.91279999999999994</v>
      </c>
      <c r="D7" s="20">
        <f t="shared" ref="D7:D10" si="3">_xlfn.STDEV.S(A2,D2,G2)</f>
        <v>5.1081634011974648E-3</v>
      </c>
      <c r="E7" s="20">
        <f t="shared" ref="E7:E10" si="4">_xlfn.STDEV.S(B2,E2,H2)</f>
        <v>1.0653324989567016E-2</v>
      </c>
      <c r="F7" s="20">
        <f t="shared" ref="F7:F10" si="5">_xlfn.STDEV.S(C2,F2,I2)</f>
        <v>7.5146523539016893E-3</v>
      </c>
    </row>
    <row r="8" spans="1:9" x14ac:dyDescent="0.25">
      <c r="A8" s="20">
        <f t="shared" si="0"/>
        <v>0.95489999999999997</v>
      </c>
      <c r="B8" s="20">
        <f t="shared" si="1"/>
        <v>0.84920000000000007</v>
      </c>
      <c r="C8" s="20">
        <f t="shared" si="2"/>
        <v>0.90206666666666668</v>
      </c>
      <c r="D8" s="20">
        <f t="shared" si="3"/>
        <v>6.3929648833698531E-3</v>
      </c>
      <c r="E8" s="20">
        <f t="shared" si="4"/>
        <v>1.7461958653026306E-2</v>
      </c>
      <c r="F8" s="20">
        <f t="shared" si="5"/>
        <v>6.6078236457500486E-3</v>
      </c>
    </row>
    <row r="9" spans="1:9" x14ac:dyDescent="0.25">
      <c r="A9" s="20">
        <f t="shared" si="0"/>
        <v>0.92466666666666664</v>
      </c>
      <c r="B9" s="20">
        <f t="shared" si="1"/>
        <v>0.84693333333333332</v>
      </c>
      <c r="C9" s="20">
        <f t="shared" si="2"/>
        <v>0.88583333333333325</v>
      </c>
      <c r="D9" s="20">
        <f t="shared" si="3"/>
        <v>3.6115555282084837E-3</v>
      </c>
      <c r="E9" s="20">
        <f t="shared" si="4"/>
        <v>1.4502873278538137E-3</v>
      </c>
      <c r="F9" s="20">
        <f t="shared" si="5"/>
        <v>2.1733231083604452E-3</v>
      </c>
    </row>
    <row r="10" spans="1:9" x14ac:dyDescent="0.25">
      <c r="A10" s="20">
        <f t="shared" si="0"/>
        <v>0.94306666666666672</v>
      </c>
      <c r="B10" s="20">
        <f t="shared" si="1"/>
        <v>0.85740000000000005</v>
      </c>
      <c r="C10" s="20">
        <f t="shared" si="2"/>
        <v>0.90023333333333333</v>
      </c>
      <c r="D10" s="20">
        <f t="shared" si="3"/>
        <v>4.5709225910458605E-3</v>
      </c>
      <c r="E10" s="20">
        <f t="shared" si="4"/>
        <v>2.0518284528683178E-3</v>
      </c>
      <c r="F10" s="20">
        <f t="shared" si="5"/>
        <v>1.3613718571107653E-3</v>
      </c>
    </row>
  </sheetData>
  <mergeCells count="5">
    <mergeCell ref="A1:C1"/>
    <mergeCell ref="D1:F1"/>
    <mergeCell ref="G1:I1"/>
    <mergeCell ref="A6:C6"/>
    <mergeCell ref="D6:F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6E90-BFAF-40D1-ADFD-59F61D1C67BD}">
  <dimension ref="A1:O10"/>
  <sheetViews>
    <sheetView tabSelected="1" workbookViewId="0">
      <selection activeCell="H24" sqref="H24"/>
    </sheetView>
  </sheetViews>
  <sheetFormatPr defaultRowHeight="15" x14ac:dyDescent="0.25"/>
  <sheetData>
    <row r="1" spans="1:15" ht="15.75" thickBot="1" x14ac:dyDescent="0.3">
      <c r="A1" s="30">
        <v>1</v>
      </c>
      <c r="B1" s="30"/>
      <c r="C1" s="30"/>
      <c r="D1" s="30">
        <v>2</v>
      </c>
      <c r="E1" s="30"/>
      <c r="F1" s="30"/>
      <c r="G1" s="30">
        <v>3</v>
      </c>
      <c r="H1" s="30"/>
      <c r="I1" s="30"/>
      <c r="J1" s="30">
        <v>4</v>
      </c>
      <c r="K1" s="30"/>
      <c r="L1" s="30"/>
      <c r="M1" s="30">
        <v>5</v>
      </c>
      <c r="N1" s="30"/>
      <c r="O1" s="30"/>
    </row>
    <row r="2" spans="1:15" x14ac:dyDescent="0.25">
      <c r="A2" s="8">
        <v>0.94730000000000003</v>
      </c>
      <c r="B2" s="8">
        <v>0.85829999999999995</v>
      </c>
      <c r="C2" s="8">
        <v>0.90280000000000005</v>
      </c>
      <c r="D2" s="8">
        <v>0.88829999999999998</v>
      </c>
      <c r="E2" s="8">
        <v>0.82199999999999995</v>
      </c>
      <c r="F2" s="8">
        <v>0.85519999999999996</v>
      </c>
      <c r="G2" s="8">
        <v>0.92669999999999997</v>
      </c>
      <c r="H2" s="8">
        <v>0.8861</v>
      </c>
      <c r="I2" s="8">
        <v>0.90639999999999998</v>
      </c>
      <c r="J2" s="8">
        <v>0.93459999999999999</v>
      </c>
      <c r="K2" s="8">
        <v>0.86299999999999999</v>
      </c>
      <c r="L2" s="8">
        <v>0.89880000000000004</v>
      </c>
      <c r="M2" s="8">
        <v>0.96160000000000001</v>
      </c>
      <c r="N2" s="8">
        <v>0.85719999999999996</v>
      </c>
      <c r="O2" s="8">
        <v>0.90939999999999999</v>
      </c>
    </row>
    <row r="3" spans="1:15" x14ac:dyDescent="0.25">
      <c r="A3" s="8">
        <v>0.98929999999999996</v>
      </c>
      <c r="B3" s="8">
        <v>0.90359999999999996</v>
      </c>
      <c r="C3" s="8">
        <v>0.94650000000000001</v>
      </c>
      <c r="D3" s="8">
        <v>0.94430000000000003</v>
      </c>
      <c r="E3" s="8">
        <v>0.91759999999999997</v>
      </c>
      <c r="F3" s="8">
        <v>0.93100000000000005</v>
      </c>
      <c r="G3" s="8">
        <v>0.94079999999999997</v>
      </c>
      <c r="H3" s="8">
        <v>0.89570000000000005</v>
      </c>
      <c r="I3" s="8">
        <v>0.91830000000000001</v>
      </c>
      <c r="J3" s="8">
        <v>0.91359999999999997</v>
      </c>
      <c r="K3" s="8">
        <v>0.88319999999999999</v>
      </c>
      <c r="L3" s="8">
        <v>0.89839999999999998</v>
      </c>
      <c r="M3" s="8">
        <v>0.97770000000000001</v>
      </c>
      <c r="N3" s="8">
        <v>0.65049999999999997</v>
      </c>
      <c r="O3" s="8">
        <v>0.81410000000000005</v>
      </c>
    </row>
    <row r="4" spans="1:15" x14ac:dyDescent="0.25">
      <c r="A4" s="8">
        <v>0.95569999999999999</v>
      </c>
      <c r="B4" s="8">
        <v>0.88819999999999999</v>
      </c>
      <c r="C4" s="8">
        <v>0.92200000000000004</v>
      </c>
      <c r="D4" s="8">
        <v>0.93820000000000003</v>
      </c>
      <c r="E4" s="8">
        <v>0.89039999999999997</v>
      </c>
      <c r="F4" s="8">
        <v>0.9143</v>
      </c>
      <c r="G4" s="8">
        <v>0.93020000000000003</v>
      </c>
      <c r="H4" s="8">
        <v>0.87319999999999998</v>
      </c>
      <c r="I4" s="8">
        <v>0.90169999999999995</v>
      </c>
      <c r="J4" s="8">
        <v>0.96220000000000006</v>
      </c>
      <c r="K4" s="8">
        <v>0.86280000000000001</v>
      </c>
      <c r="L4" s="8">
        <v>0.91249999999999998</v>
      </c>
      <c r="M4" s="8">
        <v>0.9496</v>
      </c>
      <c r="N4" s="8">
        <v>0.88619999999999999</v>
      </c>
      <c r="O4" s="8">
        <v>0.91790000000000005</v>
      </c>
    </row>
    <row r="5" spans="1:15" ht="15.75" thickBot="1" x14ac:dyDescent="0.3">
      <c r="A5" s="21">
        <v>0.96409999999999996</v>
      </c>
      <c r="B5" s="21">
        <v>0.88339999999999996</v>
      </c>
      <c r="C5" s="21">
        <v>0.92379999999999995</v>
      </c>
      <c r="D5" s="21">
        <v>0.92359999999999998</v>
      </c>
      <c r="E5" s="21">
        <v>0.87670000000000003</v>
      </c>
      <c r="F5" s="21">
        <v>0.9002</v>
      </c>
      <c r="G5" s="21">
        <v>0.93259999999999998</v>
      </c>
      <c r="H5" s="21">
        <v>0.88500000000000001</v>
      </c>
      <c r="I5" s="21">
        <v>0.90880000000000005</v>
      </c>
      <c r="J5" s="21">
        <v>0.93679999999999997</v>
      </c>
      <c r="K5" s="21">
        <v>0.86970000000000003</v>
      </c>
      <c r="L5" s="21">
        <v>0.9032</v>
      </c>
      <c r="M5" s="21">
        <v>0.96299999999999997</v>
      </c>
      <c r="N5" s="21">
        <v>0.79800000000000004</v>
      </c>
      <c r="O5" s="21">
        <v>0.88049999999999995</v>
      </c>
    </row>
    <row r="6" spans="1:15" x14ac:dyDescent="0.25">
      <c r="A6" s="31" t="s">
        <v>12</v>
      </c>
      <c r="B6" s="31"/>
      <c r="C6" s="31"/>
      <c r="D6" s="31" t="s">
        <v>13</v>
      </c>
      <c r="E6" s="31"/>
      <c r="F6" s="31"/>
      <c r="G6" s="19"/>
      <c r="H6" s="19"/>
      <c r="I6" s="19"/>
      <c r="J6" s="19"/>
      <c r="K6" s="19"/>
      <c r="L6" s="19"/>
      <c r="M6" s="19"/>
      <c r="N6" s="19"/>
      <c r="O6" s="19"/>
    </row>
    <row r="7" spans="1:15" x14ac:dyDescent="0.25">
      <c r="A7" s="20">
        <f>AVERAGE(A2,D2,G2,J2,M2)</f>
        <v>0.93169999999999997</v>
      </c>
      <c r="B7" s="20">
        <f t="shared" ref="B7:C9" si="0">AVERAGE(B2,E2,H2,K2,N2)</f>
        <v>0.85731999999999997</v>
      </c>
      <c r="C7" s="20">
        <f t="shared" si="0"/>
        <v>0.89451999999999998</v>
      </c>
      <c r="D7" s="20">
        <f>_xlfn.STDEV.S(A2,D2,G2,J2,M2)</f>
        <v>2.7633041815913081E-2</v>
      </c>
      <c r="E7" s="20">
        <f t="shared" ref="E7:F9" si="1">_xlfn.STDEV.S(B2,E2,H2,K2,N2)</f>
        <v>2.2962077432148877E-2</v>
      </c>
      <c r="F7" s="20">
        <f t="shared" si="1"/>
        <v>2.2335442686456895E-2</v>
      </c>
      <c r="G7" s="19"/>
      <c r="H7" s="19"/>
      <c r="I7" s="19"/>
      <c r="J7" s="19"/>
      <c r="K7" s="19"/>
      <c r="L7" s="19"/>
      <c r="M7" s="19"/>
      <c r="N7" s="19"/>
      <c r="O7" s="19"/>
    </row>
    <row r="8" spans="1:15" x14ac:dyDescent="0.25">
      <c r="A8" s="20">
        <f t="shared" ref="A8:A9" si="2">AVERAGE(A3,D3,G3,J3,M3)</f>
        <v>0.9531400000000001</v>
      </c>
      <c r="B8" s="20">
        <f t="shared" si="0"/>
        <v>0.85011999999999988</v>
      </c>
      <c r="C8" s="20">
        <f t="shared" si="0"/>
        <v>0.90166000000000002</v>
      </c>
      <c r="D8" s="20">
        <f t="shared" ref="D8:D9" si="3">_xlfn.STDEV.S(A3,D3,G3,J3,M3)</f>
        <v>3.0432597654488847E-2</v>
      </c>
      <c r="E8" s="20">
        <f t="shared" si="1"/>
        <v>0.1122871631131542</v>
      </c>
      <c r="F8" s="20">
        <f t="shared" si="1"/>
        <v>5.2023388970731221E-2</v>
      </c>
      <c r="G8" s="19"/>
      <c r="H8" s="19"/>
      <c r="I8" s="19"/>
      <c r="J8" s="19"/>
      <c r="K8" s="19"/>
      <c r="L8" s="19"/>
      <c r="M8" s="19"/>
      <c r="N8" s="19"/>
      <c r="O8" s="19"/>
    </row>
    <row r="9" spans="1:15" x14ac:dyDescent="0.25">
      <c r="A9" s="20">
        <f t="shared" si="2"/>
        <v>0.94718000000000002</v>
      </c>
      <c r="B9" s="20">
        <f t="shared" si="0"/>
        <v>0.88015999999999983</v>
      </c>
      <c r="C9" s="20">
        <f t="shared" si="0"/>
        <v>0.91368000000000005</v>
      </c>
      <c r="D9" s="20">
        <f t="shared" si="3"/>
        <v>1.2971198865178191E-2</v>
      </c>
      <c r="E9" s="20">
        <f t="shared" si="1"/>
        <v>1.1787620625045573E-2</v>
      </c>
      <c r="F9" s="20">
        <f t="shared" si="1"/>
        <v>7.6211547681437767E-3</v>
      </c>
      <c r="G9" s="19"/>
      <c r="H9" s="19"/>
      <c r="I9" s="19"/>
      <c r="J9" s="19"/>
      <c r="K9" s="19"/>
      <c r="L9" s="19"/>
      <c r="M9" s="19"/>
      <c r="N9" s="19"/>
      <c r="O9" s="19"/>
    </row>
    <row r="10" spans="1:15" x14ac:dyDescent="0.25">
      <c r="A10" s="20">
        <f>AVERAGE(A5,D5,G5,J5,M5)</f>
        <v>0.94401999999999986</v>
      </c>
      <c r="B10" s="20">
        <f t="shared" ref="B10" si="4">AVERAGE(B5,E5,H5,K5,N5)</f>
        <v>0.86255999999999999</v>
      </c>
      <c r="C10" s="20">
        <f>AVERAGE(C5,F5,I5,L5,O5)</f>
        <v>0.90329999999999999</v>
      </c>
      <c r="D10" s="20">
        <f>_xlfn.STDEV.S(A5,D5,G5,J5,M5)</f>
        <v>1.8459198249111464E-2</v>
      </c>
      <c r="E10" s="20">
        <f t="shared" ref="E10:F10" si="5">_xlfn.STDEV.S(B5,E5,H5,K5,N5)</f>
        <v>3.6594985995351853E-2</v>
      </c>
      <c r="F10" s="20">
        <f t="shared" si="5"/>
        <v>1.5652156400956397E-2</v>
      </c>
      <c r="G10" s="19"/>
      <c r="H10" s="19"/>
      <c r="I10" s="19"/>
      <c r="J10" s="19"/>
      <c r="K10" s="19"/>
      <c r="L10" s="19"/>
      <c r="M10" s="19"/>
      <c r="N10" s="19"/>
      <c r="O10" s="19"/>
    </row>
  </sheetData>
  <mergeCells count="7">
    <mergeCell ref="M1:O1"/>
    <mergeCell ref="A1:C1"/>
    <mergeCell ref="D1:F1"/>
    <mergeCell ref="G1:I1"/>
    <mergeCell ref="A6:C6"/>
    <mergeCell ref="D6:F6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Fig2c</vt:lpstr>
      <vt:lpstr>Fig3c</vt:lpstr>
      <vt:lpstr>Fig3d</vt:lpstr>
      <vt:lpstr>Table1</vt:lpstr>
      <vt:lpstr>Tabel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Cai</dc:creator>
  <cp:lastModifiedBy>Rene Cai</cp:lastModifiedBy>
  <dcterms:created xsi:type="dcterms:W3CDTF">2015-06-05T18:17:20Z</dcterms:created>
  <dcterms:modified xsi:type="dcterms:W3CDTF">2021-07-16T12:46:33Z</dcterms:modified>
</cp:coreProperties>
</file>