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autoCompressPictures="0"/>
  <bookViews>
    <workbookView xWindow="1380" yWindow="0" windowWidth="25600" windowHeight="17560" tabRatio="500"/>
  </bookViews>
  <sheets>
    <sheet name="課題数" sheetId="1" r:id="rId1"/>
    <sheet name="使用量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1" l="1"/>
  <c r="H40" i="1"/>
  <c r="G40" i="1"/>
  <c r="F40" i="1"/>
  <c r="E40" i="1"/>
  <c r="D40" i="1"/>
  <c r="C40" i="1"/>
  <c r="B40" i="1"/>
  <c r="H26" i="1"/>
  <c r="H39" i="1"/>
  <c r="G39" i="1"/>
  <c r="F39" i="1"/>
  <c r="E39" i="1"/>
  <c r="D39" i="1"/>
  <c r="C39" i="1"/>
  <c r="H34" i="1"/>
  <c r="H47" i="1"/>
  <c r="G47" i="1"/>
  <c r="F47" i="1"/>
  <c r="E47" i="1"/>
  <c r="D47" i="1"/>
  <c r="C47" i="1"/>
  <c r="B47" i="1"/>
  <c r="H33" i="1"/>
  <c r="H46" i="1"/>
  <c r="G46" i="1"/>
  <c r="F46" i="1"/>
  <c r="E46" i="1"/>
  <c r="D46" i="1"/>
  <c r="C46" i="1"/>
  <c r="B46" i="1"/>
  <c r="H32" i="1"/>
  <c r="H45" i="1"/>
  <c r="G45" i="1"/>
  <c r="F45" i="1"/>
  <c r="E45" i="1"/>
  <c r="D45" i="1"/>
  <c r="C45" i="1"/>
  <c r="B45" i="1"/>
  <c r="H31" i="1"/>
  <c r="H44" i="1"/>
  <c r="G44" i="1"/>
  <c r="F44" i="1"/>
  <c r="E44" i="1"/>
  <c r="D44" i="1"/>
  <c r="C44" i="1"/>
  <c r="B44" i="1"/>
  <c r="H30" i="1"/>
  <c r="H43" i="1"/>
  <c r="G43" i="1"/>
  <c r="F43" i="1"/>
  <c r="E43" i="1"/>
  <c r="D43" i="1"/>
  <c r="C43" i="1"/>
  <c r="B43" i="1"/>
  <c r="H29" i="1"/>
  <c r="H42" i="1"/>
  <c r="G42" i="1"/>
  <c r="F42" i="1"/>
  <c r="E42" i="1"/>
  <c r="D42" i="1"/>
  <c r="C42" i="1"/>
  <c r="B42" i="1"/>
  <c r="H28" i="1"/>
  <c r="H41" i="1"/>
  <c r="G41" i="1"/>
  <c r="F41" i="1"/>
  <c r="E41" i="1"/>
  <c r="D41" i="1"/>
  <c r="C41" i="1"/>
  <c r="B41" i="1"/>
  <c r="B39" i="1"/>
  <c r="H35" i="1"/>
  <c r="G35" i="1"/>
  <c r="F35" i="1"/>
  <c r="E35" i="1"/>
  <c r="D35" i="1"/>
  <c r="C35" i="1"/>
  <c r="B35" i="1"/>
  <c r="B10" i="2"/>
  <c r="B12" i="2"/>
  <c r="B22" i="2"/>
  <c r="B23" i="2"/>
  <c r="C3" i="2"/>
  <c r="C6" i="2"/>
  <c r="C23" i="2"/>
  <c r="D12" i="2"/>
  <c r="D23" i="2"/>
  <c r="E23" i="2"/>
  <c r="F4" i="2"/>
  <c r="F9" i="2"/>
  <c r="F21" i="2"/>
  <c r="F23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H23" i="1"/>
  <c r="G23" i="1"/>
  <c r="F23" i="1"/>
  <c r="E23" i="1"/>
  <c r="D23" i="1"/>
  <c r="C23" i="1"/>
  <c r="B23" i="1"/>
  <c r="H11" i="1"/>
  <c r="H15" i="1"/>
  <c r="H5" i="1"/>
  <c r="H4" i="1"/>
  <c r="H12" i="1"/>
  <c r="H6" i="1"/>
  <c r="H13" i="1"/>
  <c r="H8" i="1"/>
  <c r="H9" i="1"/>
  <c r="H3" i="1"/>
  <c r="H7" i="1"/>
  <c r="H14" i="1"/>
  <c r="H10" i="1"/>
</calcChain>
</file>

<file path=xl/sharedStrings.xml><?xml version="1.0" encoding="utf-8"?>
<sst xmlns="http://schemas.openxmlformats.org/spreadsheetml/2006/main" count="73" uniqueCount="38">
  <si>
    <t xml:space="preserve">2012YT </t>
  </si>
  <si>
    <t xml:space="preserve">2012SK </t>
  </si>
  <si>
    <t xml:space="preserve">2012YS </t>
  </si>
  <si>
    <t xml:space="preserve">2012PK </t>
  </si>
  <si>
    <t xml:space="preserve">2012YC </t>
  </si>
  <si>
    <t xml:space="preserve">2012CA </t>
  </si>
  <si>
    <t xml:space="preserve">2012SS </t>
  </si>
  <si>
    <t xml:space="preserve">2012YK </t>
  </si>
  <si>
    <t xml:space="preserve">2012KU </t>
  </si>
  <si>
    <t xml:space="preserve">2012KS </t>
  </si>
  <si>
    <t xml:space="preserve">2012MN </t>
  </si>
  <si>
    <t xml:space="preserve">2012TT </t>
  </si>
  <si>
    <t xml:space="preserve">2012MM </t>
  </si>
  <si>
    <t>計</t>
    <rPh sb="0" eb="1">
      <t>ケイ</t>
    </rPh>
    <phoneticPr fontId="1"/>
  </si>
  <si>
    <t>2012KW</t>
    <phoneticPr fontId="1"/>
  </si>
  <si>
    <t>2012KN</t>
    <phoneticPr fontId="1"/>
  </si>
  <si>
    <t>2012NK</t>
    <phoneticPr fontId="1"/>
  </si>
  <si>
    <t>2012TF</t>
    <phoneticPr fontId="1"/>
  </si>
  <si>
    <t>2012HM</t>
    <phoneticPr fontId="1"/>
  </si>
  <si>
    <t>2012SY</t>
    <phoneticPr fontId="1"/>
  </si>
  <si>
    <t>課題</t>
    <rPh sb="0" eb="2">
      <t>カダイ</t>
    </rPh>
    <phoneticPr fontId="1"/>
  </si>
  <si>
    <t>Wiki</t>
    <phoneticPr fontId="1"/>
  </si>
  <si>
    <t>ファイル</t>
    <phoneticPr fontId="1"/>
  </si>
  <si>
    <t>SVN</t>
    <phoneticPr fontId="1"/>
  </si>
  <si>
    <t>Git</t>
    <phoneticPr fontId="1"/>
  </si>
  <si>
    <t>2012/8/31現在（単位MB）</t>
    <rPh sb="9" eb="11">
      <t>ゲンザイ</t>
    </rPh>
    <rPh sb="12" eb="14">
      <t>タンイ</t>
    </rPh>
    <phoneticPr fontId="1"/>
  </si>
  <si>
    <t xml:space="preserve">2012CA </t>
    <phoneticPr fontId="1"/>
  </si>
  <si>
    <t xml:space="preserve">2012YC </t>
    <phoneticPr fontId="1"/>
  </si>
  <si>
    <t xml:space="preserve">2012YT </t>
    <phoneticPr fontId="1"/>
  </si>
  <si>
    <t>人数</t>
    <rPh sb="0" eb="2">
      <t>ニンズウ</t>
    </rPh>
    <phoneticPr fontId="1"/>
  </si>
  <si>
    <t>2012HM</t>
    <phoneticPr fontId="1"/>
  </si>
  <si>
    <t>2012KN</t>
    <phoneticPr fontId="1"/>
  </si>
  <si>
    <t>2012HH</t>
    <phoneticPr fontId="1"/>
  </si>
  <si>
    <t xml:space="preserve">2012PK </t>
    <phoneticPr fontId="1"/>
  </si>
  <si>
    <t>1メンバあたり平均数（情報のみ）</t>
    <rPh sb="7" eb="9">
      <t>ヘイキン</t>
    </rPh>
    <rPh sb="9" eb="10">
      <t>スウ</t>
    </rPh>
    <rPh sb="11" eb="13">
      <t>ジョウホウ</t>
    </rPh>
    <phoneticPr fontId="1"/>
  </si>
  <si>
    <t>課題数（2012/3/14-2012/8/25）</t>
    <rPh sb="0" eb="3">
      <t>カダイスウ</t>
    </rPh>
    <phoneticPr fontId="1"/>
  </si>
  <si>
    <t>2012TF</t>
    <phoneticPr fontId="1"/>
  </si>
  <si>
    <t>2012HH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</si>
</sst>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yyyy/m"/>
    <numFmt numFmtId="179" formatCode="0.00_ "/>
    <numFmt numFmtId="180" formatCode="0_ "/>
  </numFmts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メイリオ"/>
      <charset val="128"/>
    </font>
    <font>
      <sz val="12"/>
      <color rgb="FF000000"/>
      <name val="メイリオ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178" fontId="4" fillId="0" borderId="0" xfId="0" applyNumberFormat="1" applyFont="1"/>
    <xf numFmtId="0" fontId="4" fillId="2" borderId="0" xfId="0" applyFont="1" applyFill="1"/>
    <xf numFmtId="0" fontId="4" fillId="0" borderId="0" xfId="0" applyFont="1" applyFill="1"/>
    <xf numFmtId="0" fontId="4" fillId="3" borderId="0" xfId="0" applyFont="1" applyFill="1"/>
    <xf numFmtId="180" fontId="4" fillId="0" borderId="0" xfId="0" applyNumberFormat="1" applyFont="1"/>
    <xf numFmtId="0" fontId="4" fillId="5" borderId="0" xfId="0" applyFont="1" applyFill="1"/>
    <xf numFmtId="0" fontId="0" fillId="5" borderId="0" xfId="0" applyFill="1"/>
    <xf numFmtId="179" fontId="5" fillId="0" borderId="0" xfId="0" applyNumberFormat="1" applyFont="1"/>
    <xf numFmtId="179" fontId="4" fillId="0" borderId="0" xfId="0" applyNumberFormat="1" applyFont="1"/>
    <xf numFmtId="0" fontId="5" fillId="4" borderId="0" xfId="0" applyFont="1" applyFill="1"/>
  </cellXfs>
  <cellStyles count="22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4" builtinId="9" hidden="1"/>
    <cellStyle name="表示済みのハイパーリンク" xfId="15" builtinId="9" hidden="1"/>
    <cellStyle name="表示済みのハイパーリンク" xfId="16" builtinId="9" hidden="1"/>
    <cellStyle name="表示済みのハイパーリンク" xfId="17" builtinId="9" hidden="1"/>
    <cellStyle name="表示済みのハイパーリンク" xfId="18" builtinId="9" hidden="1"/>
    <cellStyle name="表示済みのハイパーリンク" xfId="19" builtinId="9" hidden="1"/>
    <cellStyle name="表示済みのハイパーリンク" xfId="20" builtinId="9" hidden="1"/>
    <cellStyle name="表示済みのハイパーリンク" xfId="21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課題数!$A$39</c:f>
              <c:strCache>
                <c:ptCount val="1"/>
                <c:pt idx="0">
                  <c:v>2012PK </c:v>
                </c:pt>
              </c:strCache>
            </c:strRef>
          </c:tx>
          <c:cat>
            <c:numRef>
              <c:f>課題数!$B$38:$G$38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課題数!$B$39:$G$39</c:f>
              <c:numCache>
                <c:formatCode>0_ </c:formatCode>
                <c:ptCount val="6"/>
                <c:pt idx="0">
                  <c:v>17.66666666666667</c:v>
                </c:pt>
                <c:pt idx="1">
                  <c:v>122.6666666666667</c:v>
                </c:pt>
                <c:pt idx="2">
                  <c:v>157.8333333333333</c:v>
                </c:pt>
                <c:pt idx="3">
                  <c:v>136.5</c:v>
                </c:pt>
                <c:pt idx="4">
                  <c:v>165.8333333333333</c:v>
                </c:pt>
                <c:pt idx="5">
                  <c:v>113.0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課題数!$A$40</c:f>
              <c:strCache>
                <c:ptCount val="1"/>
                <c:pt idx="0">
                  <c:v>2012KS </c:v>
                </c:pt>
              </c:strCache>
            </c:strRef>
          </c:tx>
          <c:cat>
            <c:numRef>
              <c:f>課題数!$B$38:$G$38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課題数!$B$40:$G$40</c:f>
              <c:numCache>
                <c:formatCode>0_ </c:formatCode>
                <c:ptCount val="6"/>
                <c:pt idx="0">
                  <c:v>0.0</c:v>
                </c:pt>
                <c:pt idx="1">
                  <c:v>20.5</c:v>
                </c:pt>
                <c:pt idx="2">
                  <c:v>24.33333333333333</c:v>
                </c:pt>
                <c:pt idx="3">
                  <c:v>58.83333333333334</c:v>
                </c:pt>
                <c:pt idx="4">
                  <c:v>36.66666666666666</c:v>
                </c:pt>
                <c:pt idx="5">
                  <c:v>33.83333333333334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課題数!$A$41</c:f>
              <c:strCache>
                <c:ptCount val="1"/>
                <c:pt idx="0">
                  <c:v>2012MN </c:v>
                </c:pt>
              </c:strCache>
            </c:strRef>
          </c:tx>
          <c:cat>
            <c:numRef>
              <c:f>課題数!$B$38:$G$38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課題数!$B$41:$G$41</c:f>
              <c:numCache>
                <c:formatCode>0_ </c:formatCode>
                <c:ptCount val="6"/>
                <c:pt idx="0">
                  <c:v>0.0</c:v>
                </c:pt>
                <c:pt idx="1">
                  <c:v>74.33333333333333</c:v>
                </c:pt>
                <c:pt idx="2">
                  <c:v>51.33333333333334</c:v>
                </c:pt>
                <c:pt idx="3">
                  <c:v>44.33333333333334</c:v>
                </c:pt>
                <c:pt idx="4">
                  <c:v>67.66666666666667</c:v>
                </c:pt>
                <c:pt idx="5">
                  <c:v>22.0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課題数!$A$42</c:f>
              <c:strCache>
                <c:ptCount val="1"/>
                <c:pt idx="0">
                  <c:v>2012YK </c:v>
                </c:pt>
              </c:strCache>
            </c:strRef>
          </c:tx>
          <c:cat>
            <c:numRef>
              <c:f>課題数!$B$38:$G$38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課題数!$B$42:$G$42</c:f>
              <c:numCache>
                <c:formatCode>0_ </c:formatCode>
                <c:ptCount val="6"/>
                <c:pt idx="0">
                  <c:v>0.0</c:v>
                </c:pt>
                <c:pt idx="1">
                  <c:v>26.0</c:v>
                </c:pt>
                <c:pt idx="2">
                  <c:v>32.36363636363637</c:v>
                </c:pt>
                <c:pt idx="3">
                  <c:v>30.36363636363636</c:v>
                </c:pt>
                <c:pt idx="4">
                  <c:v>29.45454545454545</c:v>
                </c:pt>
                <c:pt idx="5">
                  <c:v>19.63636363636364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課題数!$A$43</c:f>
              <c:strCache>
                <c:ptCount val="1"/>
                <c:pt idx="0">
                  <c:v>2012YS </c:v>
                </c:pt>
              </c:strCache>
            </c:strRef>
          </c:tx>
          <c:cat>
            <c:numRef>
              <c:f>課題数!$B$38:$G$38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課題数!$B$43:$G$43</c:f>
              <c:numCache>
                <c:formatCode>0_ </c:formatCode>
                <c:ptCount val="6"/>
                <c:pt idx="0">
                  <c:v>0.0</c:v>
                </c:pt>
                <c:pt idx="1">
                  <c:v>39.0</c:v>
                </c:pt>
                <c:pt idx="2">
                  <c:v>30.5</c:v>
                </c:pt>
                <c:pt idx="3">
                  <c:v>26.5</c:v>
                </c:pt>
                <c:pt idx="4">
                  <c:v>31.75</c:v>
                </c:pt>
                <c:pt idx="5">
                  <c:v>9.75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課題数!$A$44</c:f>
              <c:strCache>
                <c:ptCount val="1"/>
                <c:pt idx="0">
                  <c:v>2012CA </c:v>
                </c:pt>
              </c:strCache>
            </c:strRef>
          </c:tx>
          <c:cat>
            <c:numRef>
              <c:f>課題数!$B$38:$G$38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課題数!$B$44:$G$44</c:f>
              <c:numCache>
                <c:formatCode>0_ </c:formatCode>
                <c:ptCount val="6"/>
                <c:pt idx="0">
                  <c:v>0.0</c:v>
                </c:pt>
                <c:pt idx="1">
                  <c:v>22.90909090909091</c:v>
                </c:pt>
                <c:pt idx="2">
                  <c:v>26.18181818181818</c:v>
                </c:pt>
                <c:pt idx="3">
                  <c:v>24.36363636363636</c:v>
                </c:pt>
                <c:pt idx="4">
                  <c:v>16.18181818181818</c:v>
                </c:pt>
                <c:pt idx="5">
                  <c:v>3.272727272727272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課題数!$A$45</c:f>
              <c:strCache>
                <c:ptCount val="1"/>
                <c:pt idx="0">
                  <c:v>2012YC </c:v>
                </c:pt>
              </c:strCache>
            </c:strRef>
          </c:tx>
          <c:cat>
            <c:numRef>
              <c:f>課題数!$B$38:$G$38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課題数!$B$45:$G$45</c:f>
              <c:numCache>
                <c:formatCode>0_ </c:formatCode>
                <c:ptCount val="6"/>
                <c:pt idx="0">
                  <c:v>0.0</c:v>
                </c:pt>
                <c:pt idx="1">
                  <c:v>18.0</c:v>
                </c:pt>
                <c:pt idx="2">
                  <c:v>24.0</c:v>
                </c:pt>
                <c:pt idx="3">
                  <c:v>37.66666666666666</c:v>
                </c:pt>
                <c:pt idx="4">
                  <c:v>16.0</c:v>
                </c:pt>
                <c:pt idx="5">
                  <c:v>20.33333333333333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課題数!$A$46</c:f>
              <c:strCache>
                <c:ptCount val="1"/>
                <c:pt idx="0">
                  <c:v>2012YT </c:v>
                </c:pt>
              </c:strCache>
            </c:strRef>
          </c:tx>
          <c:cat>
            <c:numRef>
              <c:f>課題数!$B$38:$G$38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課題数!$B$46:$G$46</c:f>
              <c:numCache>
                <c:formatCode>0_ </c:formatCode>
                <c:ptCount val="6"/>
                <c:pt idx="0">
                  <c:v>1.75</c:v>
                </c:pt>
                <c:pt idx="1">
                  <c:v>17.25</c:v>
                </c:pt>
                <c:pt idx="2">
                  <c:v>6.0</c:v>
                </c:pt>
                <c:pt idx="3">
                  <c:v>5.5</c:v>
                </c:pt>
                <c:pt idx="4">
                  <c:v>23.5</c:v>
                </c:pt>
                <c:pt idx="5">
                  <c:v>8.25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課題数!$A$47</c:f>
              <c:strCache>
                <c:ptCount val="1"/>
                <c:pt idx="0">
                  <c:v>2012SS </c:v>
                </c:pt>
              </c:strCache>
            </c:strRef>
          </c:tx>
          <c:cat>
            <c:numRef>
              <c:f>課題数!$B$38:$G$38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課題数!$B$47:$G$47</c:f>
              <c:numCache>
                <c:formatCode>0_ </c:formatCode>
                <c:ptCount val="6"/>
                <c:pt idx="0">
                  <c:v>0.0</c:v>
                </c:pt>
                <c:pt idx="1">
                  <c:v>0.25</c:v>
                </c:pt>
                <c:pt idx="2">
                  <c:v>2.75</c:v>
                </c:pt>
                <c:pt idx="3">
                  <c:v>12.75</c:v>
                </c:pt>
                <c:pt idx="4">
                  <c:v>3.75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522328"/>
        <c:axId val="-2116348232"/>
      </c:lineChart>
      <c:dateAx>
        <c:axId val="-2073522328"/>
        <c:scaling>
          <c:orientation val="minMax"/>
        </c:scaling>
        <c:delete val="0"/>
        <c:axPos val="b"/>
        <c:numFmt formatCode="yyyy/m" sourceLinked="1"/>
        <c:majorTickMark val="out"/>
        <c:minorTickMark val="none"/>
        <c:tickLblPos val="nextTo"/>
        <c:crossAx val="-2116348232"/>
        <c:crosses val="autoZero"/>
        <c:auto val="1"/>
        <c:lblOffset val="100"/>
        <c:baseTimeUnit val="months"/>
      </c:dateAx>
      <c:valAx>
        <c:axId val="-2116348232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-2073522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課題数!$A$3</c:f>
              <c:strCache>
                <c:ptCount val="1"/>
                <c:pt idx="0">
                  <c:v>2012PK </c:v>
                </c:pt>
              </c:strCache>
            </c:strRef>
          </c:tx>
          <c:cat>
            <c:numRef>
              <c:f>課題数!$B$2:$G$2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課題数!$B$3:$G$3</c:f>
              <c:numCache>
                <c:formatCode>General</c:formatCode>
                <c:ptCount val="6"/>
                <c:pt idx="0">
                  <c:v>106.0</c:v>
                </c:pt>
                <c:pt idx="1">
                  <c:v>736.0</c:v>
                </c:pt>
                <c:pt idx="2">
                  <c:v>947.0</c:v>
                </c:pt>
                <c:pt idx="3">
                  <c:v>819.0</c:v>
                </c:pt>
                <c:pt idx="4">
                  <c:v>995.0</c:v>
                </c:pt>
                <c:pt idx="5">
                  <c:v>678.0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課題数!$A$4</c:f>
              <c:strCache>
                <c:ptCount val="1"/>
                <c:pt idx="0">
                  <c:v>2012KS </c:v>
                </c:pt>
              </c:strCache>
            </c:strRef>
          </c:tx>
          <c:cat>
            <c:numRef>
              <c:f>課題数!$B$2:$G$2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課題数!$B$4:$G$4</c:f>
              <c:numCache>
                <c:formatCode>General</c:formatCode>
                <c:ptCount val="6"/>
                <c:pt idx="0">
                  <c:v>0.0</c:v>
                </c:pt>
                <c:pt idx="1">
                  <c:v>123.0</c:v>
                </c:pt>
                <c:pt idx="2">
                  <c:v>146.0</c:v>
                </c:pt>
                <c:pt idx="3">
                  <c:v>353.0</c:v>
                </c:pt>
                <c:pt idx="4">
                  <c:v>220.0</c:v>
                </c:pt>
                <c:pt idx="5">
                  <c:v>203.0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課題数!$A$5</c:f>
              <c:strCache>
                <c:ptCount val="1"/>
                <c:pt idx="0">
                  <c:v>2012MN </c:v>
                </c:pt>
              </c:strCache>
            </c:strRef>
          </c:tx>
          <c:cat>
            <c:numRef>
              <c:f>課題数!$B$2:$G$2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課題数!$B$5:$G$5</c:f>
              <c:numCache>
                <c:formatCode>General</c:formatCode>
                <c:ptCount val="6"/>
                <c:pt idx="0">
                  <c:v>0.0</c:v>
                </c:pt>
                <c:pt idx="1">
                  <c:v>223.0</c:v>
                </c:pt>
                <c:pt idx="2">
                  <c:v>154.0</c:v>
                </c:pt>
                <c:pt idx="3">
                  <c:v>133.0</c:v>
                </c:pt>
                <c:pt idx="4">
                  <c:v>203.0</c:v>
                </c:pt>
                <c:pt idx="5">
                  <c:v>66.0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課題数!$A$6</c:f>
              <c:strCache>
                <c:ptCount val="1"/>
                <c:pt idx="0">
                  <c:v>2012YK </c:v>
                </c:pt>
              </c:strCache>
            </c:strRef>
          </c:tx>
          <c:cat>
            <c:numRef>
              <c:f>課題数!$B$2:$G$2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課題数!$B$6:$G$6</c:f>
              <c:numCache>
                <c:formatCode>General</c:formatCode>
                <c:ptCount val="6"/>
                <c:pt idx="0">
                  <c:v>0.0</c:v>
                </c:pt>
                <c:pt idx="1">
                  <c:v>143.0</c:v>
                </c:pt>
                <c:pt idx="2">
                  <c:v>178.0</c:v>
                </c:pt>
                <c:pt idx="3">
                  <c:v>167.0</c:v>
                </c:pt>
                <c:pt idx="4">
                  <c:v>162.0</c:v>
                </c:pt>
                <c:pt idx="5">
                  <c:v>108.0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課題数!$A$7</c:f>
              <c:strCache>
                <c:ptCount val="1"/>
                <c:pt idx="0">
                  <c:v>2012YS </c:v>
                </c:pt>
              </c:strCache>
            </c:strRef>
          </c:tx>
          <c:cat>
            <c:numRef>
              <c:f>課題数!$B$2:$G$2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課題数!$B$7:$G$7</c:f>
              <c:numCache>
                <c:formatCode>General</c:formatCode>
                <c:ptCount val="6"/>
                <c:pt idx="0">
                  <c:v>0.0</c:v>
                </c:pt>
                <c:pt idx="1">
                  <c:v>156.0</c:v>
                </c:pt>
                <c:pt idx="2">
                  <c:v>122.0</c:v>
                </c:pt>
                <c:pt idx="3">
                  <c:v>106.0</c:v>
                </c:pt>
                <c:pt idx="4">
                  <c:v>127.0</c:v>
                </c:pt>
                <c:pt idx="5">
                  <c:v>39.0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課題数!$A$8</c:f>
              <c:strCache>
                <c:ptCount val="1"/>
                <c:pt idx="0">
                  <c:v>2012CA </c:v>
                </c:pt>
              </c:strCache>
            </c:strRef>
          </c:tx>
          <c:cat>
            <c:numRef>
              <c:f>課題数!$B$2:$G$2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課題数!$B$8:$G$8</c:f>
              <c:numCache>
                <c:formatCode>General</c:formatCode>
                <c:ptCount val="6"/>
                <c:pt idx="0">
                  <c:v>0.0</c:v>
                </c:pt>
                <c:pt idx="1">
                  <c:v>126.0</c:v>
                </c:pt>
                <c:pt idx="2">
                  <c:v>144.0</c:v>
                </c:pt>
                <c:pt idx="3">
                  <c:v>134.0</c:v>
                </c:pt>
                <c:pt idx="4">
                  <c:v>89.0</c:v>
                </c:pt>
                <c:pt idx="5">
                  <c:v>18.0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課題数!$A$9</c:f>
              <c:strCache>
                <c:ptCount val="1"/>
                <c:pt idx="0">
                  <c:v>2012YC </c:v>
                </c:pt>
              </c:strCache>
            </c:strRef>
          </c:tx>
          <c:cat>
            <c:numRef>
              <c:f>課題数!$B$2:$G$2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課題数!$B$9:$G$9</c:f>
              <c:numCache>
                <c:formatCode>General</c:formatCode>
                <c:ptCount val="6"/>
                <c:pt idx="0">
                  <c:v>0.0</c:v>
                </c:pt>
                <c:pt idx="1">
                  <c:v>54.0</c:v>
                </c:pt>
                <c:pt idx="2">
                  <c:v>72.0</c:v>
                </c:pt>
                <c:pt idx="3">
                  <c:v>113.0</c:v>
                </c:pt>
                <c:pt idx="4">
                  <c:v>48.0</c:v>
                </c:pt>
                <c:pt idx="5">
                  <c:v>61.0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課題数!$A$10</c:f>
              <c:strCache>
                <c:ptCount val="1"/>
                <c:pt idx="0">
                  <c:v>2012YT </c:v>
                </c:pt>
              </c:strCache>
            </c:strRef>
          </c:tx>
          <c:cat>
            <c:numRef>
              <c:f>課題数!$B$2:$G$2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課題数!$B$10:$G$10</c:f>
              <c:numCache>
                <c:formatCode>General</c:formatCode>
                <c:ptCount val="6"/>
                <c:pt idx="0">
                  <c:v>7.0</c:v>
                </c:pt>
                <c:pt idx="1">
                  <c:v>69.0</c:v>
                </c:pt>
                <c:pt idx="2">
                  <c:v>24.0</c:v>
                </c:pt>
                <c:pt idx="3">
                  <c:v>22.0</c:v>
                </c:pt>
                <c:pt idx="4">
                  <c:v>94.0</c:v>
                </c:pt>
                <c:pt idx="5">
                  <c:v>33.0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課題数!$A$11</c:f>
              <c:strCache>
                <c:ptCount val="1"/>
                <c:pt idx="0">
                  <c:v>2012MM </c:v>
                </c:pt>
              </c:strCache>
            </c:strRef>
          </c:tx>
          <c:cat>
            <c:numRef>
              <c:f>課題数!$B$2:$G$2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課題数!$B$11:$G$11</c:f>
              <c:numCache>
                <c:formatCode>General</c:formatCode>
                <c:ptCount val="6"/>
                <c:pt idx="0">
                  <c:v>0.0</c:v>
                </c:pt>
                <c:pt idx="1">
                  <c:v>86.0</c:v>
                </c:pt>
                <c:pt idx="2">
                  <c:v>18.0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課題数!$A$12</c:f>
              <c:strCache>
                <c:ptCount val="1"/>
                <c:pt idx="0">
                  <c:v>2012KU </c:v>
                </c:pt>
              </c:strCache>
            </c:strRef>
          </c:tx>
          <c:cat>
            <c:numRef>
              <c:f>課題数!$B$2:$G$2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課題数!$B$12:$G$12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18.0</c:v>
                </c:pt>
                <c:pt idx="3">
                  <c:v>40.0</c:v>
                </c:pt>
                <c:pt idx="4">
                  <c:v>0.0</c:v>
                </c:pt>
                <c:pt idx="5">
                  <c:v>24.0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課題数!$A$13</c:f>
              <c:strCache>
                <c:ptCount val="1"/>
                <c:pt idx="0">
                  <c:v>2012SS </c:v>
                </c:pt>
              </c:strCache>
            </c:strRef>
          </c:tx>
          <c:cat>
            <c:numRef>
              <c:f>課題数!$B$2:$G$2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課題数!$B$13:$G$13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11.0</c:v>
                </c:pt>
                <c:pt idx="3">
                  <c:v>51.0</c:v>
                </c:pt>
                <c:pt idx="4">
                  <c:v>15.0</c:v>
                </c:pt>
                <c:pt idx="5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課題数!$A$14</c:f>
              <c:strCache>
                <c:ptCount val="1"/>
                <c:pt idx="0">
                  <c:v>2012SK </c:v>
                </c:pt>
              </c:strCache>
            </c:strRef>
          </c:tx>
          <c:cat>
            <c:numRef>
              <c:f>課題数!$B$2:$G$2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課題数!$B$14:$G$14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18.0</c:v>
                </c:pt>
                <c:pt idx="3">
                  <c:v>14.0</c:v>
                </c:pt>
                <c:pt idx="4">
                  <c:v>4.0</c:v>
                </c:pt>
                <c:pt idx="5">
                  <c:v>4.0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課題数!$A$15</c:f>
              <c:strCache>
                <c:ptCount val="1"/>
                <c:pt idx="0">
                  <c:v>2012TT </c:v>
                </c:pt>
              </c:strCache>
            </c:strRef>
          </c:tx>
          <c:cat>
            <c:numRef>
              <c:f>課題数!$B$2:$G$2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課題数!$B$15:$G$15</c:f>
              <c:numCache>
                <c:formatCode>General</c:formatCode>
                <c:ptCount val="6"/>
                <c:pt idx="0">
                  <c:v>0.0</c:v>
                </c:pt>
                <c:pt idx="1">
                  <c:v>11.0</c:v>
                </c:pt>
                <c:pt idx="2">
                  <c:v>9.0</c:v>
                </c:pt>
                <c:pt idx="3">
                  <c:v>6.0</c:v>
                </c:pt>
                <c:pt idx="4">
                  <c:v>7.0</c:v>
                </c:pt>
                <c:pt idx="5">
                  <c:v>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課題数!$A$16</c:f>
              <c:strCache>
                <c:ptCount val="1"/>
                <c:pt idx="0">
                  <c:v>2012KW</c:v>
                </c:pt>
              </c:strCache>
            </c:strRef>
          </c:tx>
          <c:cat>
            <c:numRef>
              <c:f>課題数!$B$2:$G$2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課題数!$B$16:$G$16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課題数!$A$17</c:f>
              <c:strCache>
                <c:ptCount val="1"/>
                <c:pt idx="0">
                  <c:v>2012KN</c:v>
                </c:pt>
              </c:strCache>
            </c:strRef>
          </c:tx>
          <c:cat>
            <c:numRef>
              <c:f>課題数!$B$2:$G$2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課題数!$B$17:$G$17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課題数!$A$18</c:f>
              <c:strCache>
                <c:ptCount val="1"/>
                <c:pt idx="0">
                  <c:v>2012NK</c:v>
                </c:pt>
              </c:strCache>
            </c:strRef>
          </c:tx>
          <c:cat>
            <c:numRef>
              <c:f>課題数!$B$2:$G$2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課題数!$B$18:$G$18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課題数!$A$19</c:f>
              <c:strCache>
                <c:ptCount val="1"/>
                <c:pt idx="0">
                  <c:v>2012TF</c:v>
                </c:pt>
              </c:strCache>
            </c:strRef>
          </c:tx>
          <c:cat>
            <c:numRef>
              <c:f>課題数!$B$2:$G$2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課題数!$B$19:$G$19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課題数!$A$20</c:f>
              <c:strCache>
                <c:ptCount val="1"/>
                <c:pt idx="0">
                  <c:v>2012HM</c:v>
                </c:pt>
              </c:strCache>
            </c:strRef>
          </c:tx>
          <c:cat>
            <c:numRef>
              <c:f>課題数!$B$2:$G$2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課題数!$B$20:$G$20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課題数!$A$21</c:f>
              <c:strCache>
                <c:ptCount val="1"/>
                <c:pt idx="0">
                  <c:v>2012HH</c:v>
                </c:pt>
              </c:strCache>
            </c:strRef>
          </c:tx>
          <c:cat>
            <c:numRef>
              <c:f>課題数!$B$2:$G$2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課題数!$B$21:$G$21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課題数!$A$22</c:f>
              <c:strCache>
                <c:ptCount val="1"/>
                <c:pt idx="0">
                  <c:v>2012SY</c:v>
                </c:pt>
              </c:strCache>
            </c:strRef>
          </c:tx>
          <c:cat>
            <c:numRef>
              <c:f>課題数!$B$2:$G$2</c:f>
              <c:numCache>
                <c:formatCode>yyyy/m</c:formatCode>
                <c:ptCount val="6"/>
                <c:pt idx="0">
                  <c:v>39507.0</c:v>
                </c:pt>
                <c:pt idx="1">
                  <c:v>39538.0</c:v>
                </c:pt>
                <c:pt idx="2">
                  <c:v>39568.0</c:v>
                </c:pt>
                <c:pt idx="3">
                  <c:v>39599.0</c:v>
                </c:pt>
                <c:pt idx="4">
                  <c:v>39629.0</c:v>
                </c:pt>
                <c:pt idx="5">
                  <c:v>39660.0</c:v>
                </c:pt>
              </c:numCache>
            </c:numRef>
          </c:cat>
          <c:val>
            <c:numRef>
              <c:f>課題数!$B$22:$G$22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171384"/>
        <c:axId val="-2078381128"/>
      </c:lineChart>
      <c:dateAx>
        <c:axId val="-2080171384"/>
        <c:scaling>
          <c:orientation val="minMax"/>
        </c:scaling>
        <c:delete val="0"/>
        <c:axPos val="b"/>
        <c:numFmt formatCode="yyyy/m" sourceLinked="1"/>
        <c:majorTickMark val="out"/>
        <c:minorTickMark val="none"/>
        <c:tickLblPos val="nextTo"/>
        <c:crossAx val="-2078381128"/>
        <c:crosses val="autoZero"/>
        <c:auto val="1"/>
        <c:lblOffset val="100"/>
        <c:baseTimeUnit val="months"/>
      </c:dateAx>
      <c:valAx>
        <c:axId val="-2078381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17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使用量!$B$2</c:f>
              <c:strCache>
                <c:ptCount val="1"/>
                <c:pt idx="0">
                  <c:v>課題</c:v>
                </c:pt>
              </c:strCache>
            </c:strRef>
          </c:tx>
          <c:invertIfNegative val="0"/>
          <c:cat>
            <c:strRef>
              <c:f>使用量!$A$3:$A$22</c:f>
              <c:strCache>
                <c:ptCount val="20"/>
                <c:pt idx="0">
                  <c:v>2012CA </c:v>
                </c:pt>
                <c:pt idx="1">
                  <c:v>2012YK </c:v>
                </c:pt>
                <c:pt idx="2">
                  <c:v>2012PK </c:v>
                </c:pt>
                <c:pt idx="3">
                  <c:v>2012KS </c:v>
                </c:pt>
                <c:pt idx="4">
                  <c:v>2012YT </c:v>
                </c:pt>
                <c:pt idx="5">
                  <c:v>2012SS </c:v>
                </c:pt>
                <c:pt idx="6">
                  <c:v>2012YS </c:v>
                </c:pt>
                <c:pt idx="7">
                  <c:v>2012MN </c:v>
                </c:pt>
                <c:pt idx="8">
                  <c:v>2012YC </c:v>
                </c:pt>
                <c:pt idx="9">
                  <c:v>2012MM </c:v>
                </c:pt>
                <c:pt idx="10">
                  <c:v>2012KW</c:v>
                </c:pt>
                <c:pt idx="11">
                  <c:v>2012KN</c:v>
                </c:pt>
                <c:pt idx="12">
                  <c:v>2012KU </c:v>
                </c:pt>
                <c:pt idx="13">
                  <c:v>2012NK</c:v>
                </c:pt>
                <c:pt idx="14">
                  <c:v>2012HH</c:v>
                </c:pt>
                <c:pt idx="15">
                  <c:v>2012TF</c:v>
                </c:pt>
                <c:pt idx="16">
                  <c:v>2012HM</c:v>
                </c:pt>
                <c:pt idx="17">
                  <c:v>2012SY</c:v>
                </c:pt>
                <c:pt idx="18">
                  <c:v>2012SK </c:v>
                </c:pt>
                <c:pt idx="19">
                  <c:v>2012TT </c:v>
                </c:pt>
              </c:strCache>
            </c:strRef>
          </c:cat>
          <c:val>
            <c:numRef>
              <c:f>使用量!$B$3:$B$22</c:f>
              <c:numCache>
                <c:formatCode>0.00_ </c:formatCode>
                <c:ptCount val="20"/>
                <c:pt idx="0">
                  <c:v>2.2</c:v>
                </c:pt>
                <c:pt idx="1">
                  <c:v>6.8</c:v>
                </c:pt>
                <c:pt idx="2">
                  <c:v>17.4</c:v>
                </c:pt>
                <c:pt idx="3">
                  <c:v>0.0</c:v>
                </c:pt>
                <c:pt idx="4">
                  <c:v>6.8</c:v>
                </c:pt>
                <c:pt idx="5">
                  <c:v>0.0</c:v>
                </c:pt>
                <c:pt idx="6">
                  <c:v>3.3</c:v>
                </c:pt>
                <c:pt idx="7">
                  <c:v>0.0477</c:v>
                </c:pt>
                <c:pt idx="8">
                  <c:v>6.2</c:v>
                </c:pt>
                <c:pt idx="9">
                  <c:v>0.4026</c:v>
                </c:pt>
                <c:pt idx="10">
                  <c:v>0.0</c:v>
                </c:pt>
                <c:pt idx="11">
                  <c:v>0.0</c:v>
                </c:pt>
                <c:pt idx="12">
                  <c:v>11.2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0.3067</c:v>
                </c:pt>
              </c:numCache>
            </c:numRef>
          </c:val>
        </c:ser>
        <c:ser>
          <c:idx val="1"/>
          <c:order val="1"/>
          <c:tx>
            <c:strRef>
              <c:f>使用量!$C$2</c:f>
              <c:strCache>
                <c:ptCount val="1"/>
                <c:pt idx="0">
                  <c:v>Wiki</c:v>
                </c:pt>
              </c:strCache>
            </c:strRef>
          </c:tx>
          <c:invertIfNegative val="0"/>
          <c:cat>
            <c:strRef>
              <c:f>使用量!$A$3:$A$22</c:f>
              <c:strCache>
                <c:ptCount val="20"/>
                <c:pt idx="0">
                  <c:v>2012CA </c:v>
                </c:pt>
                <c:pt idx="1">
                  <c:v>2012YK </c:v>
                </c:pt>
                <c:pt idx="2">
                  <c:v>2012PK </c:v>
                </c:pt>
                <c:pt idx="3">
                  <c:v>2012KS </c:v>
                </c:pt>
                <c:pt idx="4">
                  <c:v>2012YT </c:v>
                </c:pt>
                <c:pt idx="5">
                  <c:v>2012SS </c:v>
                </c:pt>
                <c:pt idx="6">
                  <c:v>2012YS </c:v>
                </c:pt>
                <c:pt idx="7">
                  <c:v>2012MN </c:v>
                </c:pt>
                <c:pt idx="8">
                  <c:v>2012YC </c:v>
                </c:pt>
                <c:pt idx="9">
                  <c:v>2012MM </c:v>
                </c:pt>
                <c:pt idx="10">
                  <c:v>2012KW</c:v>
                </c:pt>
                <c:pt idx="11">
                  <c:v>2012KN</c:v>
                </c:pt>
                <c:pt idx="12">
                  <c:v>2012KU </c:v>
                </c:pt>
                <c:pt idx="13">
                  <c:v>2012NK</c:v>
                </c:pt>
                <c:pt idx="14">
                  <c:v>2012HH</c:v>
                </c:pt>
                <c:pt idx="15">
                  <c:v>2012TF</c:v>
                </c:pt>
                <c:pt idx="16">
                  <c:v>2012HM</c:v>
                </c:pt>
                <c:pt idx="17">
                  <c:v>2012SY</c:v>
                </c:pt>
                <c:pt idx="18">
                  <c:v>2012SK </c:v>
                </c:pt>
                <c:pt idx="19">
                  <c:v>2012TT </c:v>
                </c:pt>
              </c:strCache>
            </c:strRef>
          </c:cat>
          <c:val>
            <c:numRef>
              <c:f>使用量!$C$3:$C$22</c:f>
              <c:numCache>
                <c:formatCode>0.00_ </c:formatCode>
                <c:ptCount val="20"/>
                <c:pt idx="0">
                  <c:v>0.0222</c:v>
                </c:pt>
                <c:pt idx="1">
                  <c:v>3.2</c:v>
                </c:pt>
                <c:pt idx="2">
                  <c:v>17.4</c:v>
                </c:pt>
                <c:pt idx="3">
                  <c:v>0.2557</c:v>
                </c:pt>
                <c:pt idx="4">
                  <c:v>55.5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44.6</c:v>
                </c:pt>
                <c:pt idx="9">
                  <c:v>2.9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0.7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使用量!$F$2</c:f>
              <c:strCache>
                <c:ptCount val="1"/>
                <c:pt idx="0">
                  <c:v>ファイル</c:v>
                </c:pt>
              </c:strCache>
            </c:strRef>
          </c:tx>
          <c:invertIfNegative val="0"/>
          <c:cat>
            <c:strRef>
              <c:f>使用量!$A$3:$A$22</c:f>
              <c:strCache>
                <c:ptCount val="20"/>
                <c:pt idx="0">
                  <c:v>2012CA </c:v>
                </c:pt>
                <c:pt idx="1">
                  <c:v>2012YK </c:v>
                </c:pt>
                <c:pt idx="2">
                  <c:v>2012PK </c:v>
                </c:pt>
                <c:pt idx="3">
                  <c:v>2012KS </c:v>
                </c:pt>
                <c:pt idx="4">
                  <c:v>2012YT </c:v>
                </c:pt>
                <c:pt idx="5">
                  <c:v>2012SS </c:v>
                </c:pt>
                <c:pt idx="6">
                  <c:v>2012YS </c:v>
                </c:pt>
                <c:pt idx="7">
                  <c:v>2012MN </c:v>
                </c:pt>
                <c:pt idx="8">
                  <c:v>2012YC </c:v>
                </c:pt>
                <c:pt idx="9">
                  <c:v>2012MM </c:v>
                </c:pt>
                <c:pt idx="10">
                  <c:v>2012KW</c:v>
                </c:pt>
                <c:pt idx="11">
                  <c:v>2012KN</c:v>
                </c:pt>
                <c:pt idx="12">
                  <c:v>2012KU </c:v>
                </c:pt>
                <c:pt idx="13">
                  <c:v>2012NK</c:v>
                </c:pt>
                <c:pt idx="14">
                  <c:v>2012HH</c:v>
                </c:pt>
                <c:pt idx="15">
                  <c:v>2012TF</c:v>
                </c:pt>
                <c:pt idx="16">
                  <c:v>2012HM</c:v>
                </c:pt>
                <c:pt idx="17">
                  <c:v>2012SY</c:v>
                </c:pt>
                <c:pt idx="18">
                  <c:v>2012SK </c:v>
                </c:pt>
                <c:pt idx="19">
                  <c:v>2012TT </c:v>
                </c:pt>
              </c:strCache>
            </c:strRef>
          </c:cat>
          <c:val>
            <c:numRef>
              <c:f>使用量!$F$3:$F$22</c:f>
              <c:numCache>
                <c:formatCode>0.00_ </c:formatCode>
                <c:ptCount val="20"/>
                <c:pt idx="0">
                  <c:v>20.9</c:v>
                </c:pt>
                <c:pt idx="1">
                  <c:v>1200.0</c:v>
                </c:pt>
                <c:pt idx="2">
                  <c:v>17.4</c:v>
                </c:pt>
                <c:pt idx="3">
                  <c:v>882.7</c:v>
                </c:pt>
                <c:pt idx="4">
                  <c:v>153.5</c:v>
                </c:pt>
                <c:pt idx="5">
                  <c:v>0.0</c:v>
                </c:pt>
                <c:pt idx="6">
                  <c:v>0.0335</c:v>
                </c:pt>
                <c:pt idx="7">
                  <c:v>282.6</c:v>
                </c:pt>
                <c:pt idx="8">
                  <c:v>749.2</c:v>
                </c:pt>
                <c:pt idx="9">
                  <c:v>241.6</c:v>
                </c:pt>
                <c:pt idx="10">
                  <c:v>0.0</c:v>
                </c:pt>
                <c:pt idx="11">
                  <c:v>0.0</c:v>
                </c:pt>
                <c:pt idx="12">
                  <c:v>28.0</c:v>
                </c:pt>
                <c:pt idx="13">
                  <c:v>721.6</c:v>
                </c:pt>
                <c:pt idx="14">
                  <c:v>0.0</c:v>
                </c:pt>
                <c:pt idx="15">
                  <c:v>1.3</c:v>
                </c:pt>
                <c:pt idx="16">
                  <c:v>314.5</c:v>
                </c:pt>
                <c:pt idx="17">
                  <c:v>0.0</c:v>
                </c:pt>
                <c:pt idx="18">
                  <c:v>1100.0</c:v>
                </c:pt>
                <c:pt idx="19">
                  <c:v>8.2</c:v>
                </c:pt>
              </c:numCache>
            </c:numRef>
          </c:val>
        </c:ser>
        <c:ser>
          <c:idx val="3"/>
          <c:order val="3"/>
          <c:tx>
            <c:strRef>
              <c:f>使用量!$D$2</c:f>
              <c:strCache>
                <c:ptCount val="1"/>
                <c:pt idx="0">
                  <c:v>SVN</c:v>
                </c:pt>
              </c:strCache>
            </c:strRef>
          </c:tx>
          <c:invertIfNegative val="0"/>
          <c:cat>
            <c:strRef>
              <c:f>使用量!$A$3:$A$22</c:f>
              <c:strCache>
                <c:ptCount val="20"/>
                <c:pt idx="0">
                  <c:v>2012CA </c:v>
                </c:pt>
                <c:pt idx="1">
                  <c:v>2012YK </c:v>
                </c:pt>
                <c:pt idx="2">
                  <c:v>2012PK </c:v>
                </c:pt>
                <c:pt idx="3">
                  <c:v>2012KS </c:v>
                </c:pt>
                <c:pt idx="4">
                  <c:v>2012YT </c:v>
                </c:pt>
                <c:pt idx="5">
                  <c:v>2012SS </c:v>
                </c:pt>
                <c:pt idx="6">
                  <c:v>2012YS </c:v>
                </c:pt>
                <c:pt idx="7">
                  <c:v>2012MN </c:v>
                </c:pt>
                <c:pt idx="8">
                  <c:v>2012YC </c:v>
                </c:pt>
                <c:pt idx="9">
                  <c:v>2012MM </c:v>
                </c:pt>
                <c:pt idx="10">
                  <c:v>2012KW</c:v>
                </c:pt>
                <c:pt idx="11">
                  <c:v>2012KN</c:v>
                </c:pt>
                <c:pt idx="12">
                  <c:v>2012KU </c:v>
                </c:pt>
                <c:pt idx="13">
                  <c:v>2012NK</c:v>
                </c:pt>
                <c:pt idx="14">
                  <c:v>2012HH</c:v>
                </c:pt>
                <c:pt idx="15">
                  <c:v>2012TF</c:v>
                </c:pt>
                <c:pt idx="16">
                  <c:v>2012HM</c:v>
                </c:pt>
                <c:pt idx="17">
                  <c:v>2012SY</c:v>
                </c:pt>
                <c:pt idx="18">
                  <c:v>2012SK </c:v>
                </c:pt>
                <c:pt idx="19">
                  <c:v>2012TT </c:v>
                </c:pt>
              </c:strCache>
            </c:strRef>
          </c:cat>
          <c:val>
            <c:numRef>
              <c:f>使用量!$D$3:$D$22</c:f>
              <c:numCache>
                <c:formatCode>0.00_ </c:formatCode>
                <c:ptCount val="20"/>
                <c:pt idx="0">
                  <c:v>5.3</c:v>
                </c:pt>
                <c:pt idx="1">
                  <c:v>0.0</c:v>
                </c:pt>
                <c:pt idx="2">
                  <c:v>0.0</c:v>
                </c:pt>
                <c:pt idx="3">
                  <c:v>1.2</c:v>
                </c:pt>
                <c:pt idx="4">
                  <c:v>0.0</c:v>
                </c:pt>
                <c:pt idx="5">
                  <c:v>0.0</c:v>
                </c:pt>
                <c:pt idx="6">
                  <c:v>283.2</c:v>
                </c:pt>
                <c:pt idx="7">
                  <c:v>0.0</c:v>
                </c:pt>
                <c:pt idx="8">
                  <c:v>0.0</c:v>
                </c:pt>
                <c:pt idx="9">
                  <c:v>0.0642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使用量!$E$2</c:f>
              <c:strCache>
                <c:ptCount val="1"/>
                <c:pt idx="0">
                  <c:v>Git</c:v>
                </c:pt>
              </c:strCache>
            </c:strRef>
          </c:tx>
          <c:invertIfNegative val="0"/>
          <c:cat>
            <c:strRef>
              <c:f>使用量!$A$3:$A$22</c:f>
              <c:strCache>
                <c:ptCount val="20"/>
                <c:pt idx="0">
                  <c:v>2012CA </c:v>
                </c:pt>
                <c:pt idx="1">
                  <c:v>2012YK </c:v>
                </c:pt>
                <c:pt idx="2">
                  <c:v>2012PK </c:v>
                </c:pt>
                <c:pt idx="3">
                  <c:v>2012KS </c:v>
                </c:pt>
                <c:pt idx="4">
                  <c:v>2012YT </c:v>
                </c:pt>
                <c:pt idx="5">
                  <c:v>2012SS </c:v>
                </c:pt>
                <c:pt idx="6">
                  <c:v>2012YS </c:v>
                </c:pt>
                <c:pt idx="7">
                  <c:v>2012MN </c:v>
                </c:pt>
                <c:pt idx="8">
                  <c:v>2012YC </c:v>
                </c:pt>
                <c:pt idx="9">
                  <c:v>2012MM </c:v>
                </c:pt>
                <c:pt idx="10">
                  <c:v>2012KW</c:v>
                </c:pt>
                <c:pt idx="11">
                  <c:v>2012KN</c:v>
                </c:pt>
                <c:pt idx="12">
                  <c:v>2012KU </c:v>
                </c:pt>
                <c:pt idx="13">
                  <c:v>2012NK</c:v>
                </c:pt>
                <c:pt idx="14">
                  <c:v>2012HH</c:v>
                </c:pt>
                <c:pt idx="15">
                  <c:v>2012TF</c:v>
                </c:pt>
                <c:pt idx="16">
                  <c:v>2012HM</c:v>
                </c:pt>
                <c:pt idx="17">
                  <c:v>2012SY</c:v>
                </c:pt>
                <c:pt idx="18">
                  <c:v>2012SK </c:v>
                </c:pt>
                <c:pt idx="19">
                  <c:v>2012TT </c:v>
                </c:pt>
              </c:strCache>
            </c:strRef>
          </c:cat>
          <c:val>
            <c:numRef>
              <c:f>使用量!$E$3:$E$22</c:f>
              <c:numCache>
                <c:formatCode>0.00_ 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17.4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987032"/>
        <c:axId val="-2121012056"/>
      </c:barChart>
      <c:catAx>
        <c:axId val="-212098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012056"/>
        <c:crosses val="autoZero"/>
        <c:auto val="1"/>
        <c:lblAlgn val="ctr"/>
        <c:lblOffset val="100"/>
        <c:noMultiLvlLbl val="0"/>
      </c:catAx>
      <c:valAx>
        <c:axId val="-212101205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-2120987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使用量!$B$2</c:f>
              <c:strCache>
                <c:ptCount val="1"/>
                <c:pt idx="0">
                  <c:v>課題</c:v>
                </c:pt>
              </c:strCache>
            </c:strRef>
          </c:tx>
          <c:invertIfNegative val="0"/>
          <c:cat>
            <c:strRef>
              <c:f>使用量!$A$3:$A$22</c:f>
              <c:strCache>
                <c:ptCount val="20"/>
                <c:pt idx="0">
                  <c:v>2012CA </c:v>
                </c:pt>
                <c:pt idx="1">
                  <c:v>2012YK </c:v>
                </c:pt>
                <c:pt idx="2">
                  <c:v>2012PK </c:v>
                </c:pt>
                <c:pt idx="3">
                  <c:v>2012KS </c:v>
                </c:pt>
                <c:pt idx="4">
                  <c:v>2012YT </c:v>
                </c:pt>
                <c:pt idx="5">
                  <c:v>2012SS </c:v>
                </c:pt>
                <c:pt idx="6">
                  <c:v>2012YS </c:v>
                </c:pt>
                <c:pt idx="7">
                  <c:v>2012MN </c:v>
                </c:pt>
                <c:pt idx="8">
                  <c:v>2012YC </c:v>
                </c:pt>
                <c:pt idx="9">
                  <c:v>2012MM </c:v>
                </c:pt>
                <c:pt idx="10">
                  <c:v>2012KW</c:v>
                </c:pt>
                <c:pt idx="11">
                  <c:v>2012KN</c:v>
                </c:pt>
                <c:pt idx="12">
                  <c:v>2012KU </c:v>
                </c:pt>
                <c:pt idx="13">
                  <c:v>2012NK</c:v>
                </c:pt>
                <c:pt idx="14">
                  <c:v>2012HH</c:v>
                </c:pt>
                <c:pt idx="15">
                  <c:v>2012TF</c:v>
                </c:pt>
                <c:pt idx="16">
                  <c:v>2012HM</c:v>
                </c:pt>
                <c:pt idx="17">
                  <c:v>2012SY</c:v>
                </c:pt>
                <c:pt idx="18">
                  <c:v>2012SK </c:v>
                </c:pt>
                <c:pt idx="19">
                  <c:v>2012TT </c:v>
                </c:pt>
              </c:strCache>
            </c:strRef>
          </c:cat>
          <c:val>
            <c:numRef>
              <c:f>使用量!$B$3:$B$22</c:f>
              <c:numCache>
                <c:formatCode>0.00_ </c:formatCode>
                <c:ptCount val="20"/>
                <c:pt idx="0">
                  <c:v>2.2</c:v>
                </c:pt>
                <c:pt idx="1">
                  <c:v>6.8</c:v>
                </c:pt>
                <c:pt idx="2">
                  <c:v>17.4</c:v>
                </c:pt>
                <c:pt idx="3">
                  <c:v>0.0</c:v>
                </c:pt>
                <c:pt idx="4">
                  <c:v>6.8</c:v>
                </c:pt>
                <c:pt idx="5">
                  <c:v>0.0</c:v>
                </c:pt>
                <c:pt idx="6">
                  <c:v>3.3</c:v>
                </c:pt>
                <c:pt idx="7">
                  <c:v>0.0477</c:v>
                </c:pt>
                <c:pt idx="8">
                  <c:v>6.2</c:v>
                </c:pt>
                <c:pt idx="9">
                  <c:v>0.4026</c:v>
                </c:pt>
                <c:pt idx="10">
                  <c:v>0.0</c:v>
                </c:pt>
                <c:pt idx="11">
                  <c:v>0.0</c:v>
                </c:pt>
                <c:pt idx="12">
                  <c:v>11.2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0.3067</c:v>
                </c:pt>
              </c:numCache>
            </c:numRef>
          </c:val>
        </c:ser>
        <c:ser>
          <c:idx val="1"/>
          <c:order val="1"/>
          <c:tx>
            <c:strRef>
              <c:f>使用量!$C$2</c:f>
              <c:strCache>
                <c:ptCount val="1"/>
                <c:pt idx="0">
                  <c:v>Wiki</c:v>
                </c:pt>
              </c:strCache>
            </c:strRef>
          </c:tx>
          <c:invertIfNegative val="0"/>
          <c:cat>
            <c:strRef>
              <c:f>使用量!$A$3:$A$22</c:f>
              <c:strCache>
                <c:ptCount val="20"/>
                <c:pt idx="0">
                  <c:v>2012CA </c:v>
                </c:pt>
                <c:pt idx="1">
                  <c:v>2012YK </c:v>
                </c:pt>
                <c:pt idx="2">
                  <c:v>2012PK </c:v>
                </c:pt>
                <c:pt idx="3">
                  <c:v>2012KS </c:v>
                </c:pt>
                <c:pt idx="4">
                  <c:v>2012YT </c:v>
                </c:pt>
                <c:pt idx="5">
                  <c:v>2012SS </c:v>
                </c:pt>
                <c:pt idx="6">
                  <c:v>2012YS </c:v>
                </c:pt>
                <c:pt idx="7">
                  <c:v>2012MN </c:v>
                </c:pt>
                <c:pt idx="8">
                  <c:v>2012YC </c:v>
                </c:pt>
                <c:pt idx="9">
                  <c:v>2012MM </c:v>
                </c:pt>
                <c:pt idx="10">
                  <c:v>2012KW</c:v>
                </c:pt>
                <c:pt idx="11">
                  <c:v>2012KN</c:v>
                </c:pt>
                <c:pt idx="12">
                  <c:v>2012KU </c:v>
                </c:pt>
                <c:pt idx="13">
                  <c:v>2012NK</c:v>
                </c:pt>
                <c:pt idx="14">
                  <c:v>2012HH</c:v>
                </c:pt>
                <c:pt idx="15">
                  <c:v>2012TF</c:v>
                </c:pt>
                <c:pt idx="16">
                  <c:v>2012HM</c:v>
                </c:pt>
                <c:pt idx="17">
                  <c:v>2012SY</c:v>
                </c:pt>
                <c:pt idx="18">
                  <c:v>2012SK </c:v>
                </c:pt>
                <c:pt idx="19">
                  <c:v>2012TT </c:v>
                </c:pt>
              </c:strCache>
            </c:strRef>
          </c:cat>
          <c:val>
            <c:numRef>
              <c:f>使用量!$C$3:$C$22</c:f>
              <c:numCache>
                <c:formatCode>0.00_ </c:formatCode>
                <c:ptCount val="20"/>
                <c:pt idx="0">
                  <c:v>0.0222</c:v>
                </c:pt>
                <c:pt idx="1">
                  <c:v>3.2</c:v>
                </c:pt>
                <c:pt idx="2">
                  <c:v>17.4</c:v>
                </c:pt>
                <c:pt idx="3">
                  <c:v>0.2557</c:v>
                </c:pt>
                <c:pt idx="4">
                  <c:v>55.5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44.6</c:v>
                </c:pt>
                <c:pt idx="9">
                  <c:v>2.9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0.7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9668840"/>
        <c:axId val="-2059507832"/>
      </c:barChart>
      <c:catAx>
        <c:axId val="-205966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507832"/>
        <c:crosses val="autoZero"/>
        <c:auto val="1"/>
        <c:lblAlgn val="ctr"/>
        <c:lblOffset val="100"/>
        <c:noMultiLvlLbl val="0"/>
      </c:catAx>
      <c:valAx>
        <c:axId val="-20595078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-2059668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698500</xdr:colOff>
      <xdr:row>29</xdr:row>
      <xdr:rowOff>57150</xdr:rowOff>
    </xdr:from>
    <xdr:to>
      <xdr:col>15</xdr:col>
      <xdr:colOff>342900</xdr:colOff>
      <xdr:row>48</xdr:row>
      <xdr:rowOff>177800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1</xdr:row>
      <xdr:rowOff>69850</xdr:rowOff>
    </xdr:from>
    <xdr:to>
      <xdr:col>15</xdr:col>
      <xdr:colOff>342900</xdr:colOff>
      <xdr:row>22</xdr:row>
      <xdr:rowOff>203200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</xdr:row>
      <xdr:rowOff>127000</xdr:rowOff>
    </xdr:from>
    <xdr:to>
      <xdr:col>16</xdr:col>
      <xdr:colOff>63500</xdr:colOff>
      <xdr:row>24</xdr:row>
      <xdr:rowOff>139700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</xdr:colOff>
      <xdr:row>12</xdr:row>
      <xdr:rowOff>209550</xdr:rowOff>
    </xdr:from>
    <xdr:to>
      <xdr:col>9</xdr:col>
      <xdr:colOff>190500</xdr:colOff>
      <xdr:row>32</xdr:row>
      <xdr:rowOff>38100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D10" sqref="D10"/>
    </sheetView>
  </sheetViews>
  <sheetFormatPr baseColWidth="12" defaultRowHeight="18" x14ac:dyDescent="0"/>
  <sheetData>
    <row r="1" spans="1:9" ht="19">
      <c r="A1" s="7" t="s">
        <v>35</v>
      </c>
      <c r="B1" s="8"/>
      <c r="C1" s="7"/>
      <c r="D1" s="7"/>
      <c r="E1" s="7"/>
      <c r="F1" s="7"/>
      <c r="G1" s="7"/>
      <c r="H1" s="7"/>
      <c r="I1" s="1"/>
    </row>
    <row r="2" spans="1:9" ht="19">
      <c r="A2" s="1"/>
      <c r="B2" s="2">
        <v>39507</v>
      </c>
      <c r="C2" s="2">
        <v>39538</v>
      </c>
      <c r="D2" s="2">
        <v>39568</v>
      </c>
      <c r="E2" s="2">
        <v>39599</v>
      </c>
      <c r="F2" s="2">
        <v>39629</v>
      </c>
      <c r="G2" s="2">
        <v>39660</v>
      </c>
      <c r="H2" s="1" t="s">
        <v>13</v>
      </c>
      <c r="I2" s="1"/>
    </row>
    <row r="3" spans="1:9" ht="19">
      <c r="A3" s="3" t="s">
        <v>33</v>
      </c>
      <c r="B3" s="1">
        <v>106</v>
      </c>
      <c r="C3" s="1">
        <v>736</v>
      </c>
      <c r="D3" s="1">
        <v>947</v>
      </c>
      <c r="E3" s="1">
        <v>819</v>
      </c>
      <c r="F3" s="1">
        <v>995</v>
      </c>
      <c r="G3" s="1">
        <v>678</v>
      </c>
      <c r="H3" s="1">
        <f>SUM(B3:G3)</f>
        <v>4281</v>
      </c>
      <c r="I3" s="1"/>
    </row>
    <row r="4" spans="1:9" ht="19">
      <c r="A4" s="3" t="s">
        <v>9</v>
      </c>
      <c r="B4" s="1">
        <v>0</v>
      </c>
      <c r="C4" s="1">
        <v>123</v>
      </c>
      <c r="D4" s="1">
        <v>146</v>
      </c>
      <c r="E4" s="1">
        <v>353</v>
      </c>
      <c r="F4" s="1">
        <v>220</v>
      </c>
      <c r="G4" s="1">
        <v>203</v>
      </c>
      <c r="H4" s="1">
        <f>SUM(B4:G4)</f>
        <v>1045</v>
      </c>
      <c r="I4" s="1"/>
    </row>
    <row r="5" spans="1:9" ht="19">
      <c r="A5" s="3" t="s">
        <v>10</v>
      </c>
      <c r="B5" s="1">
        <v>0</v>
      </c>
      <c r="C5" s="1">
        <v>223</v>
      </c>
      <c r="D5" s="1">
        <v>154</v>
      </c>
      <c r="E5" s="1">
        <v>133</v>
      </c>
      <c r="F5" s="1">
        <v>203</v>
      </c>
      <c r="G5" s="1">
        <v>66</v>
      </c>
      <c r="H5" s="1">
        <f>SUM(B5:G5)</f>
        <v>779</v>
      </c>
      <c r="I5" s="1"/>
    </row>
    <row r="6" spans="1:9" ht="19">
      <c r="A6" s="3" t="s">
        <v>7</v>
      </c>
      <c r="B6" s="1">
        <v>0</v>
      </c>
      <c r="C6" s="1">
        <v>143</v>
      </c>
      <c r="D6" s="1">
        <v>178</v>
      </c>
      <c r="E6" s="1">
        <v>167</v>
      </c>
      <c r="F6" s="1">
        <v>162</v>
      </c>
      <c r="G6" s="1">
        <v>108</v>
      </c>
      <c r="H6" s="1">
        <f>SUM(B6:G6)</f>
        <v>758</v>
      </c>
      <c r="I6" s="1"/>
    </row>
    <row r="7" spans="1:9" ht="19">
      <c r="A7" s="3" t="s">
        <v>2</v>
      </c>
      <c r="B7" s="1">
        <v>0</v>
      </c>
      <c r="C7" s="1">
        <v>156</v>
      </c>
      <c r="D7" s="1">
        <v>122</v>
      </c>
      <c r="E7" s="1">
        <v>106</v>
      </c>
      <c r="F7" s="1">
        <v>127</v>
      </c>
      <c r="G7" s="1">
        <v>39</v>
      </c>
      <c r="H7" s="1">
        <f>SUM(B7:G7)</f>
        <v>550</v>
      </c>
      <c r="I7" s="1"/>
    </row>
    <row r="8" spans="1:9" ht="19">
      <c r="A8" s="3" t="s">
        <v>5</v>
      </c>
      <c r="B8" s="1">
        <v>0</v>
      </c>
      <c r="C8" s="1">
        <v>126</v>
      </c>
      <c r="D8" s="1">
        <v>144</v>
      </c>
      <c r="E8" s="1">
        <v>134</v>
      </c>
      <c r="F8" s="1">
        <v>89</v>
      </c>
      <c r="G8" s="1">
        <v>18</v>
      </c>
      <c r="H8" s="1">
        <f>SUM(B8:G8)</f>
        <v>511</v>
      </c>
      <c r="I8" s="1"/>
    </row>
    <row r="9" spans="1:9" ht="19">
      <c r="A9" s="3" t="s">
        <v>4</v>
      </c>
      <c r="B9" s="1">
        <v>0</v>
      </c>
      <c r="C9" s="1">
        <v>54</v>
      </c>
      <c r="D9" s="1">
        <v>72</v>
      </c>
      <c r="E9" s="1">
        <v>113</v>
      </c>
      <c r="F9" s="1">
        <v>48</v>
      </c>
      <c r="G9" s="1">
        <v>61</v>
      </c>
      <c r="H9" s="1">
        <f>SUM(B9:G9)</f>
        <v>348</v>
      </c>
      <c r="I9" s="1"/>
    </row>
    <row r="10" spans="1:9" ht="19">
      <c r="A10" s="3" t="s">
        <v>0</v>
      </c>
      <c r="B10" s="1">
        <v>7</v>
      </c>
      <c r="C10" s="1">
        <v>69</v>
      </c>
      <c r="D10" s="1">
        <v>24</v>
      </c>
      <c r="E10" s="1">
        <v>22</v>
      </c>
      <c r="F10" s="1">
        <v>94</v>
      </c>
      <c r="G10" s="1">
        <v>33</v>
      </c>
      <c r="H10" s="1">
        <f>SUM(B10:G10)</f>
        <v>249</v>
      </c>
      <c r="I10" s="1"/>
    </row>
    <row r="11" spans="1:9" ht="19">
      <c r="A11" s="1" t="s">
        <v>12</v>
      </c>
      <c r="B11" s="1">
        <v>0</v>
      </c>
      <c r="C11" s="1">
        <v>86</v>
      </c>
      <c r="D11" s="1">
        <v>18</v>
      </c>
      <c r="E11" s="1">
        <v>0</v>
      </c>
      <c r="F11" s="1">
        <v>0</v>
      </c>
      <c r="G11" s="1">
        <v>0</v>
      </c>
      <c r="H11" s="1">
        <f>SUM(B11:G11)</f>
        <v>104</v>
      </c>
      <c r="I11" s="1"/>
    </row>
    <row r="12" spans="1:9" ht="19">
      <c r="A12" s="1" t="s">
        <v>8</v>
      </c>
      <c r="B12" s="1">
        <v>0</v>
      </c>
      <c r="C12" s="1">
        <v>0</v>
      </c>
      <c r="D12" s="1">
        <v>18</v>
      </c>
      <c r="E12" s="1">
        <v>40</v>
      </c>
      <c r="F12" s="1">
        <v>0</v>
      </c>
      <c r="G12" s="1">
        <v>24</v>
      </c>
      <c r="H12" s="1">
        <f>SUM(B12:G12)</f>
        <v>82</v>
      </c>
      <c r="I12" s="1"/>
    </row>
    <row r="13" spans="1:9" ht="19">
      <c r="A13" s="3" t="s">
        <v>6</v>
      </c>
      <c r="B13" s="1">
        <v>0</v>
      </c>
      <c r="C13" s="1">
        <v>1</v>
      </c>
      <c r="D13" s="1">
        <v>11</v>
      </c>
      <c r="E13" s="1">
        <v>51</v>
      </c>
      <c r="F13" s="1">
        <v>15</v>
      </c>
      <c r="G13" s="1">
        <v>0</v>
      </c>
      <c r="H13" s="1">
        <f>SUM(B13:G13)</f>
        <v>78</v>
      </c>
      <c r="I13" s="1"/>
    </row>
    <row r="14" spans="1:9" ht="19">
      <c r="A14" s="1" t="s">
        <v>1</v>
      </c>
      <c r="B14" s="1">
        <v>0</v>
      </c>
      <c r="C14" s="1">
        <v>1</v>
      </c>
      <c r="D14" s="1">
        <v>18</v>
      </c>
      <c r="E14" s="1">
        <v>14</v>
      </c>
      <c r="F14" s="1">
        <v>4</v>
      </c>
      <c r="G14" s="1">
        <v>4</v>
      </c>
      <c r="H14" s="1">
        <f>SUM(B14:G14)</f>
        <v>41</v>
      </c>
      <c r="I14" s="1"/>
    </row>
    <row r="15" spans="1:9" ht="19">
      <c r="A15" s="4" t="s">
        <v>11</v>
      </c>
      <c r="B15" s="1">
        <v>0</v>
      </c>
      <c r="C15" s="1">
        <v>11</v>
      </c>
      <c r="D15" s="1">
        <v>9</v>
      </c>
      <c r="E15" s="1">
        <v>6</v>
      </c>
      <c r="F15" s="1">
        <v>7</v>
      </c>
      <c r="G15" s="1">
        <v>0</v>
      </c>
      <c r="H15" s="1">
        <f>SUM(B15:G15)</f>
        <v>33</v>
      </c>
      <c r="I15" s="1"/>
    </row>
    <row r="16" spans="1:9" ht="19">
      <c r="A16" s="1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1"/>
    </row>
    <row r="17" spans="1:9" ht="19">
      <c r="A17" s="1" t="s">
        <v>31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1"/>
    </row>
    <row r="18" spans="1:9" ht="19">
      <c r="A18" s="1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1"/>
    </row>
    <row r="19" spans="1:9" ht="19">
      <c r="A19" s="1" t="s">
        <v>17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1"/>
    </row>
    <row r="20" spans="1:9" ht="19">
      <c r="A20" s="1" t="s">
        <v>18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1"/>
    </row>
    <row r="21" spans="1:9" ht="19">
      <c r="A21" s="1" t="s">
        <v>32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1"/>
    </row>
    <row r="22" spans="1:9" ht="19">
      <c r="A22" s="1" t="s">
        <v>19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1"/>
    </row>
    <row r="23" spans="1:9" ht="19">
      <c r="A23" s="1" t="s">
        <v>13</v>
      </c>
      <c r="B23" s="1">
        <f>SUM(B2:B2)</f>
        <v>39507</v>
      </c>
      <c r="C23" s="1">
        <f>SUM(C2:C2)</f>
        <v>39538</v>
      </c>
      <c r="D23" s="1">
        <f>SUM(D2:D2)</f>
        <v>39568</v>
      </c>
      <c r="E23" s="1">
        <f>SUM(E2:E2)</f>
        <v>39599</v>
      </c>
      <c r="F23" s="1">
        <f>SUM(F2:F2)</f>
        <v>39629</v>
      </c>
      <c r="G23" s="1">
        <f>SUM(G2:G2)</f>
        <v>39660</v>
      </c>
      <c r="H23" s="1">
        <f>SUM(H2:H2)</f>
        <v>0</v>
      </c>
      <c r="I23" s="1"/>
    </row>
    <row r="24" spans="1:9" ht="19">
      <c r="A24" s="1"/>
      <c r="B24" s="1"/>
      <c r="C24" s="1"/>
      <c r="D24" s="1"/>
      <c r="E24" s="1"/>
      <c r="F24" s="1"/>
      <c r="G24" s="1"/>
      <c r="H24" s="1"/>
      <c r="I24" s="1"/>
    </row>
    <row r="25" spans="1:9" ht="19">
      <c r="A25" s="1"/>
      <c r="B25" s="2">
        <v>39507</v>
      </c>
      <c r="C25" s="2">
        <v>39538</v>
      </c>
      <c r="D25" s="2">
        <v>39568</v>
      </c>
      <c r="E25" s="2">
        <v>39599</v>
      </c>
      <c r="F25" s="2">
        <v>39629</v>
      </c>
      <c r="G25" s="2">
        <v>39660</v>
      </c>
      <c r="H25" s="1" t="s">
        <v>13</v>
      </c>
      <c r="I25" s="1" t="s">
        <v>29</v>
      </c>
    </row>
    <row r="26" spans="1:9" ht="19">
      <c r="A26" s="3" t="s">
        <v>3</v>
      </c>
      <c r="B26" s="1">
        <v>106</v>
      </c>
      <c r="C26" s="1">
        <v>736</v>
      </c>
      <c r="D26" s="1">
        <v>947</v>
      </c>
      <c r="E26" s="1">
        <v>819</v>
      </c>
      <c r="F26" s="1">
        <v>995</v>
      </c>
      <c r="G26" s="1">
        <v>678</v>
      </c>
      <c r="H26" s="1">
        <f>SUM(B26:G26)</f>
        <v>4281</v>
      </c>
      <c r="I26" s="1">
        <v>6</v>
      </c>
    </row>
    <row r="27" spans="1:9" ht="19">
      <c r="A27" s="3" t="s">
        <v>9</v>
      </c>
      <c r="B27" s="1">
        <v>0</v>
      </c>
      <c r="C27" s="1">
        <v>123</v>
      </c>
      <c r="D27" s="1">
        <v>146</v>
      </c>
      <c r="E27" s="1">
        <v>353</v>
      </c>
      <c r="F27" s="1">
        <v>220</v>
      </c>
      <c r="G27" s="1">
        <v>203</v>
      </c>
      <c r="H27" s="1">
        <f>SUM(B27:G27)</f>
        <v>1045</v>
      </c>
      <c r="I27" s="1">
        <v>6</v>
      </c>
    </row>
    <row r="28" spans="1:9" ht="19">
      <c r="A28" s="3" t="s">
        <v>10</v>
      </c>
      <c r="B28" s="1">
        <v>0</v>
      </c>
      <c r="C28" s="1">
        <v>223</v>
      </c>
      <c r="D28" s="1">
        <v>154</v>
      </c>
      <c r="E28" s="1">
        <v>133</v>
      </c>
      <c r="F28" s="1">
        <v>203</v>
      </c>
      <c r="G28" s="1">
        <v>66</v>
      </c>
      <c r="H28" s="1">
        <f>SUM(B28:G28)</f>
        <v>779</v>
      </c>
      <c r="I28" s="1">
        <v>3</v>
      </c>
    </row>
    <row r="29" spans="1:9" ht="19">
      <c r="A29" s="3" t="s">
        <v>7</v>
      </c>
      <c r="B29" s="1">
        <v>0</v>
      </c>
      <c r="C29" s="1">
        <v>143</v>
      </c>
      <c r="D29" s="1">
        <v>178</v>
      </c>
      <c r="E29" s="1">
        <v>167</v>
      </c>
      <c r="F29" s="1">
        <v>162</v>
      </c>
      <c r="G29" s="1">
        <v>108</v>
      </c>
      <c r="H29" s="1">
        <f>SUM(B29:G29)</f>
        <v>758</v>
      </c>
      <c r="I29" s="1">
        <v>5.5</v>
      </c>
    </row>
    <row r="30" spans="1:9" ht="19">
      <c r="A30" s="3" t="s">
        <v>2</v>
      </c>
      <c r="B30" s="1">
        <v>0</v>
      </c>
      <c r="C30" s="1">
        <v>156</v>
      </c>
      <c r="D30" s="1">
        <v>122</v>
      </c>
      <c r="E30" s="1">
        <v>106</v>
      </c>
      <c r="F30" s="1">
        <v>127</v>
      </c>
      <c r="G30" s="1">
        <v>39</v>
      </c>
      <c r="H30" s="1">
        <f>SUM(B30:G30)</f>
        <v>550</v>
      </c>
      <c r="I30" s="1">
        <v>4</v>
      </c>
    </row>
    <row r="31" spans="1:9" ht="19">
      <c r="A31" s="3" t="s">
        <v>5</v>
      </c>
      <c r="B31" s="1">
        <v>0</v>
      </c>
      <c r="C31" s="1">
        <v>126</v>
      </c>
      <c r="D31" s="1">
        <v>144</v>
      </c>
      <c r="E31" s="1">
        <v>134</v>
      </c>
      <c r="F31" s="1">
        <v>89</v>
      </c>
      <c r="G31" s="1">
        <v>18</v>
      </c>
      <c r="H31" s="1">
        <f>SUM(B31:G31)</f>
        <v>511</v>
      </c>
      <c r="I31" s="1">
        <v>5.5</v>
      </c>
    </row>
    <row r="32" spans="1:9" ht="19">
      <c r="A32" s="3" t="s">
        <v>4</v>
      </c>
      <c r="B32" s="1">
        <v>0</v>
      </c>
      <c r="C32" s="1">
        <v>54</v>
      </c>
      <c r="D32" s="1">
        <v>72</v>
      </c>
      <c r="E32" s="1">
        <v>113</v>
      </c>
      <c r="F32" s="1">
        <v>48</v>
      </c>
      <c r="G32" s="1">
        <v>61</v>
      </c>
      <c r="H32" s="1">
        <f>SUM(B32:G32)</f>
        <v>348</v>
      </c>
      <c r="I32" s="1">
        <v>3</v>
      </c>
    </row>
    <row r="33" spans="1:9" ht="19">
      <c r="A33" s="3" t="s">
        <v>0</v>
      </c>
      <c r="B33" s="1">
        <v>7</v>
      </c>
      <c r="C33" s="1">
        <v>69</v>
      </c>
      <c r="D33" s="1">
        <v>24</v>
      </c>
      <c r="E33" s="1">
        <v>22</v>
      </c>
      <c r="F33" s="1">
        <v>94</v>
      </c>
      <c r="G33" s="1">
        <v>33</v>
      </c>
      <c r="H33" s="1">
        <f>SUM(B33:G33)</f>
        <v>249</v>
      </c>
      <c r="I33" s="1">
        <v>4</v>
      </c>
    </row>
    <row r="34" spans="1:9" ht="19">
      <c r="A34" s="3" t="s">
        <v>6</v>
      </c>
      <c r="B34" s="1">
        <v>0</v>
      </c>
      <c r="C34" s="1">
        <v>1</v>
      </c>
      <c r="D34" s="1">
        <v>11</v>
      </c>
      <c r="E34" s="1">
        <v>51</v>
      </c>
      <c r="F34" s="1">
        <v>15</v>
      </c>
      <c r="G34" s="1">
        <v>0</v>
      </c>
      <c r="H34" s="1">
        <f>SUM(B34:G34)</f>
        <v>78</v>
      </c>
      <c r="I34" s="1">
        <v>4</v>
      </c>
    </row>
    <row r="35" spans="1:9" ht="19">
      <c r="A35" s="1" t="s">
        <v>13</v>
      </c>
      <c r="B35" s="1">
        <f>SUM(B25:B25)</f>
        <v>39507</v>
      </c>
      <c r="C35" s="1">
        <f>SUM(C25:C25)</f>
        <v>39538</v>
      </c>
      <c r="D35" s="1">
        <f>SUM(D25:D25)</f>
        <v>39568</v>
      </c>
      <c r="E35" s="1">
        <f>SUM(E25:E25)</f>
        <v>39599</v>
      </c>
      <c r="F35" s="1">
        <f>SUM(F25:F25)</f>
        <v>39629</v>
      </c>
      <c r="G35" s="1">
        <f>SUM(G25:G25)</f>
        <v>39660</v>
      </c>
      <c r="H35" s="1">
        <f>SUM(H25:H25)</f>
        <v>0</v>
      </c>
      <c r="I35" s="1"/>
    </row>
    <row r="36" spans="1:9" ht="19">
      <c r="A36" s="1"/>
      <c r="B36" s="1"/>
      <c r="C36" s="1"/>
      <c r="D36" s="1"/>
      <c r="E36" s="1"/>
      <c r="F36" s="1"/>
      <c r="G36" s="1"/>
      <c r="H36" s="1"/>
      <c r="I36" s="1"/>
    </row>
    <row r="37" spans="1:9" ht="19">
      <c r="A37" s="7" t="s">
        <v>34</v>
      </c>
      <c r="B37" s="7"/>
      <c r="C37" s="7"/>
      <c r="D37" s="7"/>
      <c r="E37" s="7"/>
      <c r="F37" s="7"/>
      <c r="G37" s="7"/>
      <c r="H37" s="7"/>
      <c r="I37" s="1"/>
    </row>
    <row r="38" spans="1:9" ht="19">
      <c r="A38" s="1"/>
      <c r="B38" s="2">
        <v>39507</v>
      </c>
      <c r="C38" s="2">
        <v>39538</v>
      </c>
      <c r="D38" s="2">
        <v>39568</v>
      </c>
      <c r="E38" s="2">
        <v>39599</v>
      </c>
      <c r="F38" s="2">
        <v>39629</v>
      </c>
      <c r="G38" s="2">
        <v>39660</v>
      </c>
      <c r="H38" s="1" t="s">
        <v>13</v>
      </c>
      <c r="I38" s="1"/>
    </row>
    <row r="39" spans="1:9" ht="19">
      <c r="A39" s="3" t="s">
        <v>3</v>
      </c>
      <c r="B39" s="6">
        <f>B26/$I26</f>
        <v>17.666666666666668</v>
      </c>
      <c r="C39" s="6">
        <f t="shared" ref="C39:H39" si="0">C26/$I26</f>
        <v>122.66666666666667</v>
      </c>
      <c r="D39" s="6">
        <f t="shared" si="0"/>
        <v>157.83333333333334</v>
      </c>
      <c r="E39" s="6">
        <f t="shared" si="0"/>
        <v>136.5</v>
      </c>
      <c r="F39" s="6">
        <f t="shared" si="0"/>
        <v>165.83333333333334</v>
      </c>
      <c r="G39" s="6">
        <f t="shared" si="0"/>
        <v>113</v>
      </c>
      <c r="H39" s="6">
        <f t="shared" si="0"/>
        <v>713.5</v>
      </c>
      <c r="I39" s="1"/>
    </row>
    <row r="40" spans="1:9" ht="19">
      <c r="A40" s="3" t="s">
        <v>9</v>
      </c>
      <c r="B40" s="6">
        <f t="shared" ref="B40:H40" si="1">B27/$I27</f>
        <v>0</v>
      </c>
      <c r="C40" s="6">
        <f t="shared" si="1"/>
        <v>20.5</v>
      </c>
      <c r="D40" s="6">
        <f t="shared" si="1"/>
        <v>24.333333333333332</v>
      </c>
      <c r="E40" s="6">
        <f t="shared" si="1"/>
        <v>58.833333333333336</v>
      </c>
      <c r="F40" s="6">
        <f t="shared" si="1"/>
        <v>36.666666666666664</v>
      </c>
      <c r="G40" s="6">
        <f t="shared" si="1"/>
        <v>33.833333333333336</v>
      </c>
      <c r="H40" s="6">
        <f t="shared" si="1"/>
        <v>174.16666666666666</v>
      </c>
      <c r="I40" s="1"/>
    </row>
    <row r="41" spans="1:9" ht="19">
      <c r="A41" s="3" t="s">
        <v>10</v>
      </c>
      <c r="B41" s="6">
        <f t="shared" ref="B41:H41" si="2">B28/$I28</f>
        <v>0</v>
      </c>
      <c r="C41" s="6">
        <f t="shared" si="2"/>
        <v>74.333333333333329</v>
      </c>
      <c r="D41" s="6">
        <f t="shared" si="2"/>
        <v>51.333333333333336</v>
      </c>
      <c r="E41" s="6">
        <f t="shared" si="2"/>
        <v>44.333333333333336</v>
      </c>
      <c r="F41" s="6">
        <f t="shared" si="2"/>
        <v>67.666666666666671</v>
      </c>
      <c r="G41" s="6">
        <f t="shared" si="2"/>
        <v>22</v>
      </c>
      <c r="H41" s="6">
        <f t="shared" si="2"/>
        <v>259.66666666666669</v>
      </c>
      <c r="I41" s="1"/>
    </row>
    <row r="42" spans="1:9" ht="19">
      <c r="A42" s="3" t="s">
        <v>7</v>
      </c>
      <c r="B42" s="6">
        <f t="shared" ref="B42:H42" si="3">B29/$I29</f>
        <v>0</v>
      </c>
      <c r="C42" s="6">
        <f t="shared" si="3"/>
        <v>26</v>
      </c>
      <c r="D42" s="6">
        <f t="shared" si="3"/>
        <v>32.363636363636367</v>
      </c>
      <c r="E42" s="6">
        <f t="shared" si="3"/>
        <v>30.363636363636363</v>
      </c>
      <c r="F42" s="6">
        <f t="shared" si="3"/>
        <v>29.454545454545453</v>
      </c>
      <c r="G42" s="6">
        <f t="shared" si="3"/>
        <v>19.636363636363637</v>
      </c>
      <c r="H42" s="6">
        <f t="shared" si="3"/>
        <v>137.81818181818181</v>
      </c>
      <c r="I42" s="1"/>
    </row>
    <row r="43" spans="1:9" ht="19">
      <c r="A43" s="3" t="s">
        <v>2</v>
      </c>
      <c r="B43" s="6">
        <f t="shared" ref="B43:H43" si="4">B30/$I30</f>
        <v>0</v>
      </c>
      <c r="C43" s="6">
        <f t="shared" si="4"/>
        <v>39</v>
      </c>
      <c r="D43" s="6">
        <f t="shared" si="4"/>
        <v>30.5</v>
      </c>
      <c r="E43" s="6">
        <f t="shared" si="4"/>
        <v>26.5</v>
      </c>
      <c r="F43" s="6">
        <f t="shared" si="4"/>
        <v>31.75</v>
      </c>
      <c r="G43" s="6">
        <f t="shared" si="4"/>
        <v>9.75</v>
      </c>
      <c r="H43" s="6">
        <f t="shared" si="4"/>
        <v>137.5</v>
      </c>
      <c r="I43" s="1"/>
    </row>
    <row r="44" spans="1:9" ht="19">
      <c r="A44" s="3" t="s">
        <v>5</v>
      </c>
      <c r="B44" s="6">
        <f t="shared" ref="B44:H44" si="5">B31/$I31</f>
        <v>0</v>
      </c>
      <c r="C44" s="6">
        <f t="shared" si="5"/>
        <v>22.90909090909091</v>
      </c>
      <c r="D44" s="6">
        <f t="shared" si="5"/>
        <v>26.181818181818183</v>
      </c>
      <c r="E44" s="6">
        <f t="shared" si="5"/>
        <v>24.363636363636363</v>
      </c>
      <c r="F44" s="6">
        <f t="shared" si="5"/>
        <v>16.181818181818183</v>
      </c>
      <c r="G44" s="6">
        <f t="shared" si="5"/>
        <v>3.2727272727272729</v>
      </c>
      <c r="H44" s="6">
        <f t="shared" si="5"/>
        <v>92.909090909090907</v>
      </c>
      <c r="I44" s="1"/>
    </row>
    <row r="45" spans="1:9" ht="19">
      <c r="A45" s="3" t="s">
        <v>4</v>
      </c>
      <c r="B45" s="6">
        <f t="shared" ref="B45:H45" si="6">B32/$I32</f>
        <v>0</v>
      </c>
      <c r="C45" s="6">
        <f t="shared" si="6"/>
        <v>18</v>
      </c>
      <c r="D45" s="6">
        <f t="shared" si="6"/>
        <v>24</v>
      </c>
      <c r="E45" s="6">
        <f t="shared" si="6"/>
        <v>37.666666666666664</v>
      </c>
      <c r="F45" s="6">
        <f t="shared" si="6"/>
        <v>16</v>
      </c>
      <c r="G45" s="6">
        <f t="shared" si="6"/>
        <v>20.333333333333332</v>
      </c>
      <c r="H45" s="6">
        <f t="shared" si="6"/>
        <v>116</v>
      </c>
      <c r="I45" s="1"/>
    </row>
    <row r="46" spans="1:9" ht="19">
      <c r="A46" s="3" t="s">
        <v>0</v>
      </c>
      <c r="B46" s="6">
        <f t="shared" ref="B46:H46" si="7">B33/$I33</f>
        <v>1.75</v>
      </c>
      <c r="C46" s="6">
        <f t="shared" si="7"/>
        <v>17.25</v>
      </c>
      <c r="D46" s="6">
        <f t="shared" si="7"/>
        <v>6</v>
      </c>
      <c r="E46" s="6">
        <f t="shared" si="7"/>
        <v>5.5</v>
      </c>
      <c r="F46" s="6">
        <f t="shared" si="7"/>
        <v>23.5</v>
      </c>
      <c r="G46" s="6">
        <f t="shared" si="7"/>
        <v>8.25</v>
      </c>
      <c r="H46" s="6">
        <f t="shared" si="7"/>
        <v>62.25</v>
      </c>
      <c r="I46" s="1"/>
    </row>
    <row r="47" spans="1:9" ht="19">
      <c r="A47" s="3" t="s">
        <v>6</v>
      </c>
      <c r="B47" s="6">
        <f t="shared" ref="B47:H47" si="8">B34/$I34</f>
        <v>0</v>
      </c>
      <c r="C47" s="6">
        <f t="shared" si="8"/>
        <v>0.25</v>
      </c>
      <c r="D47" s="6">
        <f t="shared" si="8"/>
        <v>2.75</v>
      </c>
      <c r="E47" s="6">
        <f t="shared" si="8"/>
        <v>12.75</v>
      </c>
      <c r="F47" s="6">
        <f t="shared" si="8"/>
        <v>3.75</v>
      </c>
      <c r="G47" s="6">
        <f t="shared" si="8"/>
        <v>0</v>
      </c>
      <c r="H47" s="6">
        <f t="shared" si="8"/>
        <v>19.5</v>
      </c>
      <c r="I47" s="1"/>
    </row>
  </sheetData>
  <sortState ref="A2:H15">
    <sortCondition descending="1" ref="H2:H15"/>
  </sortState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7" sqref="A27"/>
    </sheetView>
  </sheetViews>
  <sheetFormatPr baseColWidth="12" defaultRowHeight="18" x14ac:dyDescent="0"/>
  <sheetData>
    <row r="1" spans="1:7" ht="19">
      <c r="A1" s="1" t="s">
        <v>25</v>
      </c>
      <c r="B1" s="1"/>
      <c r="C1" s="1"/>
      <c r="D1" s="1"/>
      <c r="E1" s="1"/>
      <c r="F1" s="1"/>
      <c r="G1" s="1"/>
    </row>
    <row r="2" spans="1:7" ht="19">
      <c r="A2" s="1"/>
      <c r="B2" s="1" t="s">
        <v>20</v>
      </c>
      <c r="C2" s="1" t="s">
        <v>21</v>
      </c>
      <c r="D2" s="1" t="s">
        <v>23</v>
      </c>
      <c r="E2" s="1" t="s">
        <v>24</v>
      </c>
      <c r="F2" s="1" t="s">
        <v>22</v>
      </c>
      <c r="G2" s="1" t="s">
        <v>13</v>
      </c>
    </row>
    <row r="3" spans="1:7" ht="19">
      <c r="A3" s="3" t="s">
        <v>26</v>
      </c>
      <c r="B3" s="9">
        <v>2.2000000000000002</v>
      </c>
      <c r="C3" s="9">
        <f>22.2/1000</f>
        <v>2.2200000000000001E-2</v>
      </c>
      <c r="D3" s="9">
        <v>5.3</v>
      </c>
      <c r="E3" s="9">
        <v>0</v>
      </c>
      <c r="F3" s="9">
        <v>20.9</v>
      </c>
      <c r="G3" s="10">
        <f>SUM(B3:F3)</f>
        <v>28.422199999999997</v>
      </c>
    </row>
    <row r="4" spans="1:7" ht="19">
      <c r="A4" s="3" t="s">
        <v>7</v>
      </c>
      <c r="B4" s="9">
        <v>6.8</v>
      </c>
      <c r="C4" s="9">
        <v>3.2</v>
      </c>
      <c r="D4" s="9">
        <v>0</v>
      </c>
      <c r="E4" s="9">
        <v>0</v>
      </c>
      <c r="F4" s="9">
        <f>1.2*1000</f>
        <v>1200</v>
      </c>
      <c r="G4" s="10">
        <f t="shared" ref="G4:G23" si="0">SUM(B4:F4)</f>
        <v>1210</v>
      </c>
    </row>
    <row r="5" spans="1:7" ht="19">
      <c r="A5" s="3" t="s">
        <v>3</v>
      </c>
      <c r="B5" s="9">
        <v>17.399999999999999</v>
      </c>
      <c r="C5" s="9">
        <v>17.399999999999999</v>
      </c>
      <c r="D5" s="9">
        <v>0</v>
      </c>
      <c r="E5" s="9">
        <v>17.399999999999999</v>
      </c>
      <c r="F5" s="9">
        <v>17.399999999999999</v>
      </c>
      <c r="G5" s="10">
        <f t="shared" si="0"/>
        <v>69.599999999999994</v>
      </c>
    </row>
    <row r="6" spans="1:7" ht="19">
      <c r="A6" s="3" t="s">
        <v>9</v>
      </c>
      <c r="B6" s="9">
        <v>0</v>
      </c>
      <c r="C6" s="9">
        <f>255.7/1000</f>
        <v>0.25569999999999998</v>
      </c>
      <c r="D6" s="9">
        <v>1.2</v>
      </c>
      <c r="E6" s="9">
        <v>0</v>
      </c>
      <c r="F6" s="9">
        <v>882.7</v>
      </c>
      <c r="G6" s="10">
        <f t="shared" si="0"/>
        <v>884.15570000000002</v>
      </c>
    </row>
    <row r="7" spans="1:7" ht="19">
      <c r="A7" s="3" t="s">
        <v>28</v>
      </c>
      <c r="B7" s="9">
        <v>6.8</v>
      </c>
      <c r="C7" s="9">
        <v>55.5</v>
      </c>
      <c r="D7" s="9">
        <v>0</v>
      </c>
      <c r="E7" s="9">
        <v>0</v>
      </c>
      <c r="F7" s="9">
        <v>153.5</v>
      </c>
      <c r="G7" s="10">
        <f t="shared" si="0"/>
        <v>215.8</v>
      </c>
    </row>
    <row r="8" spans="1:7" ht="19">
      <c r="A8" s="3" t="s">
        <v>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10">
        <f t="shared" si="0"/>
        <v>0</v>
      </c>
    </row>
    <row r="9" spans="1:7" ht="19">
      <c r="A9" s="3" t="s">
        <v>2</v>
      </c>
      <c r="B9" s="9">
        <v>3.3</v>
      </c>
      <c r="C9" s="9">
        <v>0</v>
      </c>
      <c r="D9" s="9">
        <v>283.2</v>
      </c>
      <c r="E9" s="9">
        <v>0</v>
      </c>
      <c r="F9" s="9">
        <f>33.5/1000</f>
        <v>3.3500000000000002E-2</v>
      </c>
      <c r="G9" s="10">
        <f t="shared" si="0"/>
        <v>286.5335</v>
      </c>
    </row>
    <row r="10" spans="1:7" ht="19">
      <c r="A10" s="11" t="s">
        <v>10</v>
      </c>
      <c r="B10" s="9">
        <f>47.7/1000</f>
        <v>4.7700000000000006E-2</v>
      </c>
      <c r="C10" s="9">
        <v>0</v>
      </c>
      <c r="D10" s="9">
        <v>0</v>
      </c>
      <c r="E10" s="9">
        <v>0</v>
      </c>
      <c r="F10" s="9">
        <v>282.60000000000002</v>
      </c>
      <c r="G10" s="10">
        <f t="shared" si="0"/>
        <v>282.64770000000004</v>
      </c>
    </row>
    <row r="11" spans="1:7" ht="19">
      <c r="A11" s="3" t="s">
        <v>27</v>
      </c>
      <c r="B11" s="9">
        <v>6.2</v>
      </c>
      <c r="C11" s="9">
        <v>44.6</v>
      </c>
      <c r="D11" s="9">
        <v>0</v>
      </c>
      <c r="E11" s="9">
        <v>0</v>
      </c>
      <c r="F11" s="9">
        <v>749.2</v>
      </c>
      <c r="G11" s="10">
        <f t="shared" si="0"/>
        <v>800</v>
      </c>
    </row>
    <row r="12" spans="1:7" ht="19">
      <c r="A12" s="1" t="s">
        <v>12</v>
      </c>
      <c r="B12" s="9">
        <f>402.6/1000</f>
        <v>0.40260000000000001</v>
      </c>
      <c r="C12" s="9">
        <v>2.9</v>
      </c>
      <c r="D12" s="9">
        <f>64.2/1000</f>
        <v>6.4200000000000007E-2</v>
      </c>
      <c r="E12" s="9">
        <v>0</v>
      </c>
      <c r="F12" s="9">
        <v>241.6</v>
      </c>
      <c r="G12" s="10">
        <f t="shared" si="0"/>
        <v>244.96680000000001</v>
      </c>
    </row>
    <row r="13" spans="1:7" ht="19">
      <c r="A13" s="1" t="s">
        <v>14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10">
        <f t="shared" si="0"/>
        <v>0</v>
      </c>
    </row>
    <row r="14" spans="1:7" ht="19">
      <c r="A14" s="1" t="s">
        <v>15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10">
        <f t="shared" si="0"/>
        <v>0</v>
      </c>
    </row>
    <row r="15" spans="1:7" ht="19">
      <c r="A15" s="1" t="s">
        <v>8</v>
      </c>
      <c r="B15" s="9">
        <v>11.2</v>
      </c>
      <c r="C15" s="9">
        <v>0</v>
      </c>
      <c r="D15" s="9">
        <v>0</v>
      </c>
      <c r="E15" s="9">
        <v>0</v>
      </c>
      <c r="F15" s="9">
        <v>28</v>
      </c>
      <c r="G15" s="10">
        <f t="shared" si="0"/>
        <v>39.200000000000003</v>
      </c>
    </row>
    <row r="16" spans="1:7" ht="19">
      <c r="A16" s="1" t="s">
        <v>16</v>
      </c>
      <c r="B16" s="9">
        <v>0</v>
      </c>
      <c r="C16" s="9">
        <v>0</v>
      </c>
      <c r="D16" s="9">
        <v>0</v>
      </c>
      <c r="E16" s="9">
        <v>0</v>
      </c>
      <c r="F16" s="9">
        <v>721.6</v>
      </c>
      <c r="G16" s="10">
        <f t="shared" si="0"/>
        <v>721.6</v>
      </c>
    </row>
    <row r="17" spans="1:7" ht="19">
      <c r="A17" s="1" t="s">
        <v>37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10">
        <f t="shared" si="0"/>
        <v>0</v>
      </c>
    </row>
    <row r="18" spans="1:7" ht="19">
      <c r="A18" s="1" t="s">
        <v>36</v>
      </c>
      <c r="B18" s="9">
        <v>0</v>
      </c>
      <c r="C18" s="9">
        <v>0</v>
      </c>
      <c r="D18" s="9">
        <v>0</v>
      </c>
      <c r="E18" s="9">
        <v>0</v>
      </c>
      <c r="F18" s="9">
        <v>1.3</v>
      </c>
      <c r="G18" s="10">
        <f t="shared" si="0"/>
        <v>1.3</v>
      </c>
    </row>
    <row r="19" spans="1:7" ht="19">
      <c r="A19" s="1" t="s">
        <v>30</v>
      </c>
      <c r="B19" s="9">
        <v>0</v>
      </c>
      <c r="C19" s="9">
        <v>0</v>
      </c>
      <c r="D19" s="9">
        <v>0</v>
      </c>
      <c r="E19" s="9">
        <v>0</v>
      </c>
      <c r="F19" s="9">
        <v>314.5</v>
      </c>
      <c r="G19" s="10">
        <f t="shared" si="0"/>
        <v>314.5</v>
      </c>
    </row>
    <row r="20" spans="1:7" ht="19">
      <c r="A20" s="1" t="s">
        <v>19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10">
        <f t="shared" si="0"/>
        <v>0</v>
      </c>
    </row>
    <row r="21" spans="1:7" ht="19">
      <c r="A21" s="1" t="s">
        <v>1</v>
      </c>
      <c r="B21" s="9">
        <v>0</v>
      </c>
      <c r="C21" s="9">
        <v>0.7</v>
      </c>
      <c r="D21" s="9">
        <v>0</v>
      </c>
      <c r="E21" s="9">
        <v>0</v>
      </c>
      <c r="F21" s="9">
        <f>1.1*1000</f>
        <v>1100</v>
      </c>
      <c r="G21" s="10">
        <f t="shared" si="0"/>
        <v>1100.7</v>
      </c>
    </row>
    <row r="22" spans="1:7" ht="19">
      <c r="A22" s="4" t="s">
        <v>11</v>
      </c>
      <c r="B22" s="9">
        <f>306.7/1000</f>
        <v>0.30669999999999997</v>
      </c>
      <c r="C22" s="9">
        <v>0</v>
      </c>
      <c r="D22" s="9">
        <v>0</v>
      </c>
      <c r="E22" s="9">
        <v>0</v>
      </c>
      <c r="F22" s="9">
        <v>8.1999999999999993</v>
      </c>
      <c r="G22" s="10">
        <f t="shared" si="0"/>
        <v>8.5066999999999986</v>
      </c>
    </row>
    <row r="23" spans="1:7" ht="19">
      <c r="A23" s="1"/>
      <c r="B23" s="10">
        <f>SUM(B3:B22)</f>
        <v>54.656999999999989</v>
      </c>
      <c r="C23" s="10">
        <f t="shared" ref="C23:E23" si="1">SUM(C3:C22)</f>
        <v>124.57790000000001</v>
      </c>
      <c r="D23" s="10">
        <f t="shared" si="1"/>
        <v>289.76420000000002</v>
      </c>
      <c r="E23" s="10">
        <f t="shared" si="1"/>
        <v>17.399999999999999</v>
      </c>
      <c r="F23" s="10">
        <f>SUM(F3:F22)</f>
        <v>5721.5334999999995</v>
      </c>
      <c r="G23" s="10">
        <f t="shared" si="0"/>
        <v>6207.9325999999992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課題数</vt:lpstr>
      <vt:lpstr>使用量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 Hiroshi</dc:creator>
  <cp:lastModifiedBy>KOYAMA Hiroshi</cp:lastModifiedBy>
  <dcterms:created xsi:type="dcterms:W3CDTF">2012-08-31T09:42:54Z</dcterms:created>
  <dcterms:modified xsi:type="dcterms:W3CDTF">2012-08-31T10:21:55Z</dcterms:modified>
</cp:coreProperties>
</file>