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抗菌ペプチド/"/>
    </mc:Choice>
  </mc:AlternateContent>
  <xr:revisionPtr revIDLastSave="0" documentId="13_ncr:1_{34E01763-E158-594D-919D-31F29B83A3B1}" xr6:coauthVersionLast="47" xr6:coauthVersionMax="47" xr10:uidLastSave="{00000000-0000-0000-0000-000000000000}"/>
  <bookViews>
    <workbookView xWindow="14860" yWindow="500" windowWidth="1394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H85" i="1"/>
  <c r="I85" i="1"/>
  <c r="J85" i="1"/>
  <c r="K85" i="1"/>
  <c r="L85" i="1"/>
  <c r="M85" i="1"/>
  <c r="N85" i="1"/>
  <c r="O85" i="1"/>
  <c r="P85" i="1"/>
  <c r="Q85" i="1"/>
  <c r="F85" i="1"/>
  <c r="Q16" i="1"/>
  <c r="Q15" i="1"/>
  <c r="Q14" i="1"/>
  <c r="Q11" i="1" l="1"/>
  <c r="B4" i="1" l="1"/>
  <c r="B74" i="1"/>
  <c r="B72" i="1"/>
  <c r="B73" i="1"/>
  <c r="B75" i="1"/>
  <c r="B71" i="1"/>
  <c r="B76" i="1"/>
  <c r="B63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<sst xmlns="http://schemas.openxmlformats.org/spreadsheetml/2006/main" count="604" uniqueCount="284">
  <si>
    <t>呼び名</t>
  </si>
  <si>
    <t>番号</t>
    <rPh sb="0" eb="2">
      <t>バンゴウ</t>
    </rPh>
    <phoneticPr fontId="1"/>
  </si>
  <si>
    <t>作成者</t>
    <rPh sb="0" eb="3">
      <t>サクセイ</t>
    </rPh>
    <phoneticPr fontId="1"/>
  </si>
  <si>
    <t>ペプチド配列</t>
  </si>
  <si>
    <t>SMILES</t>
    <phoneticPr fontId="1"/>
  </si>
  <si>
    <t>大腸菌 (NZRC 3972)</t>
  </si>
  <si>
    <t>DH5a</t>
  </si>
  <si>
    <t>緑膿菌</t>
    <rPh sb="0" eb="3">
      <t>リョク</t>
    </rPh>
    <phoneticPr fontId="1"/>
  </si>
  <si>
    <t>黄色ブドウ球菌</t>
    <rPh sb="0" eb="2">
      <t>オウショク</t>
    </rPh>
    <phoneticPr fontId="1"/>
  </si>
  <si>
    <t>プロテウス菌</t>
  </si>
  <si>
    <t>表皮ブドウ球菌</t>
  </si>
  <si>
    <t>Proteus vulgaris</t>
  </si>
  <si>
    <t>Salmonella enterica subsp.</t>
  </si>
  <si>
    <t>Klebsiella pneumoniae（肺炎桿菌）</t>
  </si>
  <si>
    <t>MDRP</t>
  </si>
  <si>
    <t>溶血性</t>
    <rPh sb="0" eb="3">
      <t>ビコウ222</t>
    </rPh>
    <phoneticPr fontId="1"/>
  </si>
  <si>
    <r>
      <t>Δ[θ] ([θ]</t>
    </r>
    <r>
      <rPr>
        <vertAlign val="subscript"/>
        <sz val="20"/>
        <color theme="1"/>
        <rFont val="Times New Roman"/>
        <family val="1"/>
      </rPr>
      <t>222/</t>
    </r>
    <r>
      <rPr>
        <sz val="20"/>
        <color theme="1"/>
        <rFont val="Times New Roman"/>
        <family val="1"/>
      </rPr>
      <t>[θ]</t>
    </r>
    <r>
      <rPr>
        <vertAlign val="subscript"/>
        <sz val="20"/>
        <color theme="1"/>
        <rFont val="Times New Roman"/>
        <family val="1"/>
      </rPr>
      <t>208</t>
    </r>
    <r>
      <rPr>
        <sz val="20"/>
        <color theme="1"/>
        <rFont val="Times New Roman"/>
        <family val="1"/>
      </rPr>
      <t>)</t>
    </r>
    <phoneticPr fontId="1"/>
  </si>
  <si>
    <t>目的</t>
  </si>
  <si>
    <t>備考</t>
    <rPh sb="0" eb="2">
      <t>ビコウ</t>
    </rPh>
    <phoneticPr fontId="1"/>
  </si>
  <si>
    <t>修正ペプチド配列</t>
    <phoneticPr fontId="1"/>
  </si>
  <si>
    <t>block</t>
  </si>
  <si>
    <t>蓜島, 後藤</t>
  </si>
  <si>
    <t>H-KKKKKKKKKGGGLLALLALLA-NH2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</si>
  <si>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</si>
  <si>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</si>
  <si>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U = Aib, S5 = (S)-pentenyl alanineなど, CD測定溶媒　H2O: TFE=1: 1 (蓜島)</t>
    <phoneticPr fontId="1"/>
  </si>
  <si>
    <t>H-KKKKKKKKKGGGLLALLALLA-NH2</t>
    <phoneticPr fontId="1"/>
  </si>
  <si>
    <t>MAG2</t>
  </si>
  <si>
    <t>蓜島, 後藤, 平野</t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</si>
  <si>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</si>
  <si>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</si>
  <si>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DL</t>
  </si>
  <si>
    <t>蓜島, 小澤</t>
  </si>
  <si>
    <t>H-GIGKFLHSAKKFGKAFV-NH2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</si>
  <si>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</si>
  <si>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D体、L体交互, CD測定溶媒　H2O: TFE=1: 1 (小澤)</t>
    <phoneticPr fontId="1"/>
  </si>
  <si>
    <t>H-gIgKfLhSaKkFgKaFv-NH2</t>
    <phoneticPr fontId="1"/>
  </si>
  <si>
    <t>17, D</t>
  </si>
  <si>
    <t>蓜島, 小澤, 後藤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</si>
  <si>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</si>
  <si>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</si>
  <si>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全てD体, CD測定溶媒　H2O: TFE=1: 1 (小澤)</t>
    <rPh sb="0" eb="2">
      <t>オザw</t>
    </rPh>
    <phoneticPr fontId="1"/>
  </si>
  <si>
    <t>H-gigkflhsakkfgkafv-NH2</t>
    <phoneticPr fontId="1"/>
  </si>
  <si>
    <t>Aib</t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</si>
  <si>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</si>
  <si>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</si>
  <si>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U=Aib, CD測定溶媒　H2O: TFE=1: 1 (蓜島)</t>
    <phoneticPr fontId="1"/>
  </si>
  <si>
    <t>hybrid, Ac6c sub.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</si>
  <si>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</si>
  <si>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</si>
  <si>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r>
      <t>Z=Ac6c, CD測定溶媒　H</t>
    </r>
    <r>
      <rPr>
        <vertAlign val="subscript"/>
        <sz val="12"/>
        <color theme="1"/>
        <rFont val="游ゴシック (本文)"/>
        <family val="3"/>
        <charset val="128"/>
      </rPr>
      <t>2</t>
    </r>
    <r>
      <rPr>
        <sz val="12"/>
        <color theme="1"/>
        <rFont val="游ゴシック"/>
        <family val="2"/>
        <charset val="128"/>
        <scheme val="minor"/>
      </rPr>
      <t>O: TFE=1: 1 (蓜島)</t>
    </r>
    <rPh sb="0" eb="2">
      <t>ヨウバ</t>
    </rPh>
    <phoneticPr fontId="1"/>
  </si>
  <si>
    <t>G3K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</si>
  <si>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</si>
  <si>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</si>
  <si>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CD測定溶媒　H2O: TFE=1: 1 (小澤)</t>
    <phoneticPr fontId="1"/>
  </si>
  <si>
    <t>K sub.</t>
  </si>
  <si>
    <t>蓜島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</si>
  <si>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</si>
  <si>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</si>
  <si>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17KKV, K. KV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</si>
  <si>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</si>
  <si>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</si>
  <si>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random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</si>
  <si>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</si>
  <si>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</si>
  <si>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CD測定溶媒　H2O: TFE=1: 1 (蓜島)</t>
    <phoneticPr fontId="1"/>
  </si>
  <si>
    <t>7KXAib-1</t>
  </si>
  <si>
    <t>H-KKXUKKXU-NH2</t>
  </si>
  <si>
    <t>[H]N[C@@H](CCCCN)C(N[C@@H](CCCCN)C(N[C@@H](CCOCC=C)C(NC(C(N[C@@H](CCCCN)C(N[C@@H](CCCCN)C(N[C@@H](CCOCC=C)C(NC(C(N)=O)(C)C)=O)=O)=O)=O)(C)C)=O)=O)=O</t>
  </si>
  <si>
    <t>X=L-homoserine-(O-allyl), U=Aib, CD測定溶媒　H2O: TFE=1: 1 (蓜島)</t>
    <phoneticPr fontId="1"/>
  </si>
  <si>
    <t>H-KKX0UKKX0U-NH2</t>
    <phoneticPr fontId="1"/>
  </si>
  <si>
    <t>7KXAib-2</t>
  </si>
  <si>
    <t>H-KKXUKKXU-NH2(架橋)</t>
  </si>
  <si>
    <t>[H]N[C@@H](CCCCN)C(N[C@@H](CCCCN)C(N[C@@H](CCOC/C=C\COCC[C@@H](C(NC(C(N)=O)(C)C)=O)NC([C@H](CCCCN)N1)=O)C(NC(C(N[C@@H](CCCCN)C1=O)=O)(C)C)=O)=O)=O</t>
  </si>
  <si>
    <t>X=L-homoserine-(O-allyl), U=Aib, Xは架橋を形成, CD測定溶媒　H2O: TFE=1: 1 (蓜島)</t>
    <phoneticPr fontId="1"/>
  </si>
  <si>
    <t>H-KKX0=UKKX0=U-NH2</t>
    <phoneticPr fontId="1"/>
  </si>
  <si>
    <t>7KXAib</t>
  </si>
  <si>
    <t>H-KKUUKKU-NH2</t>
  </si>
  <si>
    <t>[H]N[C@@H](CCCCN)C(N[C@@H](CCCCN)C(NC(C(NC(C(N[C@@H](CCCCN)C(N[C@@H](CCCCN)C(NC(C(N)=O)(C)C)=O)=O)=O)(C)C)=O)(C)C)=O)=O</t>
  </si>
  <si>
    <t>7KAc5c</t>
  </si>
  <si>
    <t>H-KKBBKKB-NH2</t>
  </si>
  <si>
    <t>[H]N[C@@H](CCCCN)C(N[C@@H](CCCCN)C(NC1(CCCC1)C(NC2(CCCC2)C(N[C@@H](CCCCN)C(N[C@@H](CCCCN)C(NC3(CCCC3)C(N)=O)=O)=O)=O)=O)=O)=O</t>
  </si>
  <si>
    <t>B=Ac5c, CD測定溶媒　H2O: TFE=1: 1 (蓜島)</t>
    <phoneticPr fontId="1"/>
  </si>
  <si>
    <t>7KAc6c</t>
  </si>
  <si>
    <t>H-KKZZKKZ-NH2</t>
  </si>
  <si>
    <t>[H]N[C@@H](CCCCN)C(N[C@@H](CCCCN)C(NC1(CCCCC1)C(NC2(CCCCC2)C(N[C@@H](CCCCN)C(N[C@@H](CCCCN)C(NC3(CCCCC3)C(N)=O)=O)=O)=O)=O)=O)=O</t>
  </si>
  <si>
    <t>Z=Ac6c, CD測定溶媒　H2O: TFE=1: 1 (蓜島)</t>
    <phoneticPr fontId="1"/>
  </si>
  <si>
    <t>Mag2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</si>
  <si>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</si>
  <si>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</si>
  <si>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今村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</si>
  <si>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</si>
  <si>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</si>
  <si>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</si>
  <si>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</si>
  <si>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CD測定溶媒　H2O: TFE=1: 1 (今村)</t>
    <rPh sb="0" eb="2">
      <t>オザw</t>
    </rPh>
    <phoneticPr fontId="1"/>
  </si>
  <si>
    <t>Ac-AKKFGKAFV-NH2</t>
    <phoneticPr fontId="1"/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</si>
  <si>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</si>
  <si>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</si>
  <si>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</si>
  <si>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</si>
  <si>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</si>
  <si>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</si>
  <si>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</si>
  <si>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</si>
  <si>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</si>
  <si>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</si>
  <si>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GIG1</t>
  </si>
  <si>
    <t>小澤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</si>
  <si>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</si>
  <si>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</si>
  <si>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GIG2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</si>
  <si>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</si>
  <si>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</si>
  <si>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G1L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</si>
  <si>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</si>
  <si>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</si>
  <si>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KL12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</si>
  <si>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</si>
  <si>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</si>
  <si>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KL16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</si>
  <si>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</si>
  <si>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</si>
  <si>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23SH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</si>
  <si>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</si>
  <si>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</si>
  <si>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17SH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</si>
  <si>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</si>
  <si>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</si>
  <si>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</si>
  <si>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</si>
  <si>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GGG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</si>
  <si>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</si>
  <si>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</si>
  <si>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hybrid, 17KKV Ac6c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</si>
  <si>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</si>
  <si>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</si>
  <si>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後藤, 小澤</t>
    <rPh sb="0" eb="2">
      <t>、</t>
    </rPh>
    <phoneticPr fontId="1"/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</si>
  <si>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</si>
  <si>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</si>
  <si>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17KKV Aib</t>
  </si>
  <si>
    <t>後藤, 平野, 髙田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</si>
  <si>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</si>
  <si>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</si>
  <si>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t>U=Aib</t>
  </si>
  <si>
    <t>stp2</t>
    <phoneticPr fontId="1"/>
  </si>
  <si>
    <t>平野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</si>
  <si>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</si>
  <si>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</si>
  <si>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</si>
  <si>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</si>
  <si>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</si>
  <si>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</si>
  <si>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</si>
  <si>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</si>
  <si>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</si>
  <si>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</si>
  <si>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</si>
  <si>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</si>
  <si>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</si>
  <si>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</si>
  <si>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</si>
  <si>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R8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R</t>
    </r>
    <r>
      <rPr>
        <sz val="12"/>
        <color rgb="FF000000"/>
        <rFont val="游ゴシック"/>
        <family val="3"/>
        <charset val="128"/>
      </rPr>
      <t>)-2-(7-pentenyl)Alanine, 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  <phoneticPr fontId="1"/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</si>
  <si>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</si>
  <si>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</si>
  <si>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</si>
  <si>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R8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R</t>
    </r>
    <r>
      <rPr>
        <sz val="12"/>
        <color rgb="FF000000"/>
        <rFont val="游ゴシック"/>
        <family val="3"/>
        <charset val="128"/>
      </rPr>
      <t>)-2-(7-pentenyl)Alanine, 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 = (</t>
    </r>
    <r>
      <rPr>
        <i/>
        <sz val="12"/>
        <color rgb="FF000000"/>
        <rFont val="游ゴシック"/>
        <family val="3"/>
        <charset val="128"/>
      </rPr>
      <t>S</t>
    </r>
    <r>
      <rPr>
        <sz val="12"/>
        <color rgb="FF000000"/>
        <rFont val="游ゴシック"/>
        <family val="3"/>
        <charset val="128"/>
      </rPr>
      <t>)-2-(4-pentenyl)Alanine</t>
    </r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</si>
  <si>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</si>
  <si>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</si>
  <si>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Lycotoxin</t>
  </si>
  <si>
    <t>後藤, 平野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</si>
  <si>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</si>
  <si>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</si>
  <si>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髙田</t>
  </si>
  <si>
    <t>H-GIOrnOrnFLKSUOrnOrnFVOrnUFOrn-NH2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</si>
  <si>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</si>
  <si>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</si>
  <si>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H-GIXXFLXSUXXFVXUFX-NH2</t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</si>
  <si>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</si>
  <si>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U=Aib, X=Dab</t>
    <phoneticPr fontId="1"/>
  </si>
  <si>
    <t>H-GIX1X1FLX1SUX1X1FVX1UFX1-NH2</t>
    <phoneticPr fontId="1"/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</si>
  <si>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</si>
  <si>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</si>
  <si>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</si>
  <si>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</si>
  <si>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</si>
  <si>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</si>
  <si>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H-GIKOrnFLKSUOrnKFVOrnUFK-NH2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</si>
  <si>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</si>
  <si>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</si>
  <si>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H-GIOrnKFLOrnSUKOrnFVKUFOrn-NH2</t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</si>
  <si>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</si>
  <si>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</si>
  <si>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H-GIKXFLKSUXKFVXUFK-NH2</t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</si>
  <si>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</si>
  <si>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U=Aib, X=Dab</t>
  </si>
  <si>
    <t>H-GIKX1FLKSUX1KFVX1UFK-NH2</t>
    <phoneticPr fontId="1"/>
  </si>
  <si>
    <t>H-GIXKFLXSUKXFVKUFX-NH2</t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</si>
  <si>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</si>
  <si>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H-GIX1KFLX1SUKX1FVKUFX1-NH2</t>
    <phoneticPr fontId="1"/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</si>
  <si>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</si>
  <si>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</si>
  <si>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</si>
  <si>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</si>
  <si>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</si>
  <si>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</si>
  <si>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</si>
  <si>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</si>
  <si>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</si>
  <si>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</si>
  <si>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</si>
  <si>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</si>
  <si>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H-GIKKFLKSUOrnOrnFVOrnUFOrn-NH2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</si>
  <si>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</si>
  <si>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</si>
  <si>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H-GIOrnOrnFLOrnSUKKFVKUFK-NH2</t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</si>
  <si>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</si>
  <si>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</si>
  <si>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H-GIKKFLKSUXXFVXUFX-NH2</t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</si>
  <si>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</si>
  <si>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H-GIKKFLKSUX1X1FVX1UFX1-NH2</t>
    <phoneticPr fontId="1"/>
  </si>
  <si>
    <t>H-GIXXFLXSUKKFVKUFK-NH2</t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</si>
  <si>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</si>
  <si>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H-GIX1X1FLX1SUKKFVKUFK-NH2</t>
    <phoneticPr fontId="1"/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</si>
  <si>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</si>
  <si>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</si>
  <si>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</si>
  <si>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</si>
  <si>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</si>
  <si>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</si>
  <si>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</si>
  <si>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</si>
  <si>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</si>
  <si>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</si>
  <si>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</si>
  <si>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</si>
  <si>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Stripe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</si>
  <si>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</si>
  <si>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</si>
  <si>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Gly</t>
    <phoneticPr fontId="1"/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</si>
  <si>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</si>
  <si>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</si>
  <si>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Aib</t>
    <phoneticPr fontId="1"/>
  </si>
  <si>
    <t>H-KLLKKXGKLLKKXGKLLKKXG-NH2 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</si>
  <si>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</si>
  <si>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X = Aib</t>
  </si>
  <si>
    <t>H-KLLKKUGKLLKKUGKLLKKUG-NH2 </t>
    <phoneticPr fontId="1"/>
  </si>
  <si>
    <t>Ac6c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</si>
  <si>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</si>
  <si>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</si>
  <si>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t>Z = Ac6c</t>
  </si>
  <si>
    <t>stp1</t>
    <phoneticPr fontId="1"/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</si>
  <si>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</si>
  <si>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</si>
  <si>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t>stp2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</si>
  <si>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</si>
  <si>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</si>
  <si>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t>c6</t>
    <phoneticPr fontId="1"/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</si>
  <si>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</si>
  <si>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</si>
  <si>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t>c 12</t>
    <phoneticPr fontId="1"/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</si>
  <si>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</si>
  <si>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</si>
  <si>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t>c18</t>
    <phoneticPr fontId="1"/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</si>
  <si>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</si>
  <si>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</si>
  <si>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横尾</t>
  </si>
  <si>
    <t>H-KLLKKAXKLLKKAXKLLKKAX-NH2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</si>
  <si>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</si>
  <si>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X = Sarcosine</t>
    <phoneticPr fontId="1"/>
  </si>
  <si>
    <t>H-KLLKKAX2KLLKKAX2KLLKKAX2-NH2</t>
    <phoneticPr fontId="1"/>
  </si>
  <si>
    <t>H-KLLKKXGKLLKKXGKLLKKXG-NH2</t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</si>
  <si>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</si>
  <si>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X = Sarcosine</t>
  </si>
  <si>
    <t>H-KLLKKX2GKLLKKX2GKLLKKX2G-NH2</t>
    <phoneticPr fontId="1"/>
  </si>
  <si>
    <t>H-KLLKKXXKLLKKXXKLLKKXX-NH2</t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</si>
  <si>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</si>
  <si>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</si>
  <si>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H-KLXKKXXKLXKKXXKLXKKXX-NH2</t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</si>
  <si>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</si>
  <si>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</si>
  <si>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H-KXXKKXXKXXKKXXKXXKKXX-NH2</t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</si>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</sst>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sz val="12"/>
      <color theme="0"/>
      <name val="游ゴシック"/>
      <family val="2"/>
      <charset val="128"/>
      <scheme val="minor"/>
    </font>
    <font>
      <b/>
      <i/>
      <sz val="12"/>
      <color rgb="FF000000"/>
      <name val="游ゴシック"/>
      <family val="3"/>
      <charset val="128"/>
    </font>
    <font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20"/>
      <color theme="1"/>
      <name val="Times New Roman"/>
      <family val="1"/>
    </font>
    <font>
      <vertAlign val="subscript"/>
      <sz val="20"/>
      <color theme="1"/>
      <name val="Times New Roman"/>
      <family val="1"/>
    </font>
    <font>
      <sz val="14"/>
      <name val="Times New Roman"/>
      <family val="1"/>
    </font>
    <font>
      <vertAlign val="subscript"/>
      <sz val="12"/>
      <color theme="1"/>
      <name val="游ゴシック (本文)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2" fillId="4" borderId="0" xfId="0" applyFont="1" applyFill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/>
    </dxf>
    <dxf>
      <alignment vertical="center" textRotation="0" wrapText="1" indent="0" justifyLastLine="0" shrinkToFit="0" readingOrder="0"/>
    </dxf>
    <dxf>
      <alignment horizontal="center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B1:S85" totalsRowCount="1" headerRowDxfId="32">
  <autoFilter ref="B1:S84" xr:uid="{678F88A2-D840-E746-861B-B2F860C2CE0E}"/>
  <sortState xmlns:xlrd2="http://schemas.microsoft.com/office/spreadsheetml/2017/richdata2" ref="B2:S84">
    <sortCondition ref="I1:I84"/>
  </sortState>
  <tableColumns count="18">
    <tableColumn id="15" xr3:uid="{27A4A305-CBBF-7749-8C07-B781538C5BF1}" name="番号" dataDxfId="31" totalsRowDxfId="15">
      <calculatedColumnFormula>ROW()-1</calculatedColumnFormula>
    </tableColumn>
    <tableColumn id="1" xr3:uid="{AE35D108-CFD2-5C4C-BD7B-9C3EBEE98331}" name="作成者" dataDxfId="30" totalsRowDxfId="14"/>
    <tableColumn id="2" xr3:uid="{7CE3EDF5-3440-CF43-94E3-96A6309DA753}" name="ペプチド配列"/>
    <tableColumn id="3" xr3:uid="{9ED414D8-C021-C447-8AC2-8EABC6C5CC87}" name="SMILES" dataDxfId="29" totalsRowDxfId="13"/>
    <tableColumn id="4" xr3:uid="{87DCEB0F-5C7E-5041-9E6B-833F6F0F3D1C}" name="大腸菌 (NZRC 3972)" totalsRowFunction="custom" dataDxfId="28" totalsRowDxfId="12">
      <totalsRowFormula>COUNTA(F2:F83)</totalsRowFormula>
    </tableColumn>
    <tableColumn id="12" xr3:uid="{04847395-FD07-4061-AE21-368A6D76BC17}" name="DH5a" totalsRowFunction="custom" dataDxfId="27" totalsRowDxfId="11">
      <totalsRowFormula>COUNTA(G2:G83)</totalsRowFormula>
    </tableColumn>
    <tableColumn id="5" xr3:uid="{CF7F378B-A098-CA46-B78F-F80856E48FD8}" name="緑膿菌" totalsRowFunction="custom" dataDxfId="26" totalsRowDxfId="10">
      <totalsRowFormula>COUNTA(H2:H83)</totalsRowFormula>
    </tableColumn>
    <tableColumn id="6" xr3:uid="{1A4A4E26-B3C3-B943-A9DE-BF61903C742B}" name="黄色ブドウ球菌" totalsRowFunction="custom" dataDxfId="25" totalsRowDxfId="9">
      <totalsRowFormula>COUNTA(I2:I83)</totalsRowFormula>
    </tableColumn>
    <tableColumn id="7" xr3:uid="{4FB4BF0C-820F-B24A-923C-BD798097C9F2}" name="プロテウス菌" totalsRowFunction="custom" dataDxfId="24" totalsRowDxfId="8">
      <totalsRowFormula>COUNTA(J2:J83)</totalsRowFormula>
    </tableColumn>
    <tableColumn id="8" xr3:uid="{8203777E-F481-0149-8D20-CB0EA2B106F5}" name="表皮ブドウ球菌" totalsRowFunction="custom" dataDxfId="23" totalsRowDxfId="7">
      <totalsRowFormula>COUNTA(K2:K83)</totalsRowFormula>
    </tableColumn>
    <tableColumn id="16" xr3:uid="{E87D9EF7-2529-430C-8F5D-BF1EF97A35A0}" name="Proteus vulgaris" totalsRowFunction="custom" dataDxfId="22" totalsRowDxfId="6">
      <totalsRowFormula>COUNTA(L2:L83)</totalsRowFormula>
    </tableColumn>
    <tableColumn id="17" xr3:uid="{6F0E89F3-748E-4623-ABE0-DE17D21AAB18}" name="Salmonella enterica subsp." totalsRowFunction="custom" dataDxfId="21" totalsRowDxfId="5">
      <totalsRowFormula>COUNTA(M2:M83)</totalsRowFormula>
    </tableColumn>
    <tableColumn id="14" xr3:uid="{132A2BF5-BABF-4D71-B17C-06CB1733E65E}" name="Klebsiella pneumoniae（肺炎桿菌）" totalsRowFunction="custom" dataDxfId="20" totalsRowDxfId="4">
      <totalsRowFormula>COUNTA(N2:N83)</totalsRowFormula>
    </tableColumn>
    <tableColumn id="9" xr3:uid="{64E0C41C-C461-104B-A13E-FA8EAFC54A3D}" name="MDRP" totalsRowFunction="custom" dataDxfId="19" totalsRowDxfId="3">
      <totalsRowFormula>COUNTA(O2:O83)</totalsRowFormula>
    </tableColumn>
    <tableColumn id="13" xr3:uid="{3753922A-7F52-4635-AE90-97494CB1D1C6}" name="溶血性" totalsRowFunction="custom" dataDxfId="18" totalsRowDxfId="2">
      <totalsRowFormula>COUNTA(P2:P83)</totalsRowFormula>
    </tableColumn>
    <tableColumn id="18" xr3:uid="{1442C8BD-B133-F343-836C-B9C014332F5B}" name="Δ[θ] ([θ]222/[θ]208)" totalsRowFunction="custom" dataDxfId="17" totalsRowDxfId="1">
      <totalsRowFormula>COUNTA(Q2:Q83)</totalsRowFormula>
    </tableColumn>
    <tableColumn id="10" xr3:uid="{A3B30712-BB0D-5E45-AFDF-7AAF6D118A80}" name="目的" dataDxfId="16" totalsRowDxfId="0"/>
    <tableColumn id="11" xr3:uid="{5FBA69E9-5D14-BB4E-BC4D-918B4327A962}" name="備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U85"/>
  <sheetViews>
    <sheetView tabSelected="1" topLeftCell="P76" zoomScale="75" zoomScaleNormal="59" workbookViewId="0">
      <selection activeCell="R77" sqref="R77"/>
    </sheetView>
  </sheetViews>
  <sheetFormatPr baseColWidth="10" defaultColWidth="11.5703125" defaultRowHeight="20"/>
  <cols>
    <col min="1" max="1" width="18.85546875" style="5" customWidth="1"/>
    <col min="2" max="2" width="6.42578125" customWidth="1"/>
    <col min="3" max="3" width="16.28515625" style="1" customWidth="1"/>
    <col min="4" max="4" width="40.28515625" customWidth="1"/>
    <col min="5" max="5" width="76.5703125" style="3" customWidth="1"/>
    <col min="6" max="6" width="20.7109375" style="1" customWidth="1"/>
    <col min="7" max="7" width="13" style="1" customWidth="1"/>
    <col min="8" max="8" width="15.7109375" style="1" customWidth="1"/>
    <col min="9" max="9" width="19.5703125" style="1" customWidth="1"/>
    <col min="10" max="10" width="16.28515625" style="1" customWidth="1"/>
    <col min="11" max="14" width="19.42578125" style="1" customWidth="1"/>
    <col min="15" max="15" width="17.7109375" style="1" customWidth="1"/>
    <col min="16" max="16" width="17.7109375" style="10" customWidth="1"/>
    <col min="17" max="17" width="27.7109375" style="1" customWidth="1"/>
    <col min="18" max="18" width="58.85546875" customWidth="1"/>
    <col min="19" max="19" width="40.28515625" customWidth="1"/>
  </cols>
  <sheetData>
    <row r="1" spans="1:21" ht="32" thickBot="1">
      <c r="A1" s="6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21" t="s">
        <v>16</v>
      </c>
      <c r="R1" s="1" t="s">
        <v>17</v>
      </c>
      <c r="S1" s="1" t="s">
        <v>18</v>
      </c>
      <c r="T1" s="1" t="s">
        <v>19</v>
      </c>
    </row>
    <row r="2" spans="1:21" ht="105">
      <c r="A2" s="5" t="s">
        <v>20</v>
      </c>
      <c r="B2">
        <f t="shared" ref="B2:B65" si="0">ROW()-1</f>
        <v>1</v>
      </c>
      <c r="C2" s="1" t="s">
        <v>21</v>
      </c>
      <c r="D2" t="s">
        <v>22</v>
      </c>
      <c r="E2" s="2" t="s">
        <v>23</v>
      </c>
      <c r="F2" s="1">
        <v>6.25</v>
      </c>
      <c r="G2" s="1">
        <v>12.5</v>
      </c>
      <c r="H2" s="1">
        <v>6.25</v>
      </c>
      <c r="I2" s="1">
        <v>12.5</v>
      </c>
      <c r="J2" s="1" t="s">
        <v>24</v>
      </c>
      <c r="K2" s="1">
        <v>6.25</v>
      </c>
      <c r="P2" s="10">
        <v>25</v>
      </c>
      <c r="Q2" s="15">
        <v>0.54597103508521472</v>
      </c>
      <c r="R2" s="1"/>
      <c r="S2" s="18" t="s">
        <v>25</v>
      </c>
      <c r="T2" t="s">
        <v>26</v>
      </c>
      <c r="U2" s="4"/>
    </row>
    <row r="3" spans="1:21" ht="126">
      <c r="A3" s="5" t="s">
        <v>27</v>
      </c>
      <c r="B3">
        <f t="shared" si="0"/>
        <v>2</v>
      </c>
      <c r="C3" s="1" t="s">
        <v>28</v>
      </c>
      <c r="D3" t="s">
        <v>29</v>
      </c>
      <c r="E3" s="2" t="s">
        <v>30</v>
      </c>
      <c r="F3" s="1">
        <v>3.125</v>
      </c>
      <c r="G3" s="1">
        <v>3.125</v>
      </c>
      <c r="H3" s="1">
        <v>12.5</v>
      </c>
      <c r="I3" s="1">
        <v>100</v>
      </c>
      <c r="J3" s="1" t="s">
        <v>24</v>
      </c>
      <c r="K3" s="1">
        <v>25</v>
      </c>
      <c r="P3" s="10" t="s">
        <v>24</v>
      </c>
      <c r="Q3" s="15">
        <v>0.96640433671189274</v>
      </c>
      <c r="R3" s="1"/>
      <c r="T3" t="s">
        <v>29</v>
      </c>
    </row>
    <row r="4" spans="1:21" ht="105">
      <c r="A4" s="5" t="s">
        <v>31</v>
      </c>
      <c r="B4">
        <f t="shared" si="0"/>
        <v>3</v>
      </c>
      <c r="C4" s="1" t="s">
        <v>32</v>
      </c>
      <c r="D4" s="3" t="s">
        <v>33</v>
      </c>
      <c r="E4" s="2" t="s">
        <v>34</v>
      </c>
      <c r="F4" s="1">
        <v>25</v>
      </c>
      <c r="G4" s="1">
        <v>12.5</v>
      </c>
      <c r="H4" s="1">
        <v>25</v>
      </c>
      <c r="I4" s="1" t="s">
        <v>24</v>
      </c>
      <c r="J4" s="1" t="s">
        <v>24</v>
      </c>
      <c r="K4" s="1">
        <v>100</v>
      </c>
      <c r="Q4" s="15">
        <v>0.99129474220703473</v>
      </c>
      <c r="R4" s="1"/>
      <c r="S4" s="18" t="s">
        <v>35</v>
      </c>
      <c r="T4" s="3" t="s">
        <v>36</v>
      </c>
    </row>
    <row r="5" spans="1:21" ht="105">
      <c r="A5" s="5" t="s">
        <v>37</v>
      </c>
      <c r="B5">
        <f t="shared" si="0"/>
        <v>4</v>
      </c>
      <c r="C5" s="1" t="s">
        <v>38</v>
      </c>
      <c r="D5" s="3" t="s">
        <v>39</v>
      </c>
      <c r="E5" s="2" t="s">
        <v>40</v>
      </c>
      <c r="F5" s="1">
        <v>3.125</v>
      </c>
      <c r="G5" s="1">
        <v>3.125</v>
      </c>
      <c r="H5" s="1">
        <v>3.125</v>
      </c>
      <c r="I5" s="1">
        <v>50</v>
      </c>
      <c r="J5" s="1" t="s">
        <v>24</v>
      </c>
      <c r="K5" s="1">
        <v>12.5</v>
      </c>
      <c r="P5" s="10" t="s">
        <v>24</v>
      </c>
      <c r="Q5" s="15">
        <v>0.82382084397253175</v>
      </c>
      <c r="R5" s="1"/>
      <c r="S5" s="17" t="s">
        <v>41</v>
      </c>
      <c r="T5" s="3" t="s">
        <v>42</v>
      </c>
    </row>
    <row r="6" spans="1:21" ht="105">
      <c r="A6" s="5" t="s">
        <v>43</v>
      </c>
      <c r="B6">
        <f t="shared" si="0"/>
        <v>5</v>
      </c>
      <c r="C6" s="1" t="s">
        <v>21</v>
      </c>
      <c r="D6" t="s">
        <v>44</v>
      </c>
      <c r="E6" s="2" t="s">
        <v>45</v>
      </c>
      <c r="F6" s="1">
        <v>3.125</v>
      </c>
      <c r="G6" s="1">
        <v>3.125</v>
      </c>
      <c r="H6" s="1">
        <v>3.125</v>
      </c>
      <c r="I6" s="1">
        <v>12.5</v>
      </c>
      <c r="J6" s="1" t="s">
        <v>24</v>
      </c>
      <c r="K6" s="1">
        <v>3.125</v>
      </c>
      <c r="P6" s="10" t="s">
        <v>24</v>
      </c>
      <c r="Q6" s="14">
        <v>0.87</v>
      </c>
      <c r="R6" s="1"/>
      <c r="S6" s="17" t="s">
        <v>46</v>
      </c>
      <c r="T6" t="s">
        <v>44</v>
      </c>
    </row>
    <row r="7" spans="1:21" ht="105">
      <c r="A7" s="5" t="s">
        <v>47</v>
      </c>
      <c r="B7">
        <f t="shared" si="0"/>
        <v>6</v>
      </c>
      <c r="C7" s="1" t="s">
        <v>38</v>
      </c>
      <c r="D7" t="s">
        <v>48</v>
      </c>
      <c r="E7" s="2" t="s">
        <v>49</v>
      </c>
      <c r="F7" s="1">
        <v>3.125</v>
      </c>
      <c r="G7" s="1">
        <v>3.125</v>
      </c>
      <c r="H7" s="1">
        <v>6.25</v>
      </c>
      <c r="I7" s="1">
        <v>3.125</v>
      </c>
      <c r="J7" s="1" t="s">
        <v>24</v>
      </c>
      <c r="K7" s="1">
        <v>3.125</v>
      </c>
      <c r="P7" s="10">
        <v>3.125</v>
      </c>
      <c r="Q7" s="15">
        <v>0.90695627446568705</v>
      </c>
      <c r="R7" s="1"/>
      <c r="S7" s="17" t="s">
        <v>50</v>
      </c>
      <c r="T7" t="s">
        <v>48</v>
      </c>
    </row>
    <row r="8" spans="1:21" ht="105">
      <c r="A8" s="5" t="s">
        <v>51</v>
      </c>
      <c r="B8">
        <f t="shared" si="0"/>
        <v>7</v>
      </c>
      <c r="C8" s="1" t="s">
        <v>32</v>
      </c>
      <c r="D8" t="s">
        <v>52</v>
      </c>
      <c r="E8" s="2" t="s">
        <v>53</v>
      </c>
      <c r="F8" s="1">
        <v>3.125</v>
      </c>
      <c r="G8" s="1">
        <v>3.125</v>
      </c>
      <c r="H8" s="1">
        <v>3.125</v>
      </c>
      <c r="I8" s="1">
        <v>25</v>
      </c>
      <c r="J8" s="1" t="s">
        <v>24</v>
      </c>
      <c r="K8" s="1">
        <v>6.25</v>
      </c>
      <c r="Q8" s="15">
        <v>0.68794233852882236</v>
      </c>
      <c r="R8" s="1"/>
      <c r="S8" s="17" t="s">
        <v>54</v>
      </c>
      <c r="T8" t="s">
        <v>52</v>
      </c>
    </row>
    <row r="9" spans="1:21" ht="105">
      <c r="A9" s="5" t="s">
        <v>55</v>
      </c>
      <c r="B9">
        <f t="shared" si="0"/>
        <v>8</v>
      </c>
      <c r="C9" s="1" t="s">
        <v>56</v>
      </c>
      <c r="D9" t="s">
        <v>57</v>
      </c>
      <c r="E9" s="2" t="s">
        <v>58</v>
      </c>
      <c r="F9" s="1">
        <v>3.125</v>
      </c>
      <c r="G9" s="1">
        <v>3.125</v>
      </c>
      <c r="H9" s="1">
        <v>3.125</v>
      </c>
      <c r="I9" s="1">
        <v>100</v>
      </c>
      <c r="J9" s="1" t="s">
        <v>24</v>
      </c>
      <c r="K9" s="1">
        <v>3.125</v>
      </c>
      <c r="Q9" s="15">
        <v>0.75000197087818221</v>
      </c>
      <c r="R9" s="1"/>
      <c r="S9" s="17" t="s">
        <v>54</v>
      </c>
      <c r="T9" t="s">
        <v>57</v>
      </c>
    </row>
    <row r="10" spans="1:21" ht="105">
      <c r="A10" s="5" t="s">
        <v>59</v>
      </c>
      <c r="B10">
        <f t="shared" si="0"/>
        <v>9</v>
      </c>
      <c r="C10" s="1" t="s">
        <v>38</v>
      </c>
      <c r="D10" t="s">
        <v>60</v>
      </c>
      <c r="E10" s="2" t="s">
        <v>61</v>
      </c>
      <c r="F10" s="1">
        <v>3.125</v>
      </c>
      <c r="G10" s="1">
        <v>3.125</v>
      </c>
      <c r="H10" s="1">
        <v>1.56</v>
      </c>
      <c r="I10" s="1">
        <v>6.25</v>
      </c>
      <c r="J10" s="1" t="s">
        <v>24</v>
      </c>
      <c r="K10" s="1">
        <v>3.125</v>
      </c>
      <c r="P10" s="10" t="s">
        <v>24</v>
      </c>
      <c r="Q10" s="15">
        <v>0.86948055378747668</v>
      </c>
      <c r="R10" s="1"/>
      <c r="T10" t="s">
        <v>60</v>
      </c>
    </row>
    <row r="11" spans="1:21" ht="126">
      <c r="A11" s="5" t="s">
        <v>62</v>
      </c>
      <c r="B11">
        <f t="shared" si="0"/>
        <v>10</v>
      </c>
      <c r="C11" s="1" t="s">
        <v>21</v>
      </c>
      <c r="D11" t="s">
        <v>63</v>
      </c>
      <c r="E11" s="2" t="s">
        <v>64</v>
      </c>
      <c r="F11" s="1">
        <v>12.5</v>
      </c>
      <c r="G11" s="1">
        <v>25</v>
      </c>
      <c r="H11" s="1">
        <v>3.125</v>
      </c>
      <c r="I11" s="1">
        <v>100</v>
      </c>
      <c r="J11" s="1" t="s">
        <v>24</v>
      </c>
      <c r="K11" s="1">
        <v>6.25</v>
      </c>
      <c r="P11" s="10">
        <v>100</v>
      </c>
      <c r="Q11" s="15">
        <f>-6121.090332/-8787.827148</f>
        <v>0.696541958428607</v>
      </c>
      <c r="R11" s="1"/>
      <c r="S11" s="17" t="s">
        <v>65</v>
      </c>
      <c r="T11" t="s">
        <v>63</v>
      </c>
    </row>
    <row r="12" spans="1:21" ht="63">
      <c r="A12" s="5" t="s">
        <v>66</v>
      </c>
      <c r="B12">
        <f t="shared" si="0"/>
        <v>11</v>
      </c>
      <c r="C12" s="1" t="s">
        <v>56</v>
      </c>
      <c r="D12" t="s">
        <v>67</v>
      </c>
      <c r="E12" s="2" t="s">
        <v>68</v>
      </c>
      <c r="F12" s="1" t="s">
        <v>24</v>
      </c>
      <c r="H12" s="1" t="s">
        <v>24</v>
      </c>
      <c r="I12" s="1" t="s">
        <v>24</v>
      </c>
      <c r="Q12" s="15">
        <v>0.43316904464873107</v>
      </c>
      <c r="R12" s="1"/>
      <c r="S12" s="18" t="s">
        <v>69</v>
      </c>
      <c r="T12" t="s">
        <v>70</v>
      </c>
    </row>
    <row r="13" spans="1:21" ht="63">
      <c r="A13" s="5" t="s">
        <v>71</v>
      </c>
      <c r="B13">
        <f t="shared" si="0"/>
        <v>12</v>
      </c>
      <c r="C13" s="1" t="s">
        <v>56</v>
      </c>
      <c r="D13" t="s">
        <v>72</v>
      </c>
      <c r="E13" s="2" t="s">
        <v>73</v>
      </c>
      <c r="F13" s="1" t="s">
        <v>24</v>
      </c>
      <c r="H13" s="1" t="s">
        <v>24</v>
      </c>
      <c r="I13" s="1" t="s">
        <v>24</v>
      </c>
      <c r="Q13" s="15">
        <v>0.37039305130117633</v>
      </c>
      <c r="R13" s="1"/>
      <c r="S13" s="18" t="s">
        <v>74</v>
      </c>
      <c r="T13" t="s">
        <v>75</v>
      </c>
    </row>
    <row r="14" spans="1:21" ht="42">
      <c r="A14" s="5" t="s">
        <v>76</v>
      </c>
      <c r="B14">
        <f t="shared" si="0"/>
        <v>13</v>
      </c>
      <c r="C14" s="1" t="s">
        <v>56</v>
      </c>
      <c r="D14" t="s">
        <v>77</v>
      </c>
      <c r="E14" s="2" t="s">
        <v>78</v>
      </c>
      <c r="F14" s="1" t="s">
        <v>24</v>
      </c>
      <c r="H14" s="1" t="s">
        <v>24</v>
      </c>
      <c r="I14" s="1" t="s">
        <v>24</v>
      </c>
      <c r="Q14" s="15">
        <f>281.137665/285.230652</f>
        <v>0.98565025542906937</v>
      </c>
      <c r="R14" s="1"/>
      <c r="S14" s="19" t="s">
        <v>46</v>
      </c>
      <c r="T14" t="s">
        <v>77</v>
      </c>
    </row>
    <row r="15" spans="1:21" ht="42">
      <c r="A15" s="5" t="s">
        <v>79</v>
      </c>
      <c r="B15">
        <f t="shared" si="0"/>
        <v>14</v>
      </c>
      <c r="C15" s="1" t="s">
        <v>56</v>
      </c>
      <c r="D15" t="s">
        <v>80</v>
      </c>
      <c r="E15" s="2" t="s">
        <v>81</v>
      </c>
      <c r="F15" s="1" t="s">
        <v>24</v>
      </c>
      <c r="H15" s="1" t="s">
        <v>24</v>
      </c>
      <c r="Q15" s="15">
        <f>267.346985/284.882996</f>
        <v>0.9384448659757848</v>
      </c>
      <c r="R15" s="1"/>
      <c r="S15" s="17" t="s">
        <v>82</v>
      </c>
      <c r="T15" t="s">
        <v>80</v>
      </c>
    </row>
    <row r="16" spans="1:21" ht="42">
      <c r="A16" s="5" t="s">
        <v>83</v>
      </c>
      <c r="B16">
        <f t="shared" si="0"/>
        <v>15</v>
      </c>
      <c r="C16" s="1" t="s">
        <v>56</v>
      </c>
      <c r="D16" t="s">
        <v>84</v>
      </c>
      <c r="E16" s="2" t="s">
        <v>85</v>
      </c>
      <c r="F16" s="1" t="s">
        <v>24</v>
      </c>
      <c r="H16" s="1" t="s">
        <v>24</v>
      </c>
      <c r="Q16" s="15">
        <f>268.048676/284.097656</f>
        <v>0.94350893201315267</v>
      </c>
      <c r="R16" s="1"/>
      <c r="S16" s="17" t="s">
        <v>86</v>
      </c>
      <c r="T16" t="s">
        <v>84</v>
      </c>
    </row>
    <row r="17" spans="1:20" ht="126">
      <c r="A17" s="5" t="s">
        <v>87</v>
      </c>
      <c r="B17">
        <f t="shared" si="0"/>
        <v>16</v>
      </c>
      <c r="C17" s="1" t="s">
        <v>56</v>
      </c>
      <c r="D17" t="s">
        <v>88</v>
      </c>
      <c r="E17" s="2" t="s">
        <v>89</v>
      </c>
      <c r="F17" s="1">
        <v>3.125</v>
      </c>
      <c r="G17" s="1">
        <v>3.125</v>
      </c>
      <c r="H17" s="1">
        <v>12.5</v>
      </c>
      <c r="I17" s="1">
        <v>100</v>
      </c>
      <c r="J17" s="1" t="s">
        <v>24</v>
      </c>
      <c r="K17" s="1">
        <v>25</v>
      </c>
      <c r="R17" s="1"/>
      <c r="T17" t="s">
        <v>88</v>
      </c>
    </row>
    <row r="18" spans="1:20" ht="63">
      <c r="A18" s="5">
        <v>1</v>
      </c>
      <c r="B18">
        <f t="shared" si="0"/>
        <v>17</v>
      </c>
      <c r="C18" s="1" t="s">
        <v>90</v>
      </c>
      <c r="D18" t="s">
        <v>91</v>
      </c>
      <c r="E18" s="2" t="s">
        <v>92</v>
      </c>
      <c r="F18" s="1" t="s">
        <v>93</v>
      </c>
      <c r="H18" s="1" t="s">
        <v>93</v>
      </c>
      <c r="I18" s="1" t="s">
        <v>94</v>
      </c>
      <c r="Q18" s="15">
        <v>0.34646842557660928</v>
      </c>
      <c r="R18" s="1"/>
      <c r="S18" s="17" t="s">
        <v>95</v>
      </c>
      <c r="T18" t="s">
        <v>91</v>
      </c>
    </row>
    <row r="19" spans="1:20" ht="63">
      <c r="A19" s="5">
        <v>2</v>
      </c>
      <c r="B19">
        <f t="shared" si="0"/>
        <v>18</v>
      </c>
      <c r="C19" s="1" t="s">
        <v>90</v>
      </c>
      <c r="D19" t="s">
        <v>96</v>
      </c>
      <c r="E19" s="2" t="s">
        <v>97</v>
      </c>
      <c r="F19" s="1" t="s">
        <v>93</v>
      </c>
      <c r="H19" s="1" t="s">
        <v>93</v>
      </c>
      <c r="I19" s="1" t="s">
        <v>94</v>
      </c>
      <c r="Q19" s="15">
        <v>0.58462005320359423</v>
      </c>
      <c r="R19" s="1"/>
      <c r="S19" s="17" t="s">
        <v>95</v>
      </c>
      <c r="T19" t="s">
        <v>98</v>
      </c>
    </row>
    <row r="20" spans="1:20" ht="84">
      <c r="A20" s="5">
        <v>3</v>
      </c>
      <c r="B20">
        <f t="shared" si="0"/>
        <v>19</v>
      </c>
      <c r="C20" s="1" t="s">
        <v>90</v>
      </c>
      <c r="D20" t="s">
        <v>99</v>
      </c>
      <c r="E20" s="2" t="s">
        <v>100</v>
      </c>
      <c r="F20" s="1" t="s">
        <v>93</v>
      </c>
      <c r="H20" s="1" t="s">
        <v>93</v>
      </c>
      <c r="I20" s="1" t="s">
        <v>94</v>
      </c>
      <c r="Q20" s="15">
        <v>0.7123315344092821</v>
      </c>
      <c r="R20" s="1"/>
      <c r="S20" s="17" t="s">
        <v>95</v>
      </c>
      <c r="T20" t="s">
        <v>99</v>
      </c>
    </row>
    <row r="21" spans="1:20" ht="84">
      <c r="A21" s="5">
        <v>4</v>
      </c>
      <c r="B21">
        <f t="shared" si="0"/>
        <v>20</v>
      </c>
      <c r="C21" s="1" t="s">
        <v>90</v>
      </c>
      <c r="D21" t="s">
        <v>101</v>
      </c>
      <c r="E21" s="2" t="s">
        <v>102</v>
      </c>
      <c r="F21" s="1" t="s">
        <v>93</v>
      </c>
      <c r="H21" s="1">
        <v>200</v>
      </c>
      <c r="I21" s="1" t="s">
        <v>94</v>
      </c>
      <c r="Q21" s="15">
        <v>0.53771506325235097</v>
      </c>
      <c r="R21" s="1"/>
      <c r="S21" s="17" t="s">
        <v>95</v>
      </c>
      <c r="T21" t="s">
        <v>101</v>
      </c>
    </row>
    <row r="22" spans="1:20" ht="126">
      <c r="A22" s="5">
        <v>5</v>
      </c>
      <c r="B22">
        <f t="shared" si="0"/>
        <v>21</v>
      </c>
      <c r="C22" s="1" t="s">
        <v>90</v>
      </c>
      <c r="D22" t="s">
        <v>103</v>
      </c>
      <c r="E22" s="2" t="s">
        <v>104</v>
      </c>
      <c r="F22" s="1">
        <v>50</v>
      </c>
      <c r="H22" s="1">
        <v>12.5</v>
      </c>
      <c r="I22" s="1">
        <v>200</v>
      </c>
      <c r="Q22" s="15">
        <v>0.76446724106154118</v>
      </c>
      <c r="R22" s="1"/>
      <c r="S22" s="17" t="s">
        <v>95</v>
      </c>
      <c r="T22" t="s">
        <v>103</v>
      </c>
    </row>
    <row r="23" spans="1:20" ht="105">
      <c r="A23" s="5">
        <v>6</v>
      </c>
      <c r="B23">
        <f t="shared" si="0"/>
        <v>22</v>
      </c>
      <c r="C23" s="1" t="s">
        <v>90</v>
      </c>
      <c r="D23" s="3" t="s">
        <v>105</v>
      </c>
      <c r="E23" s="2" t="s">
        <v>106</v>
      </c>
      <c r="F23" s="1">
        <v>200</v>
      </c>
      <c r="H23" s="1">
        <v>25</v>
      </c>
      <c r="I23" s="1" t="s">
        <v>94</v>
      </c>
      <c r="Q23" s="15">
        <v>0.66704337257671853</v>
      </c>
      <c r="R23" s="1"/>
      <c r="S23" s="17" t="s">
        <v>95</v>
      </c>
      <c r="T23" s="3" t="s">
        <v>105</v>
      </c>
    </row>
    <row r="24" spans="1:20" ht="105">
      <c r="A24" s="5" t="s">
        <v>107</v>
      </c>
      <c r="B24">
        <f t="shared" si="0"/>
        <v>23</v>
      </c>
      <c r="C24" s="1" t="s">
        <v>108</v>
      </c>
      <c r="D24" t="s">
        <v>109</v>
      </c>
      <c r="E24" s="2" t="s">
        <v>110</v>
      </c>
      <c r="F24" s="1">
        <v>12.5</v>
      </c>
      <c r="G24" s="1">
        <v>12.5</v>
      </c>
      <c r="H24" s="1">
        <v>50</v>
      </c>
      <c r="I24" s="1" t="s">
        <v>24</v>
      </c>
      <c r="J24" s="1" t="s">
        <v>24</v>
      </c>
      <c r="K24" s="1" t="s">
        <v>24</v>
      </c>
      <c r="Q24" s="15">
        <v>0.19208963609334953</v>
      </c>
      <c r="R24" s="1"/>
      <c r="S24" s="17" t="s">
        <v>54</v>
      </c>
      <c r="T24" t="s">
        <v>109</v>
      </c>
    </row>
    <row r="25" spans="1:20" ht="105">
      <c r="A25" s="5" t="s">
        <v>111</v>
      </c>
      <c r="B25">
        <f t="shared" si="0"/>
        <v>24</v>
      </c>
      <c r="C25" s="1" t="s">
        <v>108</v>
      </c>
      <c r="D25" t="s">
        <v>112</v>
      </c>
      <c r="E25" s="2" t="s">
        <v>113</v>
      </c>
      <c r="F25" s="1">
        <v>3.125</v>
      </c>
      <c r="G25" s="1">
        <v>3.125</v>
      </c>
      <c r="H25" s="1">
        <v>3.125</v>
      </c>
      <c r="I25" s="1">
        <v>50</v>
      </c>
      <c r="J25" s="1" t="s">
        <v>24</v>
      </c>
      <c r="K25" s="1">
        <v>12.5</v>
      </c>
      <c r="Q25" s="15">
        <v>0.73701058914025352</v>
      </c>
      <c r="R25" s="1"/>
      <c r="S25" s="17" t="s">
        <v>54</v>
      </c>
      <c r="T25" t="s">
        <v>112</v>
      </c>
    </row>
    <row r="26" spans="1:20" ht="105">
      <c r="A26" s="5" t="s">
        <v>114</v>
      </c>
      <c r="B26">
        <f t="shared" si="0"/>
        <v>25</v>
      </c>
      <c r="C26" s="1" t="s">
        <v>108</v>
      </c>
      <c r="D26" t="s">
        <v>115</v>
      </c>
      <c r="E26" s="2" t="s">
        <v>116</v>
      </c>
      <c r="F26" s="1">
        <v>3.125</v>
      </c>
      <c r="G26" s="1">
        <v>3.125</v>
      </c>
      <c r="H26" s="1">
        <v>3.125</v>
      </c>
      <c r="I26" s="1">
        <v>3.125</v>
      </c>
      <c r="J26" s="1" t="s">
        <v>24</v>
      </c>
      <c r="K26" s="1">
        <v>3.125</v>
      </c>
      <c r="Q26" s="15">
        <v>0.76621917297645603</v>
      </c>
      <c r="R26" s="1"/>
      <c r="S26" s="17" t="s">
        <v>54</v>
      </c>
      <c r="T26" t="s">
        <v>115</v>
      </c>
    </row>
    <row r="27" spans="1:20" ht="84">
      <c r="A27" s="5" t="s">
        <v>117</v>
      </c>
      <c r="B27">
        <f t="shared" si="0"/>
        <v>26</v>
      </c>
      <c r="C27" s="1" t="s">
        <v>108</v>
      </c>
      <c r="D27" t="s">
        <v>118</v>
      </c>
      <c r="E27" s="2" t="s">
        <v>119</v>
      </c>
      <c r="F27" s="1">
        <v>3.125</v>
      </c>
      <c r="G27" s="1">
        <v>3.125</v>
      </c>
      <c r="H27" s="1">
        <v>3.125</v>
      </c>
      <c r="I27" s="1">
        <v>6.25</v>
      </c>
      <c r="J27" s="1" t="s">
        <v>24</v>
      </c>
      <c r="K27" s="1">
        <v>25</v>
      </c>
      <c r="Q27" s="15">
        <v>0.66306651127405847</v>
      </c>
      <c r="R27" s="1"/>
      <c r="S27" s="17" t="s">
        <v>54</v>
      </c>
      <c r="T27" t="s">
        <v>118</v>
      </c>
    </row>
    <row r="28" spans="1:20" ht="105">
      <c r="A28" s="5" t="s">
        <v>120</v>
      </c>
      <c r="B28">
        <f t="shared" si="0"/>
        <v>27</v>
      </c>
      <c r="C28" s="1" t="s">
        <v>108</v>
      </c>
      <c r="D28" t="s">
        <v>121</v>
      </c>
      <c r="E28" s="2" t="s">
        <v>122</v>
      </c>
      <c r="F28" s="1">
        <v>3.125</v>
      </c>
      <c r="G28" s="1">
        <v>3.125</v>
      </c>
      <c r="H28" s="1">
        <v>3.125</v>
      </c>
      <c r="I28" s="1">
        <v>12.5</v>
      </c>
      <c r="J28" s="1" t="s">
        <v>24</v>
      </c>
      <c r="K28" s="1">
        <v>25</v>
      </c>
      <c r="Q28" s="15">
        <v>0.70668343518417753</v>
      </c>
      <c r="R28" s="1"/>
      <c r="S28" s="17" t="s">
        <v>54</v>
      </c>
      <c r="T28" t="s">
        <v>121</v>
      </c>
    </row>
    <row r="29" spans="1:20" ht="126">
      <c r="A29" s="5" t="s">
        <v>123</v>
      </c>
      <c r="B29">
        <f t="shared" si="0"/>
        <v>28</v>
      </c>
      <c r="C29" s="1" t="s">
        <v>108</v>
      </c>
      <c r="D29" t="s">
        <v>124</v>
      </c>
      <c r="E29" s="2" t="s">
        <v>125</v>
      </c>
      <c r="F29" s="1" t="s">
        <v>24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  <c r="Q29" s="15">
        <v>0.70219164686939939</v>
      </c>
      <c r="R29" s="1"/>
      <c r="S29" s="17" t="s">
        <v>54</v>
      </c>
      <c r="T29" t="s">
        <v>124</v>
      </c>
    </row>
    <row r="30" spans="1:20" ht="105">
      <c r="A30" s="5" t="s">
        <v>126</v>
      </c>
      <c r="B30">
        <f t="shared" si="0"/>
        <v>29</v>
      </c>
      <c r="C30" s="1" t="s">
        <v>108</v>
      </c>
      <c r="D30" t="s">
        <v>127</v>
      </c>
      <c r="E30" s="2" t="s">
        <v>128</v>
      </c>
      <c r="F30" s="1">
        <v>3.125</v>
      </c>
      <c r="H30" s="1">
        <v>6.25</v>
      </c>
      <c r="I30" s="1">
        <v>50</v>
      </c>
      <c r="J30" s="1" t="s">
        <v>24</v>
      </c>
      <c r="K30" s="1">
        <v>12.5</v>
      </c>
      <c r="Q30" s="15">
        <v>0.72997050294697041</v>
      </c>
      <c r="R30" s="1"/>
      <c r="S30" s="17" t="s">
        <v>54</v>
      </c>
      <c r="T30" t="s">
        <v>127</v>
      </c>
    </row>
    <row r="31" spans="1:20" ht="84">
      <c r="A31" s="5">
        <v>14</v>
      </c>
      <c r="B31">
        <f t="shared" si="0"/>
        <v>30</v>
      </c>
      <c r="C31" s="1" t="s">
        <v>108</v>
      </c>
      <c r="D31" t="s">
        <v>129</v>
      </c>
      <c r="E31" s="2" t="s">
        <v>130</v>
      </c>
      <c r="F31" s="1">
        <v>50</v>
      </c>
      <c r="H31" s="1">
        <v>50</v>
      </c>
      <c r="I31" s="1" t="s">
        <v>24</v>
      </c>
      <c r="J31" s="1" t="s">
        <v>24</v>
      </c>
      <c r="K31" s="1" t="s">
        <v>24</v>
      </c>
      <c r="Q31" s="15">
        <v>0.18872068172844797</v>
      </c>
      <c r="R31" s="1"/>
      <c r="S31" s="17" t="s">
        <v>54</v>
      </c>
      <c r="T31" t="s">
        <v>129</v>
      </c>
    </row>
    <row r="32" spans="1:20" ht="105">
      <c r="A32" s="5" t="s">
        <v>131</v>
      </c>
      <c r="B32">
        <f t="shared" si="0"/>
        <v>31</v>
      </c>
      <c r="C32" s="1" t="s">
        <v>108</v>
      </c>
      <c r="D32" t="s">
        <v>132</v>
      </c>
      <c r="E32" s="2" t="s">
        <v>133</v>
      </c>
      <c r="F32" s="1">
        <v>25</v>
      </c>
      <c r="H32" s="1">
        <v>25</v>
      </c>
      <c r="I32" s="1" t="s">
        <v>24</v>
      </c>
      <c r="J32" s="1" t="s">
        <v>24</v>
      </c>
      <c r="K32" s="1" t="s">
        <v>24</v>
      </c>
      <c r="Q32" s="15">
        <v>0.50599078502210992</v>
      </c>
      <c r="R32" s="1"/>
      <c r="S32" s="17" t="s">
        <v>54</v>
      </c>
      <c r="T32" t="s">
        <v>132</v>
      </c>
    </row>
    <row r="33" spans="1:20" ht="105">
      <c r="A33" s="5" t="s">
        <v>134</v>
      </c>
      <c r="B33">
        <f t="shared" si="0"/>
        <v>32</v>
      </c>
      <c r="C33" s="1" t="s">
        <v>21</v>
      </c>
      <c r="D33" t="s">
        <v>135</v>
      </c>
      <c r="E33" s="2" t="s">
        <v>136</v>
      </c>
      <c r="F33" s="1">
        <v>3.125</v>
      </c>
      <c r="G33" s="1">
        <v>3.125</v>
      </c>
      <c r="H33" s="1">
        <v>3.125</v>
      </c>
      <c r="I33" s="1">
        <v>3.125</v>
      </c>
      <c r="J33" s="1" t="s">
        <v>24</v>
      </c>
      <c r="K33" s="1">
        <v>1.56</v>
      </c>
      <c r="P33" s="10">
        <v>3.125</v>
      </c>
      <c r="Q33" s="15">
        <v>0.90695627446568705</v>
      </c>
      <c r="R33" s="1"/>
      <c r="S33" s="17" t="s">
        <v>86</v>
      </c>
      <c r="T33" t="s">
        <v>135</v>
      </c>
    </row>
    <row r="34" spans="1:20" ht="126">
      <c r="B34">
        <f t="shared" si="0"/>
        <v>33</v>
      </c>
      <c r="C34" s="1" t="s">
        <v>137</v>
      </c>
      <c r="D34" t="s">
        <v>138</v>
      </c>
      <c r="E34" s="2" t="s">
        <v>139</v>
      </c>
      <c r="F34" s="1" t="s">
        <v>93</v>
      </c>
      <c r="H34" s="1" t="s">
        <v>93</v>
      </c>
      <c r="I34" s="1" t="s">
        <v>94</v>
      </c>
      <c r="Q34" s="15">
        <v>0.74383597778717581</v>
      </c>
      <c r="R34" s="1"/>
      <c r="S34" s="17" t="s">
        <v>95</v>
      </c>
      <c r="T34" t="s">
        <v>138</v>
      </c>
    </row>
    <row r="35" spans="1:20" ht="105">
      <c r="A35" s="5" t="s">
        <v>140</v>
      </c>
      <c r="B35">
        <f t="shared" si="0"/>
        <v>34</v>
      </c>
      <c r="C35" s="1" t="s">
        <v>141</v>
      </c>
      <c r="D35" t="s">
        <v>142</v>
      </c>
      <c r="E35" s="3" t="s">
        <v>143</v>
      </c>
      <c r="F35" s="1">
        <v>3.125</v>
      </c>
      <c r="G35" s="1">
        <v>3.125</v>
      </c>
      <c r="H35" s="1">
        <v>3.125</v>
      </c>
      <c r="I35" s="1">
        <v>12.5</v>
      </c>
      <c r="K35" s="1">
        <v>3.125</v>
      </c>
      <c r="O35" s="1">
        <v>6.25</v>
      </c>
      <c r="P35" s="10">
        <v>50</v>
      </c>
      <c r="Q35" s="16">
        <v>0.97226908820866254</v>
      </c>
      <c r="R35" s="1"/>
      <c r="S35" t="s">
        <v>144</v>
      </c>
      <c r="T35" t="s">
        <v>142</v>
      </c>
    </row>
    <row r="36" spans="1:20" ht="105">
      <c r="A36" s="5" t="s">
        <v>145</v>
      </c>
      <c r="B36">
        <f t="shared" si="0"/>
        <v>35</v>
      </c>
      <c r="C36" s="1" t="s">
        <v>146</v>
      </c>
      <c r="D36" s="11" t="s">
        <v>147</v>
      </c>
      <c r="E36" s="2" t="s">
        <v>148</v>
      </c>
      <c r="G36" s="1">
        <v>1.56</v>
      </c>
      <c r="H36" s="1">
        <v>1.56</v>
      </c>
      <c r="I36" s="1">
        <v>3.125</v>
      </c>
      <c r="O36" s="1">
        <v>1.56</v>
      </c>
      <c r="P36" s="10">
        <v>50</v>
      </c>
      <c r="Q36" s="15">
        <v>0.86737170596393898</v>
      </c>
      <c r="R36" s="1"/>
      <c r="S36" s="7" t="s">
        <v>149</v>
      </c>
      <c r="T36" s="11" t="s">
        <v>147</v>
      </c>
    </row>
    <row r="37" spans="1:20" ht="105">
      <c r="A37" s="5">
        <v>3</v>
      </c>
      <c r="B37">
        <f t="shared" si="0"/>
        <v>36</v>
      </c>
      <c r="C37" s="1" t="s">
        <v>146</v>
      </c>
      <c r="D37" s="11" t="s">
        <v>150</v>
      </c>
      <c r="E37" s="2" t="s">
        <v>151</v>
      </c>
      <c r="G37" s="1">
        <v>1.56</v>
      </c>
      <c r="H37" s="1">
        <v>3.125</v>
      </c>
      <c r="I37" s="1">
        <v>3.125</v>
      </c>
      <c r="O37" s="1">
        <v>0.78</v>
      </c>
      <c r="P37" s="10">
        <v>6.25</v>
      </c>
      <c r="Q37" s="15">
        <v>0.94430750052463275</v>
      </c>
      <c r="R37" s="1"/>
      <c r="S37" s="7" t="s">
        <v>152</v>
      </c>
      <c r="T37" s="11" t="s">
        <v>150</v>
      </c>
    </row>
    <row r="38" spans="1:20" ht="105">
      <c r="A38" s="5">
        <v>4</v>
      </c>
      <c r="B38">
        <f t="shared" si="0"/>
        <v>37</v>
      </c>
      <c r="C38" s="1" t="s">
        <v>146</v>
      </c>
      <c r="D38" s="11" t="s">
        <v>153</v>
      </c>
      <c r="E38" s="2" t="s">
        <v>154</v>
      </c>
      <c r="G38" s="1">
        <v>1.56</v>
      </c>
      <c r="H38" s="1">
        <v>1.56</v>
      </c>
      <c r="I38" s="1">
        <v>6.25</v>
      </c>
      <c r="O38" s="1">
        <v>0.78</v>
      </c>
      <c r="P38" s="10">
        <v>3.125</v>
      </c>
      <c r="Q38" s="15">
        <v>0.89329379275118981</v>
      </c>
      <c r="R38" s="1"/>
      <c r="S38" s="7" t="s">
        <v>152</v>
      </c>
      <c r="T38" s="11" t="s">
        <v>153</v>
      </c>
    </row>
    <row r="39" spans="1:20" ht="105">
      <c r="A39" s="5">
        <v>5</v>
      </c>
      <c r="B39">
        <f t="shared" si="0"/>
        <v>38</v>
      </c>
      <c r="C39" s="1" t="s">
        <v>146</v>
      </c>
      <c r="D39" s="11" t="s">
        <v>155</v>
      </c>
      <c r="E39" s="2" t="s">
        <v>156</v>
      </c>
      <c r="G39" s="1">
        <v>1.56</v>
      </c>
      <c r="H39" s="1">
        <v>6.25</v>
      </c>
      <c r="I39" s="1">
        <v>12.5</v>
      </c>
      <c r="O39" s="1">
        <v>3.125</v>
      </c>
      <c r="P39" s="10">
        <v>1.56</v>
      </c>
      <c r="Q39" s="15">
        <v>1.0501231902969395</v>
      </c>
      <c r="R39" s="1"/>
      <c r="S39" s="7" t="s">
        <v>152</v>
      </c>
      <c r="T39" s="11" t="s">
        <v>157</v>
      </c>
    </row>
    <row r="40" spans="1:20" ht="105">
      <c r="A40" s="5">
        <v>6</v>
      </c>
      <c r="B40">
        <f t="shared" si="0"/>
        <v>39</v>
      </c>
      <c r="C40" s="1" t="s">
        <v>146</v>
      </c>
      <c r="D40" s="11" t="s">
        <v>158</v>
      </c>
      <c r="E40" s="2" t="s">
        <v>159</v>
      </c>
      <c r="G40" s="1">
        <v>1.56</v>
      </c>
      <c r="H40" s="1">
        <v>1.56</v>
      </c>
      <c r="I40" s="1">
        <v>3.125</v>
      </c>
      <c r="O40" s="1">
        <v>0.78</v>
      </c>
      <c r="P40" s="10">
        <v>3.125</v>
      </c>
      <c r="Q40" s="15">
        <v>0.96223302877031969</v>
      </c>
      <c r="R40" s="1"/>
      <c r="S40" s="7" t="s">
        <v>152</v>
      </c>
      <c r="T40" s="11" t="s">
        <v>158</v>
      </c>
    </row>
    <row r="41" spans="1:20" ht="105">
      <c r="A41" s="5">
        <v>7</v>
      </c>
      <c r="B41">
        <f t="shared" si="0"/>
        <v>40</v>
      </c>
      <c r="C41" s="1" t="s">
        <v>146</v>
      </c>
      <c r="D41" s="11" t="s">
        <v>160</v>
      </c>
      <c r="E41" s="2" t="s">
        <v>161</v>
      </c>
      <c r="G41" s="1">
        <v>3.125</v>
      </c>
      <c r="H41" s="1">
        <v>3.125</v>
      </c>
      <c r="I41" s="1">
        <v>25</v>
      </c>
      <c r="O41" s="1">
        <v>1.56</v>
      </c>
      <c r="P41" s="10">
        <v>6.25</v>
      </c>
      <c r="Q41" s="15">
        <v>0.90547985641360162</v>
      </c>
      <c r="R41" s="1"/>
      <c r="S41" s="7" t="s">
        <v>162</v>
      </c>
      <c r="T41" s="11" t="s">
        <v>160</v>
      </c>
    </row>
    <row r="42" spans="1:20" ht="105">
      <c r="A42" s="5">
        <v>8</v>
      </c>
      <c r="B42">
        <f t="shared" si="0"/>
        <v>41</v>
      </c>
      <c r="C42" s="1" t="s">
        <v>146</v>
      </c>
      <c r="D42" s="11" t="s">
        <v>163</v>
      </c>
      <c r="E42" s="2" t="s">
        <v>164</v>
      </c>
      <c r="G42" s="1">
        <v>6.25</v>
      </c>
      <c r="H42" s="1" t="s">
        <v>165</v>
      </c>
      <c r="I42" s="1" t="s">
        <v>165</v>
      </c>
      <c r="O42" s="1">
        <v>3.125</v>
      </c>
      <c r="P42" s="10">
        <v>0.19</v>
      </c>
      <c r="Q42" s="15">
        <v>0.95388447581168279</v>
      </c>
      <c r="R42" s="1"/>
      <c r="S42" s="7" t="s">
        <v>166</v>
      </c>
      <c r="T42" s="11" t="s">
        <v>163</v>
      </c>
    </row>
    <row r="43" spans="1:20" ht="105">
      <c r="A43" s="5">
        <v>9</v>
      </c>
      <c r="B43">
        <f t="shared" si="0"/>
        <v>42</v>
      </c>
      <c r="C43" s="1" t="s">
        <v>146</v>
      </c>
      <c r="D43" s="11" t="s">
        <v>167</v>
      </c>
      <c r="E43" s="2" t="s">
        <v>168</v>
      </c>
      <c r="G43" s="1">
        <v>3.125</v>
      </c>
      <c r="H43" s="1">
        <v>6.25</v>
      </c>
      <c r="I43" s="1">
        <v>6.25</v>
      </c>
      <c r="O43" s="1">
        <v>3.125</v>
      </c>
      <c r="P43" s="10">
        <v>3.125</v>
      </c>
      <c r="Q43" s="15">
        <v>1.0069189307030872</v>
      </c>
      <c r="R43" s="1"/>
      <c r="S43" s="7" t="s">
        <v>166</v>
      </c>
      <c r="T43" s="11" t="s">
        <v>167</v>
      </c>
    </row>
    <row r="44" spans="1:20" ht="147">
      <c r="A44" s="5" t="s">
        <v>169</v>
      </c>
      <c r="B44">
        <f t="shared" si="0"/>
        <v>43</v>
      </c>
      <c r="C44" s="1" t="s">
        <v>170</v>
      </c>
      <c r="D44" t="s">
        <v>171</v>
      </c>
      <c r="E44" s="2" t="s">
        <v>172</v>
      </c>
      <c r="P44" s="10">
        <v>6.25</v>
      </c>
      <c r="R44" s="1"/>
      <c r="T44" t="s">
        <v>171</v>
      </c>
    </row>
    <row r="45" spans="1:20" ht="105">
      <c r="B45">
        <f t="shared" si="0"/>
        <v>44</v>
      </c>
      <c r="C45" s="1" t="s">
        <v>173</v>
      </c>
      <c r="D45" t="s">
        <v>174</v>
      </c>
      <c r="E45" s="3" t="s">
        <v>175</v>
      </c>
      <c r="G45" s="1">
        <v>3.125</v>
      </c>
      <c r="H45" s="1">
        <v>6.25</v>
      </c>
      <c r="I45" s="1">
        <v>12.5</v>
      </c>
      <c r="O45" s="13">
        <v>3.125</v>
      </c>
      <c r="P45" s="12">
        <v>50</v>
      </c>
      <c r="Q45" s="16">
        <v>0.92224542611337046</v>
      </c>
      <c r="R45" s="1"/>
      <c r="S45" t="s">
        <v>144</v>
      </c>
      <c r="T45" t="s">
        <v>176</v>
      </c>
    </row>
    <row r="46" spans="1:20" ht="105">
      <c r="B46">
        <f t="shared" si="0"/>
        <v>45</v>
      </c>
      <c r="C46" s="1" t="s">
        <v>173</v>
      </c>
      <c r="D46" t="s">
        <v>177</v>
      </c>
      <c r="E46" s="3" t="s">
        <v>178</v>
      </c>
      <c r="G46" s="1">
        <v>3.125</v>
      </c>
      <c r="H46" s="1">
        <v>6.25</v>
      </c>
      <c r="I46" s="1">
        <v>12.5</v>
      </c>
      <c r="O46" s="13">
        <v>6.25</v>
      </c>
      <c r="P46" s="12">
        <v>25</v>
      </c>
      <c r="Q46" s="16">
        <v>0.90719210431067221</v>
      </c>
      <c r="R46" s="1"/>
      <c r="S46" t="s">
        <v>179</v>
      </c>
      <c r="T46" t="s">
        <v>180</v>
      </c>
    </row>
    <row r="47" spans="1:20" ht="126">
      <c r="B47">
        <f t="shared" si="0"/>
        <v>46</v>
      </c>
      <c r="C47" s="1" t="s">
        <v>173</v>
      </c>
      <c r="D47" t="s">
        <v>181</v>
      </c>
      <c r="E47" s="3" t="s">
        <v>182</v>
      </c>
      <c r="G47" s="1">
        <v>3.125</v>
      </c>
      <c r="H47" s="13">
        <v>12.5</v>
      </c>
      <c r="I47" s="13">
        <v>3.125</v>
      </c>
      <c r="O47" s="13">
        <v>12.5</v>
      </c>
      <c r="P47" s="12">
        <v>6.25</v>
      </c>
      <c r="Q47" s="16">
        <v>0.96126755027278599</v>
      </c>
      <c r="R47" s="1"/>
      <c r="S47" t="s">
        <v>144</v>
      </c>
      <c r="T47" t="s">
        <v>181</v>
      </c>
    </row>
    <row r="48" spans="1:20" ht="126">
      <c r="B48">
        <f t="shared" si="0"/>
        <v>47</v>
      </c>
      <c r="C48" s="1" t="s">
        <v>173</v>
      </c>
      <c r="D48" t="s">
        <v>183</v>
      </c>
      <c r="E48" s="3" t="s">
        <v>184</v>
      </c>
      <c r="G48" s="1" t="s">
        <v>165</v>
      </c>
      <c r="H48" s="13" t="s">
        <v>165</v>
      </c>
      <c r="I48" s="13" t="s">
        <v>165</v>
      </c>
      <c r="O48" s="13" t="s">
        <v>165</v>
      </c>
      <c r="P48" s="12" t="s">
        <v>24</v>
      </c>
      <c r="Q48" s="16">
        <v>0.96488562813936707</v>
      </c>
      <c r="R48" s="1"/>
      <c r="S48" t="s">
        <v>144</v>
      </c>
      <c r="T48" t="s">
        <v>183</v>
      </c>
    </row>
    <row r="49" spans="2:20" ht="147">
      <c r="B49">
        <f t="shared" si="0"/>
        <v>48</v>
      </c>
      <c r="C49" s="1" t="s">
        <v>173</v>
      </c>
      <c r="D49" t="s">
        <v>185</v>
      </c>
      <c r="E49" s="3" t="s">
        <v>186</v>
      </c>
      <c r="G49" s="1" t="s">
        <v>165</v>
      </c>
      <c r="H49" s="13"/>
      <c r="I49" s="13"/>
      <c r="O49" s="13"/>
      <c r="P49" s="12" t="s">
        <v>24</v>
      </c>
      <c r="Q49" s="16">
        <v>0.29392382157619912</v>
      </c>
      <c r="R49" s="1"/>
      <c r="S49" t="s">
        <v>144</v>
      </c>
      <c r="T49" t="s">
        <v>185</v>
      </c>
    </row>
    <row r="50" spans="2:20" ht="105">
      <c r="B50">
        <f t="shared" si="0"/>
        <v>49</v>
      </c>
      <c r="C50" s="1" t="s">
        <v>173</v>
      </c>
      <c r="D50" t="s">
        <v>187</v>
      </c>
      <c r="E50" s="3" t="s">
        <v>188</v>
      </c>
      <c r="G50" s="1">
        <v>1.56</v>
      </c>
      <c r="H50" s="13">
        <v>3.125</v>
      </c>
      <c r="I50" s="13">
        <v>12.5</v>
      </c>
      <c r="O50" s="13">
        <v>6.25</v>
      </c>
      <c r="P50" s="12">
        <v>50</v>
      </c>
      <c r="Q50" s="16">
        <v>0.93653545544976546</v>
      </c>
      <c r="R50" s="1"/>
      <c r="S50" t="s">
        <v>144</v>
      </c>
      <c r="T50" t="s">
        <v>189</v>
      </c>
    </row>
    <row r="51" spans="2:20" ht="105">
      <c r="B51">
        <f t="shared" si="0"/>
        <v>50</v>
      </c>
      <c r="C51" s="1" t="s">
        <v>173</v>
      </c>
      <c r="D51" t="s">
        <v>190</v>
      </c>
      <c r="E51" s="3" t="s">
        <v>191</v>
      </c>
      <c r="G51" s="1">
        <v>1.56</v>
      </c>
      <c r="H51" s="13">
        <v>6.25</v>
      </c>
      <c r="I51" s="13">
        <v>25</v>
      </c>
      <c r="O51" s="13">
        <v>12.5</v>
      </c>
      <c r="P51" s="12">
        <v>100</v>
      </c>
      <c r="Q51" s="16">
        <v>0.93606002603169736</v>
      </c>
      <c r="R51" s="1"/>
      <c r="S51" t="s">
        <v>144</v>
      </c>
      <c r="T51" t="s">
        <v>192</v>
      </c>
    </row>
    <row r="52" spans="2:20" ht="105">
      <c r="B52">
        <f t="shared" si="0"/>
        <v>51</v>
      </c>
      <c r="C52" s="1" t="s">
        <v>173</v>
      </c>
      <c r="D52" t="s">
        <v>193</v>
      </c>
      <c r="E52" s="3" t="s">
        <v>194</v>
      </c>
      <c r="G52" s="1">
        <v>1.56</v>
      </c>
      <c r="H52" s="13">
        <v>3.125</v>
      </c>
      <c r="I52" s="13">
        <v>6.25</v>
      </c>
      <c r="O52" s="13">
        <v>3.125</v>
      </c>
      <c r="P52" s="12">
        <v>50</v>
      </c>
      <c r="Q52" s="16">
        <v>0.91872242395845538</v>
      </c>
      <c r="R52" s="1"/>
      <c r="S52" t="s">
        <v>195</v>
      </c>
      <c r="T52" t="s">
        <v>196</v>
      </c>
    </row>
    <row r="53" spans="2:20" ht="105">
      <c r="B53">
        <f t="shared" si="0"/>
        <v>52</v>
      </c>
      <c r="C53" s="1" t="s">
        <v>173</v>
      </c>
      <c r="D53" t="s">
        <v>197</v>
      </c>
      <c r="E53" s="3" t="s">
        <v>198</v>
      </c>
      <c r="G53" s="1">
        <v>1.56</v>
      </c>
      <c r="H53" s="13">
        <v>3.125</v>
      </c>
      <c r="I53" s="13">
        <v>12.5</v>
      </c>
      <c r="O53" s="13">
        <v>6.25</v>
      </c>
      <c r="P53" s="12">
        <v>50</v>
      </c>
      <c r="Q53" s="16">
        <v>0.94433600497478065</v>
      </c>
      <c r="R53" s="1"/>
      <c r="S53" t="s">
        <v>195</v>
      </c>
      <c r="T53" t="s">
        <v>199</v>
      </c>
    </row>
    <row r="54" spans="2:20" ht="105">
      <c r="B54">
        <f t="shared" si="0"/>
        <v>53</v>
      </c>
      <c r="C54" s="1" t="s">
        <v>173</v>
      </c>
      <c r="D54" t="s">
        <v>200</v>
      </c>
      <c r="E54" s="3" t="s">
        <v>201</v>
      </c>
      <c r="G54" s="1">
        <v>1.56</v>
      </c>
      <c r="H54" s="13">
        <v>6.25</v>
      </c>
      <c r="I54" s="13">
        <v>6.25</v>
      </c>
      <c r="O54" s="13">
        <v>6.25</v>
      </c>
      <c r="P54" s="12">
        <v>25</v>
      </c>
      <c r="Q54" s="16">
        <v>0.98177816027274845</v>
      </c>
      <c r="R54" s="1"/>
      <c r="S54" t="s">
        <v>144</v>
      </c>
      <c r="T54" t="s">
        <v>200</v>
      </c>
    </row>
    <row r="55" spans="2:20" ht="105">
      <c r="B55">
        <f t="shared" si="0"/>
        <v>54</v>
      </c>
      <c r="C55" s="1" t="s">
        <v>173</v>
      </c>
      <c r="D55" t="s">
        <v>202</v>
      </c>
      <c r="E55" s="3" t="s">
        <v>203</v>
      </c>
      <c r="G55" s="1">
        <v>3.125</v>
      </c>
      <c r="H55" s="13">
        <v>6.25</v>
      </c>
      <c r="I55" s="13">
        <v>3.125</v>
      </c>
      <c r="O55" s="13">
        <v>3.125</v>
      </c>
      <c r="P55" s="12">
        <v>25</v>
      </c>
      <c r="Q55" s="16">
        <v>0.96718258605782481</v>
      </c>
      <c r="R55" s="1"/>
      <c r="S55" t="s">
        <v>144</v>
      </c>
      <c r="T55" t="s">
        <v>202</v>
      </c>
    </row>
    <row r="56" spans="2:20" ht="105">
      <c r="B56">
        <f t="shared" si="0"/>
        <v>55</v>
      </c>
      <c r="C56" s="1" t="s">
        <v>173</v>
      </c>
      <c r="D56" t="s">
        <v>204</v>
      </c>
      <c r="E56" s="2" t="s">
        <v>205</v>
      </c>
      <c r="G56" s="1">
        <v>6.25</v>
      </c>
      <c r="H56" s="13">
        <v>25</v>
      </c>
      <c r="I56" s="13">
        <v>12.5</v>
      </c>
      <c r="O56" s="13">
        <v>50</v>
      </c>
      <c r="P56" s="12" t="s">
        <v>24</v>
      </c>
      <c r="Q56" s="16">
        <v>0.98843716926855596</v>
      </c>
      <c r="R56" s="1"/>
      <c r="S56" t="s">
        <v>144</v>
      </c>
      <c r="T56" t="s">
        <v>204</v>
      </c>
    </row>
    <row r="57" spans="2:20" ht="105">
      <c r="B57">
        <f t="shared" si="0"/>
        <v>56</v>
      </c>
      <c r="C57" s="1" t="s">
        <v>173</v>
      </c>
      <c r="D57" t="s">
        <v>206</v>
      </c>
      <c r="E57" s="3" t="s">
        <v>207</v>
      </c>
      <c r="G57" s="1">
        <v>6.25</v>
      </c>
      <c r="H57" s="13" t="s">
        <v>165</v>
      </c>
      <c r="I57" s="13">
        <v>50</v>
      </c>
      <c r="O57" s="13" t="s">
        <v>165</v>
      </c>
      <c r="P57" s="12" t="s">
        <v>24</v>
      </c>
      <c r="Q57" s="16">
        <v>1.0393173726658431</v>
      </c>
      <c r="R57" s="1"/>
      <c r="S57" t="s">
        <v>144</v>
      </c>
      <c r="T57" t="s">
        <v>206</v>
      </c>
    </row>
    <row r="58" spans="2:20" ht="105">
      <c r="B58">
        <f t="shared" si="0"/>
        <v>57</v>
      </c>
      <c r="C58" s="1" t="s">
        <v>173</v>
      </c>
      <c r="D58" t="s">
        <v>208</v>
      </c>
      <c r="E58" s="3" t="s">
        <v>209</v>
      </c>
      <c r="G58" s="1" t="s">
        <v>165</v>
      </c>
      <c r="H58" s="13">
        <v>12.5</v>
      </c>
      <c r="I58" s="13">
        <v>0.78</v>
      </c>
      <c r="O58" s="13">
        <v>50</v>
      </c>
      <c r="P58" s="12">
        <v>0.78</v>
      </c>
      <c r="Q58" s="16">
        <v>0.66591880283273996</v>
      </c>
      <c r="R58" s="1"/>
      <c r="S58" t="s">
        <v>144</v>
      </c>
      <c r="T58" t="s">
        <v>208</v>
      </c>
    </row>
    <row r="59" spans="2:20" ht="126">
      <c r="B59">
        <f t="shared" si="0"/>
        <v>58</v>
      </c>
      <c r="C59" s="1" t="s">
        <v>173</v>
      </c>
      <c r="D59" t="s">
        <v>210</v>
      </c>
      <c r="E59" s="3" t="s">
        <v>211</v>
      </c>
      <c r="G59" s="1" t="s">
        <v>165</v>
      </c>
      <c r="H59" s="13" t="s">
        <v>165</v>
      </c>
      <c r="I59" s="13">
        <v>3.125</v>
      </c>
      <c r="O59" s="13" t="s">
        <v>165</v>
      </c>
      <c r="P59" s="12">
        <v>0.78</v>
      </c>
      <c r="Q59" s="16">
        <v>0.49690755911530604</v>
      </c>
      <c r="R59" s="1"/>
      <c r="S59" t="s">
        <v>144</v>
      </c>
      <c r="T59" t="s">
        <v>210</v>
      </c>
    </row>
    <row r="60" spans="2:20" ht="105">
      <c r="B60">
        <f t="shared" si="0"/>
        <v>59</v>
      </c>
      <c r="C60" s="1" t="s">
        <v>173</v>
      </c>
      <c r="D60" t="s">
        <v>212</v>
      </c>
      <c r="E60" s="3" t="s">
        <v>213</v>
      </c>
      <c r="G60" s="1">
        <v>1.56</v>
      </c>
      <c r="H60" s="13">
        <v>6.25</v>
      </c>
      <c r="I60" s="13">
        <v>12.5</v>
      </c>
      <c r="O60" s="13">
        <v>6.25</v>
      </c>
      <c r="P60" s="12">
        <v>50</v>
      </c>
      <c r="Q60" s="16">
        <v>0.93038805890548859</v>
      </c>
      <c r="R60" s="1"/>
      <c r="S60" t="s">
        <v>144</v>
      </c>
      <c r="T60" t="s">
        <v>214</v>
      </c>
    </row>
    <row r="61" spans="2:20" ht="105">
      <c r="B61">
        <f t="shared" si="0"/>
        <v>60</v>
      </c>
      <c r="C61" s="1" t="s">
        <v>173</v>
      </c>
      <c r="D61" t="s">
        <v>215</v>
      </c>
      <c r="E61" s="3" t="s">
        <v>216</v>
      </c>
      <c r="G61" s="1">
        <v>1.56</v>
      </c>
      <c r="H61" s="13">
        <v>6.25</v>
      </c>
      <c r="I61" s="13">
        <v>12.5</v>
      </c>
      <c r="O61" s="13">
        <v>3.125</v>
      </c>
      <c r="P61" s="12">
        <v>50</v>
      </c>
      <c r="Q61" s="16">
        <v>0.94341746417414596</v>
      </c>
      <c r="R61" s="1"/>
      <c r="S61" t="s">
        <v>144</v>
      </c>
      <c r="T61" t="s">
        <v>217</v>
      </c>
    </row>
    <row r="62" spans="2:20" ht="105">
      <c r="B62">
        <f t="shared" si="0"/>
        <v>61</v>
      </c>
      <c r="C62" s="1" t="s">
        <v>173</v>
      </c>
      <c r="D62" t="s">
        <v>218</v>
      </c>
      <c r="E62" s="3" t="s">
        <v>219</v>
      </c>
      <c r="G62" s="1">
        <v>1.56</v>
      </c>
      <c r="H62" s="13">
        <v>3.125</v>
      </c>
      <c r="I62" s="13">
        <v>12.5</v>
      </c>
      <c r="O62" s="13">
        <v>6.25</v>
      </c>
      <c r="P62" s="12">
        <v>50</v>
      </c>
      <c r="Q62" s="16">
        <v>0.90135724109056126</v>
      </c>
      <c r="R62" s="1"/>
      <c r="S62" t="s">
        <v>195</v>
      </c>
      <c r="T62" t="s">
        <v>220</v>
      </c>
    </row>
    <row r="63" spans="2:20" ht="105">
      <c r="B63">
        <f t="shared" si="0"/>
        <v>62</v>
      </c>
      <c r="C63" s="1" t="s">
        <v>173</v>
      </c>
      <c r="D63" t="s">
        <v>221</v>
      </c>
      <c r="E63" s="3" t="s">
        <v>222</v>
      </c>
      <c r="G63" s="1">
        <v>1.56</v>
      </c>
      <c r="H63" s="13">
        <v>3.125</v>
      </c>
      <c r="I63" s="13">
        <v>12.5</v>
      </c>
      <c r="O63" s="13">
        <v>3.125</v>
      </c>
      <c r="P63" s="12">
        <v>12.5</v>
      </c>
      <c r="Q63" s="16">
        <v>0.94721763085399446</v>
      </c>
      <c r="R63" s="1"/>
      <c r="S63" t="s">
        <v>195</v>
      </c>
      <c r="T63" t="s">
        <v>223</v>
      </c>
    </row>
    <row r="64" spans="2:20" ht="105">
      <c r="B64">
        <f t="shared" si="0"/>
        <v>63</v>
      </c>
      <c r="C64" s="1" t="s">
        <v>173</v>
      </c>
      <c r="D64" t="s">
        <v>224</v>
      </c>
      <c r="E64" s="3" t="s">
        <v>225</v>
      </c>
      <c r="G64" s="1">
        <v>1.56</v>
      </c>
      <c r="H64" s="13">
        <v>6.25</v>
      </c>
      <c r="I64" s="13">
        <v>3.125</v>
      </c>
      <c r="O64" s="13">
        <v>6.25</v>
      </c>
      <c r="P64" s="12">
        <v>50</v>
      </c>
      <c r="Q64" s="16">
        <v>1.0024789561143044</v>
      </c>
      <c r="R64" s="1"/>
      <c r="S64" t="s">
        <v>144</v>
      </c>
      <c r="T64" t="s">
        <v>224</v>
      </c>
    </row>
    <row r="65" spans="1:20" ht="105">
      <c r="B65">
        <f t="shared" si="0"/>
        <v>64</v>
      </c>
      <c r="C65" s="1" t="s">
        <v>173</v>
      </c>
      <c r="D65" t="s">
        <v>226</v>
      </c>
      <c r="E65" s="3" t="s">
        <v>227</v>
      </c>
      <c r="G65" s="1">
        <v>1.56</v>
      </c>
      <c r="H65" s="13">
        <v>3.125</v>
      </c>
      <c r="I65" s="13">
        <v>6.25</v>
      </c>
      <c r="O65" s="13">
        <v>3.125</v>
      </c>
      <c r="P65" s="12">
        <v>25</v>
      </c>
      <c r="Q65" s="16">
        <v>0.95885430127171123</v>
      </c>
      <c r="R65" s="1"/>
      <c r="S65" t="s">
        <v>144</v>
      </c>
      <c r="T65" t="s">
        <v>226</v>
      </c>
    </row>
    <row r="66" spans="1:20" ht="105">
      <c r="B66">
        <f t="shared" ref="B66:B84" si="1">ROW()-1</f>
        <v>65</v>
      </c>
      <c r="C66" s="1" t="s">
        <v>173</v>
      </c>
      <c r="D66" t="s">
        <v>228</v>
      </c>
      <c r="E66" s="3" t="s">
        <v>229</v>
      </c>
      <c r="G66" s="1">
        <v>6.25</v>
      </c>
      <c r="H66" s="13">
        <v>50</v>
      </c>
      <c r="I66" s="13">
        <v>25</v>
      </c>
      <c r="O66" s="13" t="s">
        <v>165</v>
      </c>
      <c r="P66" s="12" t="s">
        <v>24</v>
      </c>
      <c r="Q66" s="16">
        <v>1.0076746110823573</v>
      </c>
      <c r="R66" s="1"/>
      <c r="S66" t="s">
        <v>144</v>
      </c>
      <c r="T66" t="s">
        <v>228</v>
      </c>
    </row>
    <row r="67" spans="1:20" ht="105">
      <c r="B67">
        <f t="shared" si="1"/>
        <v>66</v>
      </c>
      <c r="C67" s="1" t="s">
        <v>173</v>
      </c>
      <c r="D67" t="s">
        <v>230</v>
      </c>
      <c r="E67" s="3" t="s">
        <v>231</v>
      </c>
      <c r="G67" s="1">
        <v>6.25</v>
      </c>
      <c r="H67" s="13">
        <v>25</v>
      </c>
      <c r="I67" s="13">
        <v>12.5</v>
      </c>
      <c r="O67" s="13">
        <v>50</v>
      </c>
      <c r="P67" s="12" t="s">
        <v>24</v>
      </c>
      <c r="Q67" s="16">
        <v>0.97718259487383263</v>
      </c>
      <c r="R67" s="1"/>
      <c r="S67" t="s">
        <v>144</v>
      </c>
      <c r="T67" t="s">
        <v>230</v>
      </c>
    </row>
    <row r="68" spans="1:20" ht="126">
      <c r="B68">
        <f t="shared" si="1"/>
        <v>67</v>
      </c>
      <c r="C68" s="1" t="s">
        <v>173</v>
      </c>
      <c r="D68" t="s">
        <v>232</v>
      </c>
      <c r="E68" s="3" t="s">
        <v>233</v>
      </c>
      <c r="G68" s="1" t="s">
        <v>165</v>
      </c>
      <c r="H68" s="13" t="s">
        <v>165</v>
      </c>
      <c r="I68" s="13" t="s">
        <v>165</v>
      </c>
      <c r="O68" s="13" t="s">
        <v>165</v>
      </c>
      <c r="P68" s="12">
        <v>0.19</v>
      </c>
      <c r="Q68" s="16">
        <v>0.15789103675337207</v>
      </c>
      <c r="R68" s="1"/>
      <c r="S68" t="s">
        <v>144</v>
      </c>
      <c r="T68" t="s">
        <v>232</v>
      </c>
    </row>
    <row r="69" spans="1:20" ht="126">
      <c r="B69">
        <f t="shared" si="1"/>
        <v>68</v>
      </c>
      <c r="C69" s="1" t="s">
        <v>173</v>
      </c>
      <c r="D69" t="s">
        <v>234</v>
      </c>
      <c r="E69" s="3" t="s">
        <v>235</v>
      </c>
      <c r="G69" s="1">
        <v>50</v>
      </c>
      <c r="H69" s="13">
        <v>25</v>
      </c>
      <c r="I69" s="13">
        <v>1.56</v>
      </c>
      <c r="O69" s="13" t="s">
        <v>165</v>
      </c>
      <c r="P69" s="12">
        <v>0.78</v>
      </c>
      <c r="Q69" s="16">
        <v>1.1842872671389482</v>
      </c>
      <c r="R69" s="1"/>
      <c r="S69" t="s">
        <v>144</v>
      </c>
      <c r="T69" t="s">
        <v>234</v>
      </c>
    </row>
    <row r="70" spans="1:20" ht="105">
      <c r="A70" s="5" t="s">
        <v>236</v>
      </c>
      <c r="B70">
        <f t="shared" si="1"/>
        <v>69</v>
      </c>
      <c r="C70" s="1" t="s">
        <v>146</v>
      </c>
      <c r="D70" s="11" t="s">
        <v>237</v>
      </c>
      <c r="E70" s="2" t="s">
        <v>238</v>
      </c>
      <c r="F70" s="1">
        <v>3.125</v>
      </c>
      <c r="G70" s="1">
        <v>3.125</v>
      </c>
      <c r="H70" s="1">
        <v>3.125</v>
      </c>
      <c r="I70" s="1">
        <v>12.5</v>
      </c>
      <c r="L70" s="1" t="s">
        <v>24</v>
      </c>
      <c r="M70" s="1">
        <v>1.56</v>
      </c>
      <c r="N70" s="1">
        <v>1.56</v>
      </c>
      <c r="O70" s="1">
        <v>3.125</v>
      </c>
      <c r="P70" s="10" t="s">
        <v>24</v>
      </c>
      <c r="Q70" s="15">
        <v>0.74150714514962113</v>
      </c>
      <c r="R70" s="1"/>
      <c r="T70" s="11" t="s">
        <v>237</v>
      </c>
    </row>
    <row r="71" spans="1:20" ht="105">
      <c r="A71" s="5" t="s">
        <v>239</v>
      </c>
      <c r="B71">
        <f t="shared" si="1"/>
        <v>70</v>
      </c>
      <c r="C71" s="1" t="s">
        <v>146</v>
      </c>
      <c r="D71" s="11" t="s">
        <v>240</v>
      </c>
      <c r="E71" s="2" t="s">
        <v>241</v>
      </c>
      <c r="G71" s="1">
        <v>12.5</v>
      </c>
      <c r="H71" s="1" t="s">
        <v>165</v>
      </c>
      <c r="I71" s="1" t="s">
        <v>165</v>
      </c>
      <c r="O71" s="1" t="s">
        <v>165</v>
      </c>
      <c r="P71" s="10" t="s">
        <v>24</v>
      </c>
      <c r="Q71" s="15">
        <v>0.60728015025453752</v>
      </c>
      <c r="R71" s="1"/>
      <c r="T71" s="11" t="s">
        <v>240</v>
      </c>
    </row>
    <row r="72" spans="1:20" ht="105">
      <c r="A72" s="5" t="s">
        <v>242</v>
      </c>
      <c r="B72">
        <f t="shared" si="1"/>
        <v>71</v>
      </c>
      <c r="C72" s="1" t="s">
        <v>146</v>
      </c>
      <c r="D72" s="11" t="s">
        <v>243</v>
      </c>
      <c r="E72" s="2" t="s">
        <v>244</v>
      </c>
      <c r="G72" s="1">
        <v>1.56</v>
      </c>
      <c r="H72" s="1">
        <v>1.56</v>
      </c>
      <c r="I72" s="1">
        <v>3.125</v>
      </c>
      <c r="O72" s="1">
        <v>1.56</v>
      </c>
      <c r="P72" s="10" t="s">
        <v>24</v>
      </c>
      <c r="Q72" s="15">
        <v>0.7805497938068261</v>
      </c>
      <c r="R72" s="1"/>
      <c r="S72" t="s">
        <v>245</v>
      </c>
      <c r="T72" s="11" t="s">
        <v>246</v>
      </c>
    </row>
    <row r="73" spans="1:20" ht="105">
      <c r="A73" s="5" t="s">
        <v>247</v>
      </c>
      <c r="B73">
        <f t="shared" si="1"/>
        <v>72</v>
      </c>
      <c r="C73" s="1" t="s">
        <v>146</v>
      </c>
      <c r="D73" s="11" t="s">
        <v>248</v>
      </c>
      <c r="E73" s="2" t="s">
        <v>249</v>
      </c>
      <c r="G73" s="1">
        <v>3.125</v>
      </c>
      <c r="H73" s="1">
        <v>6.25</v>
      </c>
      <c r="I73" s="1">
        <v>6.25</v>
      </c>
      <c r="O73" s="1">
        <v>12.5</v>
      </c>
      <c r="P73" s="10">
        <v>1.56</v>
      </c>
      <c r="Q73" s="15">
        <v>0.88139432454539735</v>
      </c>
      <c r="R73" s="1"/>
      <c r="S73" t="s">
        <v>250</v>
      </c>
      <c r="T73" s="11" t="s">
        <v>248</v>
      </c>
    </row>
    <row r="74" spans="1:20" ht="105">
      <c r="A74" s="5" t="s">
        <v>251</v>
      </c>
      <c r="B74">
        <f t="shared" si="1"/>
        <v>73</v>
      </c>
      <c r="C74" s="1" t="s">
        <v>146</v>
      </c>
      <c r="D74" s="11" t="s">
        <v>252</v>
      </c>
      <c r="E74" s="2" t="s">
        <v>253</v>
      </c>
      <c r="G74" s="1">
        <v>6.25</v>
      </c>
      <c r="H74" s="1">
        <v>50</v>
      </c>
      <c r="I74" s="1">
        <v>25</v>
      </c>
      <c r="O74" s="1">
        <v>25</v>
      </c>
      <c r="P74" s="10">
        <v>0.78</v>
      </c>
      <c r="Q74" s="15">
        <v>0.8397265713451233</v>
      </c>
      <c r="R74" s="1"/>
      <c r="S74" s="7" t="s">
        <v>166</v>
      </c>
      <c r="T74" s="11" t="s">
        <v>252</v>
      </c>
    </row>
    <row r="75" spans="1:20" ht="126">
      <c r="A75" s="5" t="s">
        <v>254</v>
      </c>
      <c r="B75">
        <f t="shared" si="1"/>
        <v>74</v>
      </c>
      <c r="C75" s="1" t="s">
        <v>146</v>
      </c>
      <c r="D75" s="11" t="s">
        <v>255</v>
      </c>
      <c r="E75" s="2" t="s">
        <v>256</v>
      </c>
      <c r="G75" s="1">
        <v>6.25</v>
      </c>
      <c r="H75" s="1">
        <v>12.5</v>
      </c>
      <c r="I75" s="1">
        <v>25</v>
      </c>
      <c r="O75" s="1">
        <v>25</v>
      </c>
      <c r="P75" s="10">
        <v>1.56</v>
      </c>
      <c r="Q75" s="15">
        <v>0.82678134090673894</v>
      </c>
      <c r="R75" s="1"/>
      <c r="S75" s="7" t="s">
        <v>166</v>
      </c>
      <c r="T75" s="11" t="s">
        <v>255</v>
      </c>
    </row>
    <row r="76" spans="1:20" ht="105">
      <c r="A76" s="5" t="s">
        <v>257</v>
      </c>
      <c r="B76">
        <f t="shared" si="1"/>
        <v>75</v>
      </c>
      <c r="C76" s="1" t="s">
        <v>146</v>
      </c>
      <c r="D76" s="11" t="s">
        <v>258</v>
      </c>
      <c r="E76" s="2" t="s">
        <v>259</v>
      </c>
      <c r="G76" s="1">
        <v>1.56</v>
      </c>
      <c r="H76" s="1">
        <v>3.125</v>
      </c>
      <c r="I76" s="1">
        <v>1.56</v>
      </c>
      <c r="O76" s="1">
        <v>3.125</v>
      </c>
      <c r="P76" s="10">
        <v>12.5</v>
      </c>
      <c r="Q76" s="15">
        <v>0.86677016307059163</v>
      </c>
      <c r="R76" s="1"/>
      <c r="S76" s="7" t="s">
        <v>152</v>
      </c>
      <c r="T76" s="11" t="s">
        <v>258</v>
      </c>
    </row>
    <row r="77" spans="1:20" ht="105">
      <c r="A77" s="5" t="s">
        <v>260</v>
      </c>
      <c r="B77">
        <f t="shared" si="1"/>
        <v>76</v>
      </c>
      <c r="C77" s="1" t="s">
        <v>146</v>
      </c>
      <c r="D77" s="11" t="s">
        <v>261</v>
      </c>
      <c r="E77" s="2" t="s">
        <v>262</v>
      </c>
      <c r="G77" s="1">
        <v>6.25</v>
      </c>
      <c r="H77" s="1">
        <v>12.5</v>
      </c>
      <c r="I77" s="1">
        <v>6.25</v>
      </c>
      <c r="O77" s="1">
        <v>25</v>
      </c>
      <c r="P77" s="10">
        <v>0.78</v>
      </c>
      <c r="Q77" s="15">
        <v>0.84835821894165064</v>
      </c>
      <c r="R77" s="1"/>
      <c r="S77" s="7" t="s">
        <v>152</v>
      </c>
      <c r="T77" s="11" t="s">
        <v>261</v>
      </c>
    </row>
    <row r="78" spans="1:20" ht="105">
      <c r="A78" s="5" t="s">
        <v>263</v>
      </c>
      <c r="B78">
        <f t="shared" si="1"/>
        <v>77</v>
      </c>
      <c r="C78" s="1" t="s">
        <v>146</v>
      </c>
      <c r="D78" s="11" t="s">
        <v>264</v>
      </c>
      <c r="E78" s="2" t="s">
        <v>265</v>
      </c>
      <c r="G78" s="1" t="s">
        <v>165</v>
      </c>
      <c r="H78" s="1" t="s">
        <v>165</v>
      </c>
      <c r="I78" s="1" t="s">
        <v>165</v>
      </c>
      <c r="O78" s="1" t="s">
        <v>165</v>
      </c>
      <c r="P78" s="10">
        <v>0.78</v>
      </c>
      <c r="Q78" s="20"/>
      <c r="R78" s="1"/>
      <c r="S78" s="7" t="s">
        <v>152</v>
      </c>
      <c r="T78" s="11" t="s">
        <v>264</v>
      </c>
    </row>
    <row r="79" spans="1:20" ht="105">
      <c r="B79">
        <f t="shared" si="1"/>
        <v>78</v>
      </c>
      <c r="C79" s="1" t="s">
        <v>266</v>
      </c>
      <c r="D79" s="11" t="s">
        <v>267</v>
      </c>
      <c r="E79" s="2" t="s">
        <v>268</v>
      </c>
      <c r="F79" s="1" t="s">
        <v>24</v>
      </c>
      <c r="G79" s="1">
        <v>25</v>
      </c>
      <c r="H79" s="1" t="s">
        <v>24</v>
      </c>
      <c r="I79" s="1" t="s">
        <v>24</v>
      </c>
      <c r="L79" s="1" t="s">
        <v>24</v>
      </c>
      <c r="M79" s="1" t="s">
        <v>24</v>
      </c>
      <c r="N79" s="1" t="s">
        <v>24</v>
      </c>
      <c r="O79" s="1" t="s">
        <v>24</v>
      </c>
      <c r="P79" s="10" t="s">
        <v>24</v>
      </c>
      <c r="R79" s="1"/>
      <c r="S79" t="s">
        <v>269</v>
      </c>
      <c r="T79" s="11" t="s">
        <v>270</v>
      </c>
    </row>
    <row r="80" spans="1:20" ht="105">
      <c r="B80">
        <f t="shared" si="1"/>
        <v>79</v>
      </c>
      <c r="C80" s="1" t="s">
        <v>266</v>
      </c>
      <c r="D80" s="11" t="s">
        <v>271</v>
      </c>
      <c r="E80" s="2" t="s">
        <v>272</v>
      </c>
      <c r="F80" s="1" t="s">
        <v>24</v>
      </c>
      <c r="G80" s="1">
        <v>50</v>
      </c>
      <c r="H80" s="1" t="s">
        <v>24</v>
      </c>
      <c r="I80" s="1" t="s">
        <v>24</v>
      </c>
      <c r="L80" s="1" t="s">
        <v>24</v>
      </c>
      <c r="M80" s="1" t="s">
        <v>24</v>
      </c>
      <c r="N80" s="1" t="s">
        <v>24</v>
      </c>
      <c r="O80" s="1" t="s">
        <v>24</v>
      </c>
      <c r="P80" s="10" t="s">
        <v>24</v>
      </c>
      <c r="R80" s="1"/>
      <c r="S80" t="s">
        <v>273</v>
      </c>
      <c r="T80" s="11" t="s">
        <v>274</v>
      </c>
    </row>
    <row r="81" spans="2:20" ht="105">
      <c r="B81">
        <f t="shared" si="1"/>
        <v>80</v>
      </c>
      <c r="C81" s="1" t="s">
        <v>266</v>
      </c>
      <c r="D81" s="11" t="s">
        <v>275</v>
      </c>
      <c r="E81" s="2" t="s">
        <v>276</v>
      </c>
      <c r="F81" s="1" t="s">
        <v>24</v>
      </c>
      <c r="G81" s="1">
        <v>100</v>
      </c>
      <c r="H81" s="1" t="s">
        <v>24</v>
      </c>
      <c r="I81" s="1" t="s">
        <v>24</v>
      </c>
      <c r="L81" s="1" t="s">
        <v>24</v>
      </c>
      <c r="M81" s="1" t="s">
        <v>24</v>
      </c>
      <c r="N81" s="1" t="s">
        <v>24</v>
      </c>
      <c r="O81" s="1" t="s">
        <v>24</v>
      </c>
      <c r="P81" s="10" t="s">
        <v>24</v>
      </c>
      <c r="R81" s="1"/>
      <c r="S81" t="s">
        <v>273</v>
      </c>
      <c r="T81" s="11" t="s">
        <v>277</v>
      </c>
    </row>
    <row r="82" spans="2:20" ht="105">
      <c r="B82">
        <f t="shared" si="1"/>
        <v>81</v>
      </c>
      <c r="C82" s="1" t="s">
        <v>266</v>
      </c>
      <c r="D82" s="11" t="s">
        <v>278</v>
      </c>
      <c r="E82" s="2" t="s">
        <v>279</v>
      </c>
      <c r="F82" s="1" t="s">
        <v>24</v>
      </c>
      <c r="G82" s="1" t="s">
        <v>24</v>
      </c>
      <c r="H82" s="1" t="s">
        <v>24</v>
      </c>
      <c r="I82" s="1" t="s">
        <v>24</v>
      </c>
      <c r="L82" s="1" t="s">
        <v>24</v>
      </c>
      <c r="M82" s="1" t="s">
        <v>24</v>
      </c>
      <c r="N82" s="1" t="s">
        <v>24</v>
      </c>
      <c r="O82" s="1" t="s">
        <v>24</v>
      </c>
      <c r="P82" s="10" t="s">
        <v>24</v>
      </c>
      <c r="R82" s="1"/>
      <c r="S82" t="s">
        <v>273</v>
      </c>
      <c r="T82" s="11" t="s">
        <v>280</v>
      </c>
    </row>
    <row r="83" spans="2:20" ht="84">
      <c r="B83">
        <f t="shared" si="1"/>
        <v>82</v>
      </c>
      <c r="C83" s="1" t="s">
        <v>266</v>
      </c>
      <c r="D83" s="11" t="s">
        <v>281</v>
      </c>
      <c r="E83" s="2" t="s">
        <v>282</v>
      </c>
      <c r="F83" s="1" t="s">
        <v>24</v>
      </c>
      <c r="G83" s="1" t="s">
        <v>24</v>
      </c>
      <c r="H83" s="1" t="s">
        <v>24</v>
      </c>
      <c r="I83" s="1" t="s">
        <v>24</v>
      </c>
      <c r="L83" s="1" t="s">
        <v>24</v>
      </c>
      <c r="M83" s="1" t="s">
        <v>24</v>
      </c>
      <c r="N83" s="1" t="s">
        <v>24</v>
      </c>
      <c r="O83" s="1" t="s">
        <v>24</v>
      </c>
      <c r="P83" s="10" t="s">
        <v>24</v>
      </c>
      <c r="R83" s="1"/>
      <c r="S83" t="s">
        <v>273</v>
      </c>
      <c r="T83" s="11" t="s">
        <v>283</v>
      </c>
    </row>
    <row r="84" spans="2:20">
      <c r="B84">
        <f t="shared" si="1"/>
        <v>83</v>
      </c>
      <c r="R84" s="1"/>
    </row>
    <row r="85" spans="2:20">
      <c r="B85" s="22"/>
      <c r="F85" s="1">
        <f>COUNTA(F2:F83)</f>
        <v>40</v>
      </c>
      <c r="G85" s="1">
        <f t="shared" ref="G85:Q85" si="2">COUNTA(G2:G83)</f>
        <v>66</v>
      </c>
      <c r="H85" s="1">
        <f t="shared" si="2"/>
        <v>80</v>
      </c>
      <c r="I85" s="1">
        <f t="shared" si="2"/>
        <v>78</v>
      </c>
      <c r="J85" s="1">
        <f t="shared" si="2"/>
        <v>21</v>
      </c>
      <c r="K85" s="1">
        <f t="shared" si="2"/>
        <v>22</v>
      </c>
      <c r="L85" s="1">
        <f t="shared" si="2"/>
        <v>6</v>
      </c>
      <c r="M85" s="1">
        <f t="shared" si="2"/>
        <v>6</v>
      </c>
      <c r="N85" s="1">
        <f t="shared" si="2"/>
        <v>6</v>
      </c>
      <c r="O85" s="1">
        <f t="shared" si="2"/>
        <v>47</v>
      </c>
      <c r="P85" s="1">
        <f t="shared" si="2"/>
        <v>57</v>
      </c>
      <c r="Q85" s="1">
        <f t="shared" si="2"/>
        <v>74</v>
      </c>
      <c r="R85" s="1"/>
    </row>
  </sheetData>
  <phoneticPr fontId="1"/>
  <dataValidations count="3">
    <dataValidation type="list" allowBlank="1" showInputMessage="1" showErrorMessage="1" sqref="E35 E45:E55 E57:E69 E84 E86:E1048576" xr:uid="{38040A08-D874-2D45-9F37-F65A6F28A37C}">
      <formula1>"H2O, DMSO, その他（備考欄に記入）"</formula1>
    </dataValidation>
    <dataValidation allowBlank="1" showInputMessage="1" showErrorMessage="1" sqref="H2:H28 H30:H84" xr:uid="{F308A6B9-E873-4525-AA42-D732DA321246}"/>
    <dataValidation type="list" errorStyle="warning" allowBlank="1" showInputMessage="1" showErrorMessage="1" sqref="R1:R84" xr:uid="{81F0D20E-0840-4F2D-9A18-2AA94C232621}">
      <formula1>"膜透過, 抗菌, PPI阻害, その他(備考欄に記入)"</formula1>
    </dataValidation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2022-06-02T02:42:27Z</dcterms:modified>
  <cp:category/>
  <cp:contentStatus/>
</cp:coreProperties>
</file>