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20" i="1" l="1"/>
  <c r="F19" i="1"/>
  <c r="G19" i="1" s="1"/>
  <c r="E19" i="1"/>
  <c r="F18" i="1"/>
  <c r="G18" i="1" s="1"/>
  <c r="K31" i="1"/>
  <c r="I31" i="1"/>
  <c r="G31" i="1"/>
  <c r="F20" i="1" l="1"/>
  <c r="G20" i="1" s="1"/>
  <c r="I19" i="1"/>
  <c r="H19" i="1"/>
  <c r="H18" i="1"/>
  <c r="I18" i="1" s="1"/>
  <c r="M7" i="1"/>
  <c r="M6" i="1"/>
  <c r="M5" i="1"/>
  <c r="M4" i="1"/>
  <c r="M3" i="1"/>
  <c r="M2" i="1"/>
  <c r="K2" i="1"/>
  <c r="I7" i="1"/>
  <c r="I6" i="1"/>
  <c r="K5" i="1"/>
  <c r="I5" i="1"/>
  <c r="K4" i="1"/>
  <c r="I4" i="1"/>
  <c r="I3" i="1"/>
  <c r="K3" i="1" s="1"/>
  <c r="H20" i="1" l="1"/>
  <c r="I20" i="1" s="1"/>
  <c r="K19" i="1"/>
  <c r="J19" i="1"/>
  <c r="K18" i="1"/>
  <c r="J18" i="1"/>
  <c r="C13" i="1"/>
  <c r="J20" i="1" l="1"/>
  <c r="K20" i="1" s="1"/>
  <c r="M19" i="1"/>
  <c r="L19" i="1"/>
  <c r="L18" i="1"/>
  <c r="M18" i="1" s="1"/>
  <c r="C16" i="1"/>
  <c r="L20" i="1" l="1"/>
  <c r="M20" i="1" s="1"/>
  <c r="O19" i="1"/>
  <c r="P19" i="1" s="1"/>
  <c r="N19" i="1"/>
  <c r="N18" i="1"/>
  <c r="O18" i="1" s="1"/>
  <c r="P18" i="1" s="1"/>
  <c r="I26" i="1"/>
  <c r="K26" i="1" s="1"/>
  <c r="F14" i="2"/>
  <c r="F13" i="2"/>
  <c r="F12" i="2"/>
  <c r="F11" i="2"/>
  <c r="F10" i="2"/>
  <c r="F9" i="2"/>
  <c r="F8" i="2"/>
  <c r="F7" i="2"/>
  <c r="F6" i="2"/>
  <c r="F4" i="2"/>
  <c r="F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C15" i="1"/>
  <c r="C14" i="1"/>
  <c r="G4" i="1"/>
  <c r="G5" i="1" s="1"/>
  <c r="G6" i="1" s="1"/>
  <c r="A12" i="1"/>
  <c r="C12" i="1"/>
  <c r="E4" i="1"/>
  <c r="E5" i="1" s="1"/>
  <c r="E6" i="1" s="1"/>
  <c r="E7" i="1" s="1"/>
  <c r="B6" i="1"/>
  <c r="B4" i="1"/>
  <c r="B3" i="1"/>
  <c r="N20" i="1" l="1"/>
  <c r="O20" i="1" s="1"/>
  <c r="P20" i="1" s="1"/>
  <c r="D12" i="1"/>
  <c r="D16" i="1"/>
  <c r="E16" i="1" s="1"/>
  <c r="F16" i="1" s="1"/>
  <c r="G16" i="1" s="1"/>
  <c r="H16" i="1" s="1"/>
  <c r="I16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G7" i="1"/>
  <c r="K7" i="1" s="1"/>
  <c r="K6" i="1"/>
  <c r="D15" i="1"/>
  <c r="E15" i="1" s="1"/>
  <c r="M26" i="1"/>
  <c r="O26" i="1" s="1"/>
  <c r="D14" i="1"/>
  <c r="E14" i="1" s="1"/>
  <c r="F14" i="1" s="1"/>
  <c r="G14" i="1" s="1"/>
  <c r="E12" i="1"/>
  <c r="F12" i="1" s="1"/>
  <c r="G12" i="1" s="1"/>
  <c r="E17" i="1" l="1"/>
  <c r="F17" i="1" s="1"/>
  <c r="G17" i="1" s="1"/>
  <c r="H17" i="1" s="1"/>
  <c r="I17" i="1" s="1"/>
  <c r="N13" i="1"/>
  <c r="O13" i="1" s="1"/>
  <c r="P13" i="1" s="1"/>
  <c r="F15" i="1"/>
  <c r="G15" i="1" s="1"/>
  <c r="H15" i="1" s="1"/>
  <c r="I15" i="1" s="1"/>
  <c r="J16" i="1"/>
  <c r="K16" i="1" s="1"/>
  <c r="H14" i="1"/>
  <c r="I14" i="1" s="1"/>
  <c r="H12" i="1"/>
  <c r="I12" i="1" s="1"/>
  <c r="J12" i="1" s="1"/>
  <c r="J17" i="1" l="1"/>
  <c r="K17" i="1" s="1"/>
  <c r="L17" i="1" s="1"/>
  <c r="M17" i="1" s="1"/>
  <c r="N17" i="1" s="1"/>
  <c r="O17" i="1" s="1"/>
  <c r="P17" i="1" s="1"/>
  <c r="L16" i="1"/>
  <c r="M16" i="1" s="1"/>
  <c r="J15" i="1"/>
  <c r="K15" i="1" s="1"/>
  <c r="J14" i="1"/>
  <c r="K14" i="1" s="1"/>
  <c r="K12" i="1"/>
  <c r="N16" i="1" l="1"/>
  <c r="O16" i="1" s="1"/>
  <c r="P16" i="1" s="1"/>
  <c r="L15" i="1"/>
  <c r="M15" i="1" s="1"/>
  <c r="L14" i="1"/>
  <c r="M14" i="1" s="1"/>
  <c r="L12" i="1"/>
  <c r="M12" i="1" s="1"/>
  <c r="N15" i="1" l="1"/>
  <c r="O15" i="1" s="1"/>
  <c r="P15" i="1" s="1"/>
  <c r="N14" i="1"/>
  <c r="O14" i="1" s="1"/>
  <c r="P14" i="1" s="1"/>
  <c r="N12" i="1"/>
  <c r="O12" i="1" s="1"/>
  <c r="P12" i="1" s="1"/>
</calcChain>
</file>

<file path=xl/sharedStrings.xml><?xml version="1.0" encoding="utf-8"?>
<sst xmlns="http://schemas.openxmlformats.org/spreadsheetml/2006/main" count="49" uniqueCount="43">
  <si>
    <t>minute</t>
  </si>
  <si>
    <t>hour</t>
  </si>
  <si>
    <t>day</t>
  </si>
  <si>
    <t>month</t>
  </si>
  <si>
    <t>year</t>
  </si>
  <si>
    <t>Strating point</t>
  </si>
  <si>
    <t>real to alt</t>
  </si>
  <si>
    <t>Real date</t>
  </si>
  <si>
    <t>To Unix</t>
  </si>
  <si>
    <t>Usec diff</t>
  </si>
  <si>
    <t>New sec</t>
  </si>
  <si>
    <t>multiplier</t>
  </si>
  <si>
    <t>=seconds</t>
  </si>
  <si>
    <t>Year</t>
  </si>
  <si>
    <t>Month</t>
  </si>
  <si>
    <t>Day</t>
  </si>
  <si>
    <t>USEC - SP</t>
  </si>
  <si>
    <t>Years substracted</t>
  </si>
  <si>
    <t>Months substracted</t>
  </si>
  <si>
    <t>Days substracted</t>
  </si>
  <si>
    <t>Hours</t>
  </si>
  <si>
    <t>Hours substracted</t>
  </si>
  <si>
    <t>Minutes</t>
  </si>
  <si>
    <t>Minutes substracted</t>
  </si>
  <si>
    <t>Seconds</t>
  </si>
  <si>
    <t>alt to real</t>
  </si>
  <si>
    <t>Alt seconds</t>
  </si>
  <si>
    <t>Unix sec diff</t>
  </si>
  <si>
    <t>Unix sec real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</si>
  <si>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</si>
  <si>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</si>
  <si>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</si>
  <si>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</si>
  <si>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</si>
  <si>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</si>
  <si>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</si>
  <si>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</si>
  <si>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</si>
  <si>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</si>
  <si>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</si>
  <si>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</si>
  <si>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 alt time</t>
  </si>
  <si>
    <t>to 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</si>
</sst>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\ h:mm;@"/>
    <numFmt numFmtId="165" formatCode="0.0"/>
    <numFmt numFmtId="166" formatCode="#,##0.0"/>
    <numFmt numFmtId="167" formatCode="0.0000"/>
    <numFmt numFmtId="168" formatCode="#,##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3" fontId="1" fillId="2" borderId="0" xfId="0" applyNumberFormat="1" applyFont="1" applyFill="1"/>
    <xf numFmtId="164" fontId="1" fillId="2" borderId="0" xfId="0" applyNumberFormat="1" applyFont="1" applyFill="1" applyAlignment="1">
      <alignment horizontal="center" vertical="center"/>
    </xf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" fontId="1" fillId="0" borderId="0" xfId="0" applyNumberFormat="1" applyFont="1" applyAlignment="1">
      <alignment horizontal="center"/>
    </xf>
    <xf numFmtId="166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A8" zoomScaleNormal="100" workbookViewId="0">
      <selection activeCell="O26" sqref="O26"/>
    </sheetView>
  </sheetViews>
  <sheetFormatPr defaultRowHeight="15" x14ac:dyDescent="0.25"/>
  <cols>
    <col min="1" max="1" width="13.85546875" customWidth="1"/>
    <col min="2" max="2" width="15" customWidth="1"/>
    <col min="3" max="3" width="14.85546875" customWidth="1"/>
    <col min="4" max="4" width="14.7109375" customWidth="1"/>
    <col min="5" max="5" width="15.85546875" bestFit="1" customWidth="1"/>
    <col min="6" max="6" width="8.85546875" customWidth="1"/>
    <col min="7" max="7" width="11.28515625" customWidth="1"/>
    <col min="8" max="8" width="6.85546875" bestFit="1" customWidth="1"/>
    <col min="9" max="9" width="15.5703125" customWidth="1"/>
    <col min="10" max="10" width="6.85546875" customWidth="1"/>
    <col min="11" max="11" width="14.42578125" customWidth="1"/>
    <col min="12" max="12" width="11.5703125" bestFit="1" customWidth="1"/>
    <col min="13" max="13" width="14.140625" customWidth="1"/>
    <col min="15" max="15" width="13.7109375" customWidth="1"/>
  </cols>
  <sheetData>
    <row r="1" spans="1:16" ht="14.45" x14ac:dyDescent="0.3">
      <c r="K1" t="s">
        <v>41</v>
      </c>
      <c r="M1" t="s">
        <v>42</v>
      </c>
    </row>
    <row r="2" spans="1:16" ht="14.45" x14ac:dyDescent="0.3">
      <c r="D2" t="s">
        <v>11</v>
      </c>
      <c r="E2" s="4" t="s">
        <v>12</v>
      </c>
      <c r="G2">
        <v>1</v>
      </c>
      <c r="I2">
        <v>0.86399999999999999</v>
      </c>
      <c r="K2">
        <f t="shared" ref="K2:K7" si="0">G2/I2</f>
        <v>1.1574074074074074</v>
      </c>
      <c r="M2">
        <f t="shared" ref="M2:M7" si="1">I2/G2</f>
        <v>0.86399999999999999</v>
      </c>
    </row>
    <row r="3" spans="1:16" ht="14.45" x14ac:dyDescent="0.3">
      <c r="A3" s="2">
        <v>18753</v>
      </c>
      <c r="B3" s="1">
        <f>(A3-25569)*86400</f>
        <v>-588902400</v>
      </c>
      <c r="C3" s="5" t="s">
        <v>0</v>
      </c>
      <c r="D3">
        <v>0</v>
      </c>
      <c r="E3" s="3">
        <v>10</v>
      </c>
      <c r="F3">
        <v>0</v>
      </c>
      <c r="G3">
        <v>60</v>
      </c>
      <c r="I3">
        <f>E3*$I$2</f>
        <v>8.64</v>
      </c>
      <c r="K3">
        <f t="shared" si="0"/>
        <v>6.9444444444444438</v>
      </c>
      <c r="M3">
        <f t="shared" si="1"/>
        <v>0.14400000000000002</v>
      </c>
    </row>
    <row r="4" spans="1:16" ht="14.45" x14ac:dyDescent="0.3">
      <c r="A4" s="2">
        <v>27955.5625</v>
      </c>
      <c r="B4" s="1">
        <f>(A4-25569)*86400</f>
        <v>206199000</v>
      </c>
      <c r="C4" s="5" t="s">
        <v>1</v>
      </c>
      <c r="D4">
        <v>100</v>
      </c>
      <c r="E4" s="3">
        <f>D4*E3</f>
        <v>1000</v>
      </c>
      <c r="F4">
        <v>60</v>
      </c>
      <c r="G4" s="3">
        <f>F4*G3</f>
        <v>3600</v>
      </c>
      <c r="I4">
        <f>E4*$I$2</f>
        <v>864</v>
      </c>
      <c r="K4">
        <f t="shared" si="0"/>
        <v>4.166666666666667</v>
      </c>
      <c r="M4">
        <f t="shared" si="1"/>
        <v>0.24</v>
      </c>
    </row>
    <row r="5" spans="1:16" ht="14.45" x14ac:dyDescent="0.3">
      <c r="C5" s="5" t="s">
        <v>2</v>
      </c>
      <c r="D5">
        <v>100</v>
      </c>
      <c r="E5" s="3">
        <f>D5*E4</f>
        <v>100000</v>
      </c>
      <c r="F5">
        <v>24</v>
      </c>
      <c r="G5" s="3">
        <f>F5*G4</f>
        <v>86400</v>
      </c>
      <c r="I5">
        <f>E5*$I$2</f>
        <v>86400</v>
      </c>
      <c r="K5">
        <f t="shared" si="0"/>
        <v>1</v>
      </c>
      <c r="M5">
        <f t="shared" si="1"/>
        <v>1</v>
      </c>
    </row>
    <row r="6" spans="1:16" ht="14.45" x14ac:dyDescent="0.3">
      <c r="A6" s="2">
        <v>42900.5625</v>
      </c>
      <c r="B6" s="1">
        <f>(A6-25569)*86400</f>
        <v>1497447000</v>
      </c>
      <c r="C6" s="5" t="s">
        <v>3</v>
      </c>
      <c r="D6">
        <v>100</v>
      </c>
      <c r="E6" s="3">
        <f>D6*E5</f>
        <v>10000000</v>
      </c>
      <c r="F6">
        <v>30.416699999999999</v>
      </c>
      <c r="G6" s="3">
        <f>F6*G5</f>
        <v>2628002.88</v>
      </c>
      <c r="I6">
        <f>E6*$I$2</f>
        <v>8640000</v>
      </c>
      <c r="K6">
        <f t="shared" si="0"/>
        <v>0.30416699999999997</v>
      </c>
      <c r="M6">
        <f t="shared" si="1"/>
        <v>3.2876676299532823</v>
      </c>
    </row>
    <row r="7" spans="1:16" ht="14.45" x14ac:dyDescent="0.3">
      <c r="C7" s="5" t="s">
        <v>4</v>
      </c>
      <c r="D7">
        <v>10</v>
      </c>
      <c r="E7" s="3">
        <f>D7*E6</f>
        <v>100000000</v>
      </c>
      <c r="F7">
        <v>12</v>
      </c>
      <c r="G7" s="3">
        <f>F7*G6</f>
        <v>31536034.559999999</v>
      </c>
      <c r="I7">
        <f>E7*$I$2</f>
        <v>86400000</v>
      </c>
      <c r="K7">
        <f t="shared" si="0"/>
        <v>0.3650004</v>
      </c>
      <c r="M7">
        <f t="shared" si="1"/>
        <v>2.7397230249610685</v>
      </c>
    </row>
    <row r="10" spans="1:16" ht="14.45" x14ac:dyDescent="0.3">
      <c r="A10" t="s">
        <v>5</v>
      </c>
      <c r="C10" s="13" t="s">
        <v>6</v>
      </c>
      <c r="D10" t="s">
        <v>16</v>
      </c>
    </row>
    <row r="11" spans="1:16" ht="27.6" x14ac:dyDescent="0.3">
      <c r="A11" s="12">
        <v>27955.5625</v>
      </c>
      <c r="B11" s="6" t="s">
        <v>7</v>
      </c>
      <c r="C11" s="6" t="s">
        <v>8</v>
      </c>
      <c r="D11" s="6" t="s">
        <v>9</v>
      </c>
      <c r="E11" s="6" t="s">
        <v>10</v>
      </c>
      <c r="F11" s="6" t="s">
        <v>13</v>
      </c>
      <c r="G11" s="7" t="s">
        <v>17</v>
      </c>
      <c r="H11" s="6" t="s">
        <v>14</v>
      </c>
      <c r="I11" s="7" t="s">
        <v>18</v>
      </c>
      <c r="J11" s="6" t="s">
        <v>15</v>
      </c>
      <c r="K11" s="7" t="s">
        <v>19</v>
      </c>
      <c r="L11" s="6" t="s">
        <v>20</v>
      </c>
      <c r="M11" s="7" t="s">
        <v>21</v>
      </c>
      <c r="N11" s="6" t="s">
        <v>22</v>
      </c>
      <c r="O11" s="7" t="s">
        <v>23</v>
      </c>
      <c r="P11" s="6" t="s">
        <v>24</v>
      </c>
    </row>
    <row r="12" spans="1:16" ht="14.45" x14ac:dyDescent="0.3">
      <c r="A12" s="11">
        <f>(A11-25569)*86400</f>
        <v>206199000</v>
      </c>
      <c r="B12" s="2">
        <v>28955.5625</v>
      </c>
      <c r="C12" s="9">
        <f>(B12-25569)*86400</f>
        <v>292599000</v>
      </c>
      <c r="D12" s="9">
        <f>C12-$A$12</f>
        <v>86400000</v>
      </c>
      <c r="E12" s="9">
        <f>D12/0.864</f>
        <v>100000000</v>
      </c>
      <c r="F12" s="10">
        <f t="shared" ref="F12:F17" si="2">TRUNC(E12/$E$7)</f>
        <v>1</v>
      </c>
      <c r="G12" s="8">
        <f t="shared" ref="G12:G17" si="3">E12-F12*$E$7</f>
        <v>0</v>
      </c>
      <c r="H12" s="10">
        <f t="shared" ref="H12:H17" si="4">TRUNC(G12/$E$6)</f>
        <v>0</v>
      </c>
      <c r="I12">
        <f t="shared" ref="I12:I17" si="5">G12-H12*$E$6</f>
        <v>0</v>
      </c>
      <c r="J12" s="10">
        <f t="shared" ref="J12:J17" si="6">TRUNC(I12/$E$5)</f>
        <v>0</v>
      </c>
      <c r="K12">
        <f t="shared" ref="K12:K17" si="7">I12-J12*$E$5</f>
        <v>0</v>
      </c>
      <c r="L12" s="10">
        <f t="shared" ref="L12:L17" si="8">TRUNC(K12/$E$4)</f>
        <v>0</v>
      </c>
      <c r="M12">
        <f t="shared" ref="M12:M17" si="9">K12-L12*$E$4</f>
        <v>0</v>
      </c>
      <c r="N12" s="10">
        <f t="shared" ref="N12:N17" si="10">TRUNC(M12/$E$3)</f>
        <v>0</v>
      </c>
      <c r="O12">
        <f t="shared" ref="O12:O17" si="11">M12-N12*$E$3</f>
        <v>0</v>
      </c>
      <c r="P12" s="10">
        <f t="shared" ref="P12:P17" si="12">ROUND(O12,0)</f>
        <v>0</v>
      </c>
    </row>
    <row r="13" spans="1:16" ht="14.45" x14ac:dyDescent="0.3">
      <c r="A13" s="11"/>
      <c r="B13" s="2">
        <v>42857.631944444445</v>
      </c>
      <c r="C13" s="9">
        <f>(B13-25569)*86400</f>
        <v>1493737800</v>
      </c>
      <c r="D13" s="9">
        <f>C13-$A$12</f>
        <v>1287538800</v>
      </c>
      <c r="E13" s="9">
        <f>D13/0.864</f>
        <v>1490206944.4444444</v>
      </c>
      <c r="F13" s="10">
        <f t="shared" si="2"/>
        <v>14</v>
      </c>
      <c r="G13" s="8">
        <f t="shared" si="3"/>
        <v>90206944.444444418</v>
      </c>
      <c r="H13" s="10">
        <f t="shared" si="4"/>
        <v>9</v>
      </c>
      <c r="I13">
        <f t="shared" si="5"/>
        <v>206944.44444441795</v>
      </c>
      <c r="J13" s="10">
        <f t="shared" si="6"/>
        <v>2</v>
      </c>
      <c r="K13">
        <f t="shared" si="7"/>
        <v>6944.4444444179535</v>
      </c>
      <c r="L13" s="10">
        <f t="shared" si="8"/>
        <v>6</v>
      </c>
      <c r="M13">
        <f t="shared" si="9"/>
        <v>944.44444441795349</v>
      </c>
      <c r="N13" s="10">
        <f t="shared" si="10"/>
        <v>94</v>
      </c>
      <c r="O13">
        <f t="shared" si="11"/>
        <v>4.4444444179534912</v>
      </c>
      <c r="P13" s="10">
        <f t="shared" si="12"/>
        <v>4</v>
      </c>
    </row>
    <row r="14" spans="1:16" ht="14.45" x14ac:dyDescent="0.3">
      <c r="B14" s="2">
        <v>27955.5625</v>
      </c>
      <c r="C14" s="9">
        <f>(B14-25569)*86400</f>
        <v>206199000</v>
      </c>
      <c r="D14" s="9">
        <f>C14-$A$12</f>
        <v>0</v>
      </c>
      <c r="E14" s="9">
        <f>D14/0.864</f>
        <v>0</v>
      </c>
      <c r="F14" s="10">
        <f t="shared" si="2"/>
        <v>0</v>
      </c>
      <c r="G14" s="8">
        <f t="shared" si="3"/>
        <v>0</v>
      </c>
      <c r="H14" s="10">
        <f t="shared" si="4"/>
        <v>0</v>
      </c>
      <c r="I14">
        <f t="shared" si="5"/>
        <v>0</v>
      </c>
      <c r="J14" s="10">
        <f t="shared" si="6"/>
        <v>0</v>
      </c>
      <c r="K14">
        <f t="shared" si="7"/>
        <v>0</v>
      </c>
      <c r="L14" s="10">
        <f t="shared" si="8"/>
        <v>0</v>
      </c>
      <c r="M14">
        <f t="shared" si="9"/>
        <v>0</v>
      </c>
      <c r="N14" s="10">
        <f t="shared" si="10"/>
        <v>0</v>
      </c>
      <c r="O14">
        <f t="shared" si="11"/>
        <v>0</v>
      </c>
      <c r="P14" s="10">
        <f t="shared" si="12"/>
        <v>0</v>
      </c>
    </row>
    <row r="15" spans="1:16" ht="14.45" x14ac:dyDescent="0.3">
      <c r="B15" s="2">
        <v>42900.5625</v>
      </c>
      <c r="C15" s="9">
        <f>(B15-25569)*86400</f>
        <v>1497447000</v>
      </c>
      <c r="D15" s="9">
        <f>C15-$A$12</f>
        <v>1291248000</v>
      </c>
      <c r="E15" s="15">
        <f>D15/0.864</f>
        <v>1494500000</v>
      </c>
      <c r="F15" s="10">
        <f t="shared" si="2"/>
        <v>14</v>
      </c>
      <c r="G15" s="8">
        <f t="shared" si="3"/>
        <v>94500000</v>
      </c>
      <c r="H15" s="10">
        <f t="shared" si="4"/>
        <v>9</v>
      </c>
      <c r="I15" s="16">
        <f t="shared" si="5"/>
        <v>4500000</v>
      </c>
      <c r="J15" s="10">
        <f t="shared" si="6"/>
        <v>45</v>
      </c>
      <c r="K15" s="14">
        <f t="shared" si="7"/>
        <v>0</v>
      </c>
      <c r="L15" s="17">
        <f t="shared" si="8"/>
        <v>0</v>
      </c>
      <c r="M15">
        <f t="shared" si="9"/>
        <v>0</v>
      </c>
      <c r="N15" s="10">
        <f t="shared" si="10"/>
        <v>0</v>
      </c>
      <c r="O15">
        <f t="shared" si="11"/>
        <v>0</v>
      </c>
      <c r="P15" s="10">
        <f t="shared" si="12"/>
        <v>0</v>
      </c>
    </row>
    <row r="16" spans="1:16" x14ac:dyDescent="0.25">
      <c r="B16" s="2">
        <v>27708.5625</v>
      </c>
      <c r="C16" s="9">
        <f>(B16-25569)*86400</f>
        <v>184858200</v>
      </c>
      <c r="D16" s="9">
        <f>C16-$A$12</f>
        <v>-21340800</v>
      </c>
      <c r="E16" s="9">
        <f>D16/0.864</f>
        <v>-24700000</v>
      </c>
      <c r="F16" s="10">
        <f t="shared" si="2"/>
        <v>0</v>
      </c>
      <c r="G16" s="8">
        <f t="shared" si="3"/>
        <v>-24700000</v>
      </c>
      <c r="H16" s="10">
        <f t="shared" si="4"/>
        <v>-2</v>
      </c>
      <c r="I16">
        <f t="shared" si="5"/>
        <v>-4700000</v>
      </c>
      <c r="J16" s="10">
        <f t="shared" si="6"/>
        <v>-47</v>
      </c>
      <c r="K16">
        <f t="shared" si="7"/>
        <v>0</v>
      </c>
      <c r="L16" s="10">
        <f t="shared" si="8"/>
        <v>0</v>
      </c>
      <c r="M16">
        <f t="shared" si="9"/>
        <v>0</v>
      </c>
      <c r="N16" s="10">
        <f t="shared" si="10"/>
        <v>0</v>
      </c>
      <c r="O16">
        <f t="shared" si="11"/>
        <v>0</v>
      </c>
      <c r="P16" s="10">
        <f t="shared" si="12"/>
        <v>0</v>
      </c>
    </row>
    <row r="17" spans="1:16" x14ac:dyDescent="0.25">
      <c r="E17" s="9">
        <f>E15-E16</f>
        <v>1519200000</v>
      </c>
      <c r="F17" s="10">
        <f t="shared" si="2"/>
        <v>15</v>
      </c>
      <c r="G17" s="8">
        <f t="shared" si="3"/>
        <v>19200000</v>
      </c>
      <c r="H17" s="10">
        <f t="shared" si="4"/>
        <v>1</v>
      </c>
      <c r="I17">
        <f t="shared" si="5"/>
        <v>9200000</v>
      </c>
      <c r="J17" s="10">
        <f t="shared" si="6"/>
        <v>92</v>
      </c>
      <c r="K17">
        <f t="shared" si="7"/>
        <v>0</v>
      </c>
      <c r="L17" s="10">
        <f t="shared" si="8"/>
        <v>0</v>
      </c>
      <c r="M17">
        <f t="shared" si="9"/>
        <v>0</v>
      </c>
      <c r="N17" s="10">
        <f t="shared" si="10"/>
        <v>0</v>
      </c>
      <c r="O17">
        <f t="shared" si="11"/>
        <v>0</v>
      </c>
      <c r="P17" s="10">
        <f t="shared" si="12"/>
        <v>0</v>
      </c>
    </row>
    <row r="18" spans="1:16" x14ac:dyDescent="0.25">
      <c r="E18" s="18">
        <v>2147483647</v>
      </c>
      <c r="F18" s="10">
        <f t="shared" ref="F18" si="13">TRUNC(E18/$E$7)</f>
        <v>21</v>
      </c>
      <c r="G18" s="8">
        <f t="shared" ref="G18" si="14">E18-F18*$E$7</f>
        <v>47483647</v>
      </c>
      <c r="H18" s="10">
        <f t="shared" ref="H18" si="15">TRUNC(G18/$E$6)</f>
        <v>4</v>
      </c>
      <c r="I18">
        <f t="shared" ref="I18" si="16">G18-H18*$E$6</f>
        <v>7483647</v>
      </c>
      <c r="J18" s="10">
        <f t="shared" ref="J18" si="17">TRUNC(I18/$E$5)</f>
        <v>74</v>
      </c>
      <c r="K18">
        <f t="shared" ref="K18" si="18">I18-J18*$E$5</f>
        <v>83647</v>
      </c>
      <c r="L18" s="10">
        <f t="shared" ref="L18" si="19">TRUNC(K18/$E$4)</f>
        <v>83</v>
      </c>
      <c r="M18">
        <f t="shared" ref="M18" si="20">K18-L18*$E$4</f>
        <v>647</v>
      </c>
      <c r="N18" s="10">
        <f t="shared" ref="N18" si="21">TRUNC(M18/$E$3)</f>
        <v>64</v>
      </c>
      <c r="O18">
        <f t="shared" ref="O18" si="22">M18-N18*$E$3</f>
        <v>7</v>
      </c>
      <c r="P18" s="10">
        <f t="shared" ref="P18" si="23">ROUND(O18,0)</f>
        <v>7</v>
      </c>
    </row>
    <row r="19" spans="1:16" x14ac:dyDescent="0.25">
      <c r="E19" s="18">
        <f>E18+E7</f>
        <v>2247483647</v>
      </c>
      <c r="F19" s="10">
        <f t="shared" ref="F19" si="24">TRUNC(E19/$E$7)</f>
        <v>22</v>
      </c>
      <c r="G19" s="8">
        <f t="shared" ref="G19" si="25">E19-F19*$E$7</f>
        <v>47483647</v>
      </c>
      <c r="H19" s="10">
        <f t="shared" ref="H19" si="26">TRUNC(G19/$E$6)</f>
        <v>4</v>
      </c>
      <c r="I19">
        <f t="shared" ref="I19" si="27">G19-H19*$E$6</f>
        <v>7483647</v>
      </c>
      <c r="J19" s="10">
        <f t="shared" ref="J19" si="28">TRUNC(I19/$E$5)</f>
        <v>74</v>
      </c>
      <c r="K19">
        <f t="shared" ref="K19" si="29">I19-J19*$E$5</f>
        <v>83647</v>
      </c>
      <c r="L19" s="10">
        <f t="shared" ref="L19" si="30">TRUNC(K19/$E$4)</f>
        <v>83</v>
      </c>
      <c r="M19">
        <f t="shared" ref="M19" si="31">K19-L19*$E$4</f>
        <v>647</v>
      </c>
      <c r="N19" s="10">
        <f t="shared" ref="N19" si="32">TRUNC(M19/$E$3)</f>
        <v>64</v>
      </c>
      <c r="O19">
        <f t="shared" ref="O19" si="33">M19-N19*$E$3</f>
        <v>7</v>
      </c>
      <c r="P19" s="10">
        <f t="shared" ref="P19" si="34">ROUND(O19,0)</f>
        <v>7</v>
      </c>
    </row>
    <row r="20" spans="1:16" x14ac:dyDescent="0.25">
      <c r="E20" s="18">
        <f>-E18-1</f>
        <v>-2147483648</v>
      </c>
      <c r="F20" s="10">
        <f t="shared" ref="F20" si="35">TRUNC(E20/$E$7)</f>
        <v>-21</v>
      </c>
      <c r="G20" s="8">
        <f t="shared" ref="G20" si="36">E20-F20*$E$7</f>
        <v>-47483648</v>
      </c>
      <c r="H20" s="10">
        <f t="shared" ref="H20" si="37">TRUNC(G20/$E$6)</f>
        <v>-4</v>
      </c>
      <c r="I20">
        <f t="shared" ref="I20" si="38">G20-H20*$E$6</f>
        <v>-7483648</v>
      </c>
      <c r="J20" s="10">
        <f t="shared" ref="J20" si="39">TRUNC(I20/$E$5)</f>
        <v>-74</v>
      </c>
      <c r="K20">
        <f t="shared" ref="K20" si="40">I20-J20*$E$5</f>
        <v>-83648</v>
      </c>
      <c r="L20" s="10">
        <f t="shared" ref="L20" si="41">TRUNC(K20/$E$4)</f>
        <v>-83</v>
      </c>
      <c r="M20">
        <f t="shared" ref="M20" si="42">K20-L20*$E$4</f>
        <v>-648</v>
      </c>
      <c r="N20" s="10">
        <f t="shared" ref="N20" si="43">TRUNC(M20/$E$3)</f>
        <v>-64</v>
      </c>
      <c r="O20">
        <f t="shared" ref="O20" si="44">M20-N20*$E$3</f>
        <v>-8</v>
      </c>
      <c r="P20" s="10">
        <f t="shared" ref="P20" si="45">ROUND(O20,0)</f>
        <v>-8</v>
      </c>
    </row>
    <row r="21" spans="1:16" x14ac:dyDescent="0.25">
      <c r="E21" s="18"/>
      <c r="F21" s="10"/>
      <c r="G21" s="8"/>
      <c r="H21" s="10"/>
      <c r="J21" s="10"/>
      <c r="L21" s="10"/>
      <c r="N21" s="10"/>
      <c r="P21" s="10"/>
    </row>
    <row r="22" spans="1:16" x14ac:dyDescent="0.25">
      <c r="E22" s="18"/>
      <c r="F22" s="10"/>
      <c r="G22" s="8"/>
      <c r="H22" s="10"/>
      <c r="J22" s="10"/>
      <c r="L22" s="10"/>
      <c r="N22" s="10"/>
      <c r="P22" s="10"/>
    </row>
    <row r="23" spans="1:16" x14ac:dyDescent="0.25">
      <c r="E23" s="9"/>
      <c r="F23" s="10"/>
      <c r="G23" s="8"/>
      <c r="H23" s="10"/>
      <c r="J23" s="10"/>
      <c r="L23" s="10"/>
      <c r="N23" s="10"/>
      <c r="P23" s="10"/>
    </row>
    <row r="24" spans="1:16" x14ac:dyDescent="0.25">
      <c r="C24" s="13" t="s">
        <v>25</v>
      </c>
    </row>
    <row r="25" spans="1:16" ht="16.5" x14ac:dyDescent="0.25">
      <c r="B25" s="6" t="s">
        <v>13</v>
      </c>
      <c r="C25" s="6" t="s">
        <v>14</v>
      </c>
      <c r="D25" s="6" t="s">
        <v>15</v>
      </c>
      <c r="E25" s="6" t="s">
        <v>20</v>
      </c>
      <c r="F25" s="6" t="s">
        <v>22</v>
      </c>
      <c r="G25" s="6" t="s">
        <v>24</v>
      </c>
      <c r="I25" s="6" t="s">
        <v>26</v>
      </c>
      <c r="K25" s="6" t="s">
        <v>27</v>
      </c>
      <c r="M25" s="6" t="s">
        <v>28</v>
      </c>
    </row>
    <row r="26" spans="1:16" x14ac:dyDescent="0.25">
      <c r="B26">
        <v>14</v>
      </c>
      <c r="C26">
        <v>9</v>
      </c>
      <c r="D26">
        <v>8</v>
      </c>
      <c r="E26">
        <v>5</v>
      </c>
      <c r="F26">
        <v>85</v>
      </c>
      <c r="G26">
        <v>28</v>
      </c>
      <c r="I26" s="9">
        <f>G26+F26*E3+E26*E4+D26*E5+C26*E6+B26*E7</f>
        <v>1490805878</v>
      </c>
      <c r="K26" s="9">
        <f>I26*0.864</f>
        <v>1288056278.592</v>
      </c>
      <c r="M26" s="9">
        <f>K26+A12</f>
        <v>1494255278.592</v>
      </c>
      <c r="O26" s="2">
        <f>M26/86400+25569</f>
        <v>42863.621279999999</v>
      </c>
    </row>
    <row r="31" spans="1:16" x14ac:dyDescent="0.25">
      <c r="A31" t="s">
        <v>29</v>
      </c>
      <c r="B31">
        <v>31</v>
      </c>
      <c r="E31" s="3">
        <v>2147483647</v>
      </c>
      <c r="G31">
        <f>E31/E7</f>
        <v>21.47483647</v>
      </c>
      <c r="I31">
        <f>G31*M7</f>
        <v>58.835103934132675</v>
      </c>
      <c r="K31">
        <f>1976+I31</f>
        <v>2034.8351039341326</v>
      </c>
    </row>
    <row r="32" spans="1:16" x14ac:dyDescent="0.25">
      <c r="A32" t="s">
        <v>30</v>
      </c>
      <c r="B32">
        <v>28</v>
      </c>
    </row>
    <row r="33" spans="1:2" x14ac:dyDescent="0.25">
      <c r="A33" t="s">
        <v>31</v>
      </c>
      <c r="B33">
        <v>31</v>
      </c>
    </row>
    <row r="34" spans="1:2" x14ac:dyDescent="0.25">
      <c r="A34" t="s">
        <v>32</v>
      </c>
      <c r="B34">
        <v>30</v>
      </c>
    </row>
    <row r="35" spans="1:2" x14ac:dyDescent="0.25">
      <c r="A35" t="s">
        <v>33</v>
      </c>
      <c r="B35">
        <v>31</v>
      </c>
    </row>
    <row r="36" spans="1:2" x14ac:dyDescent="0.25">
      <c r="A36" t="s">
        <v>34</v>
      </c>
      <c r="B36">
        <v>30</v>
      </c>
    </row>
    <row r="37" spans="1:2" x14ac:dyDescent="0.25">
      <c r="A37" t="s">
        <v>35</v>
      </c>
      <c r="B37">
        <v>31</v>
      </c>
    </row>
    <row r="38" spans="1:2" x14ac:dyDescent="0.25">
      <c r="A38" t="s">
        <v>36</v>
      </c>
      <c r="B38">
        <v>31</v>
      </c>
    </row>
    <row r="39" spans="1:2" x14ac:dyDescent="0.25">
      <c r="A39" t="s">
        <v>37</v>
      </c>
      <c r="B39">
        <v>30</v>
      </c>
    </row>
    <row r="40" spans="1:2" x14ac:dyDescent="0.25">
      <c r="A40" t="s">
        <v>38</v>
      </c>
      <c r="B40">
        <v>31</v>
      </c>
    </row>
    <row r="41" spans="1:2" x14ac:dyDescent="0.25">
      <c r="A41" t="s">
        <v>39</v>
      </c>
      <c r="B41">
        <v>30</v>
      </c>
    </row>
    <row r="42" spans="1:2" x14ac:dyDescent="0.25">
      <c r="A42" t="s">
        <v>40</v>
      </c>
      <c r="B42">
        <v>31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3"/>
  <sheetViews>
    <sheetView workbookViewId="0">
      <selection activeCell="H8" sqref="H8"/>
    </sheetView>
  </sheetViews>
  <sheetFormatPr defaultRowHeight="15" x14ac:dyDescent="0.25"/>
  <cols>
    <col min="3" max="3" width="13" customWidth="1"/>
  </cols>
  <sheetData>
    <row r="4" spans="2:6" ht="14.45" x14ac:dyDescent="0.3">
      <c r="B4">
        <v>1</v>
      </c>
      <c r="C4">
        <f>B4/0.864</f>
        <v>1.1574074074074074</v>
      </c>
      <c r="E4">
        <v>0</v>
      </c>
      <c r="F4" s="14">
        <f>E4*0.864</f>
        <v>0</v>
      </c>
    </row>
    <row r="5" spans="2:6" ht="14.45" x14ac:dyDescent="0.3">
      <c r="B5">
        <v>2</v>
      </c>
      <c r="C5">
        <f t="shared" ref="C5:C23" si="0">B5/0.864</f>
        <v>2.3148148148148149</v>
      </c>
      <c r="E5">
        <v>1</v>
      </c>
      <c r="F5" s="14">
        <f>E5*0.864</f>
        <v>0.86399999999999999</v>
      </c>
    </row>
    <row r="6" spans="2:6" ht="14.45" x14ac:dyDescent="0.3">
      <c r="B6">
        <v>3</v>
      </c>
      <c r="C6">
        <f t="shared" si="0"/>
        <v>3.4722222222222223</v>
      </c>
      <c r="E6">
        <v>2</v>
      </c>
      <c r="F6" s="14">
        <f t="shared" ref="F6:F14" si="1">E6*0.864</f>
        <v>1.728</v>
      </c>
    </row>
    <row r="7" spans="2:6" ht="14.45" x14ac:dyDescent="0.3">
      <c r="B7">
        <v>4</v>
      </c>
      <c r="C7">
        <f t="shared" si="0"/>
        <v>4.6296296296296298</v>
      </c>
      <c r="E7">
        <v>3</v>
      </c>
      <c r="F7" s="14">
        <f t="shared" si="1"/>
        <v>2.5920000000000001</v>
      </c>
    </row>
    <row r="8" spans="2:6" ht="14.45" x14ac:dyDescent="0.3">
      <c r="B8">
        <v>5</v>
      </c>
      <c r="C8">
        <f t="shared" si="0"/>
        <v>5.7870370370370372</v>
      </c>
      <c r="E8">
        <v>4</v>
      </c>
      <c r="F8" s="14">
        <f t="shared" si="1"/>
        <v>3.456</v>
      </c>
    </row>
    <row r="9" spans="2:6" ht="14.45" x14ac:dyDescent="0.3">
      <c r="B9">
        <v>6</v>
      </c>
      <c r="C9">
        <f t="shared" si="0"/>
        <v>6.9444444444444446</v>
      </c>
      <c r="E9">
        <v>5</v>
      </c>
      <c r="F9" s="14">
        <f t="shared" si="1"/>
        <v>4.32</v>
      </c>
    </row>
    <row r="10" spans="2:6" ht="14.45" x14ac:dyDescent="0.3">
      <c r="B10">
        <v>7</v>
      </c>
      <c r="C10">
        <f t="shared" si="0"/>
        <v>8.1018518518518512</v>
      </c>
      <c r="E10">
        <v>6</v>
      </c>
      <c r="F10" s="14">
        <f t="shared" si="1"/>
        <v>5.1840000000000002</v>
      </c>
    </row>
    <row r="11" spans="2:6" ht="14.45" x14ac:dyDescent="0.3">
      <c r="B11">
        <v>8</v>
      </c>
      <c r="C11">
        <f t="shared" si="0"/>
        <v>9.2592592592592595</v>
      </c>
      <c r="E11">
        <v>7</v>
      </c>
      <c r="F11" s="14">
        <f t="shared" si="1"/>
        <v>6.048</v>
      </c>
    </row>
    <row r="12" spans="2:6" ht="14.45" x14ac:dyDescent="0.3">
      <c r="B12">
        <v>9</v>
      </c>
      <c r="C12">
        <f t="shared" si="0"/>
        <v>10.416666666666666</v>
      </c>
      <c r="E12">
        <v>8</v>
      </c>
      <c r="F12" s="14">
        <f t="shared" si="1"/>
        <v>6.9119999999999999</v>
      </c>
    </row>
    <row r="13" spans="2:6" ht="14.45" x14ac:dyDescent="0.3">
      <c r="B13">
        <v>10</v>
      </c>
      <c r="C13">
        <f t="shared" si="0"/>
        <v>11.574074074074074</v>
      </c>
      <c r="E13">
        <v>9</v>
      </c>
      <c r="F13" s="14">
        <f t="shared" si="1"/>
        <v>7.7759999999999998</v>
      </c>
    </row>
    <row r="14" spans="2:6" ht="14.45" x14ac:dyDescent="0.3">
      <c r="B14">
        <v>11</v>
      </c>
      <c r="C14">
        <f t="shared" si="0"/>
        <v>12.731481481481481</v>
      </c>
      <c r="E14">
        <v>10</v>
      </c>
      <c r="F14" s="14">
        <f t="shared" si="1"/>
        <v>8.64</v>
      </c>
    </row>
    <row r="15" spans="2:6" ht="14.45" x14ac:dyDescent="0.3">
      <c r="B15">
        <v>12</v>
      </c>
      <c r="C15">
        <f t="shared" si="0"/>
        <v>13.888888888888889</v>
      </c>
    </row>
    <row r="16" spans="2:6" x14ac:dyDescent="0.25">
      <c r="B16">
        <v>13</v>
      </c>
      <c r="C16">
        <f t="shared" si="0"/>
        <v>15.046296296296296</v>
      </c>
    </row>
    <row r="17" spans="2:3" x14ac:dyDescent="0.25">
      <c r="B17">
        <v>14</v>
      </c>
      <c r="C17">
        <f t="shared" si="0"/>
        <v>16.203703703703702</v>
      </c>
    </row>
    <row r="18" spans="2:3" x14ac:dyDescent="0.25">
      <c r="B18">
        <v>15</v>
      </c>
      <c r="C18">
        <f t="shared" si="0"/>
        <v>17.361111111111111</v>
      </c>
    </row>
    <row r="19" spans="2:3" x14ac:dyDescent="0.25">
      <c r="B19">
        <v>16</v>
      </c>
      <c r="C19">
        <f t="shared" si="0"/>
        <v>18.518518518518519</v>
      </c>
    </row>
    <row r="20" spans="2:3" x14ac:dyDescent="0.25">
      <c r="B20">
        <v>17</v>
      </c>
      <c r="C20">
        <f t="shared" si="0"/>
        <v>19.675925925925927</v>
      </c>
    </row>
    <row r="21" spans="2:3" x14ac:dyDescent="0.25">
      <c r="B21">
        <v>18</v>
      </c>
      <c r="C21">
        <f t="shared" si="0"/>
        <v>20.833333333333332</v>
      </c>
    </row>
    <row r="22" spans="2:3" x14ac:dyDescent="0.25">
      <c r="B22">
        <v>19</v>
      </c>
      <c r="C22">
        <f t="shared" si="0"/>
        <v>21.99074074074074</v>
      </c>
    </row>
    <row r="23" spans="2:3" x14ac:dyDescent="0.25">
      <c r="B23">
        <v>20</v>
      </c>
      <c r="C23">
        <f t="shared" si="0"/>
        <v>23.148148148148149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2017-04-23T04:46:31Z</dcterms:created>
  <dcterms:modified xsi:type="dcterms:W3CDTF">2017-05-09T20:22:27Z</dcterms:modified>
</cp:coreProperties>
</file>