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.Heinicke\Downloads\"/>
    </mc:Choice>
  </mc:AlternateContent>
  <xr:revisionPtr revIDLastSave="0" documentId="8_{E5FD72CE-DEAA-4DF3-85FC-6CAF21BA0A28}" xr6:coauthVersionLast="47" xr6:coauthVersionMax="47" xr10:uidLastSave="{00000000-0000-0000-0000-000000000000}"/>
  <bookViews>
    <workbookView xWindow="-120" yWindow="-120" windowWidth="29040" windowHeight="15840" activeTab="1" xr2:uid="{F6735F5B-8943-4856-9AAA-08D8BB47D687}"/>
  </bookViews>
  <sheets>
    <sheet name="Tabelle1" sheetId="1" r:id="rId1"/>
    <sheet name="Tabelle1 (2)" sheetId="6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6" l="1"/>
  <c r="J42" i="6"/>
  <c r="H42" i="6"/>
  <c r="G42" i="6"/>
  <c r="K41" i="6"/>
  <c r="J41" i="6"/>
  <c r="H41" i="6"/>
  <c r="G41" i="6"/>
  <c r="K40" i="6"/>
  <c r="J40" i="6"/>
  <c r="H40" i="6"/>
  <c r="G40" i="6"/>
  <c r="K39" i="6"/>
  <c r="J39" i="6"/>
  <c r="H39" i="6"/>
  <c r="G39" i="6"/>
  <c r="K38" i="6"/>
  <c r="J38" i="6"/>
  <c r="H38" i="6"/>
  <c r="G38" i="6"/>
  <c r="K37" i="6"/>
  <c r="J37" i="6"/>
  <c r="H37" i="6"/>
  <c r="G37" i="6"/>
  <c r="K36" i="6"/>
  <c r="J36" i="6"/>
  <c r="H36" i="6"/>
  <c r="G36" i="6"/>
  <c r="K35" i="6"/>
  <c r="J35" i="6"/>
  <c r="H35" i="6"/>
  <c r="G35" i="6"/>
  <c r="K34" i="6"/>
  <c r="J34" i="6"/>
  <c r="H34" i="6"/>
  <c r="G34" i="6"/>
  <c r="K31" i="6"/>
  <c r="J31" i="6"/>
  <c r="H31" i="6"/>
  <c r="G31" i="6"/>
  <c r="K30" i="6"/>
  <c r="J30" i="6"/>
  <c r="H30" i="6"/>
  <c r="G30" i="6"/>
  <c r="K29" i="6"/>
  <c r="J29" i="6"/>
  <c r="H29" i="6"/>
  <c r="G29" i="6"/>
  <c r="K28" i="6"/>
  <c r="J28" i="6"/>
  <c r="H28" i="6"/>
  <c r="G28" i="6"/>
  <c r="K27" i="6"/>
  <c r="J27" i="6"/>
  <c r="H27" i="6"/>
  <c r="G27" i="6"/>
  <c r="K26" i="6"/>
  <c r="J26" i="6"/>
  <c r="H26" i="6"/>
  <c r="G26" i="6"/>
  <c r="K25" i="6"/>
  <c r="J25" i="6"/>
  <c r="H25" i="6"/>
  <c r="G25" i="6"/>
  <c r="K24" i="6"/>
  <c r="J24" i="6"/>
  <c r="H24" i="6"/>
  <c r="G24" i="6"/>
  <c r="K23" i="6"/>
  <c r="J23" i="6"/>
  <c r="H23" i="6"/>
  <c r="G23" i="6"/>
  <c r="K22" i="6"/>
  <c r="J22" i="6"/>
  <c r="H22" i="6"/>
  <c r="G22" i="6"/>
  <c r="K21" i="6"/>
  <c r="J21" i="6"/>
  <c r="H21" i="6"/>
  <c r="G21" i="6"/>
  <c r="J17" i="6"/>
  <c r="K21" i="1"/>
  <c r="K22" i="1"/>
  <c r="K23" i="1"/>
  <c r="K24" i="1"/>
  <c r="K25" i="1"/>
  <c r="K26" i="1"/>
  <c r="K27" i="1"/>
  <c r="K28" i="1"/>
  <c r="K29" i="1"/>
  <c r="K30" i="1"/>
  <c r="K33" i="1"/>
  <c r="K34" i="1"/>
  <c r="K35" i="1"/>
  <c r="K36" i="1"/>
  <c r="K37" i="1"/>
  <c r="K38" i="1"/>
  <c r="K39" i="1"/>
  <c r="K40" i="1"/>
  <c r="K41" i="1"/>
  <c r="K20" i="1"/>
  <c r="H21" i="1"/>
  <c r="H22" i="1"/>
  <c r="H23" i="1"/>
  <c r="H24" i="1"/>
  <c r="H25" i="1"/>
  <c r="H26" i="1"/>
  <c r="H27" i="1"/>
  <c r="H28" i="1"/>
  <c r="H29" i="1"/>
  <c r="H30" i="1"/>
  <c r="H33" i="1"/>
  <c r="H34" i="1"/>
  <c r="H35" i="1"/>
  <c r="H36" i="1"/>
  <c r="H37" i="1"/>
  <c r="H38" i="1"/>
  <c r="H39" i="1"/>
  <c r="H40" i="1"/>
  <c r="H41" i="1"/>
  <c r="H20" i="1"/>
  <c r="J21" i="1"/>
  <c r="J22" i="1"/>
  <c r="J23" i="1"/>
  <c r="J24" i="1"/>
  <c r="J25" i="1"/>
  <c r="J26" i="1"/>
  <c r="J27" i="1"/>
  <c r="J28" i="1"/>
  <c r="J29" i="1"/>
  <c r="J30" i="1"/>
  <c r="J33" i="1"/>
  <c r="J34" i="1"/>
  <c r="J35" i="1"/>
  <c r="J36" i="1"/>
  <c r="J37" i="1"/>
  <c r="J38" i="1"/>
  <c r="J39" i="1"/>
  <c r="J40" i="1"/>
  <c r="J41" i="1"/>
  <c r="J20" i="1"/>
  <c r="G23" i="1"/>
  <c r="G24" i="1"/>
  <c r="G25" i="1"/>
  <c r="G26" i="1"/>
  <c r="G27" i="1"/>
  <c r="G28" i="1"/>
  <c r="G29" i="1"/>
  <c r="G30" i="1"/>
  <c r="G33" i="1"/>
  <c r="G34" i="1"/>
  <c r="G35" i="1"/>
  <c r="G36" i="1"/>
  <c r="G37" i="1"/>
  <c r="G38" i="1"/>
  <c r="G39" i="1"/>
  <c r="G40" i="1"/>
  <c r="G41" i="1"/>
  <c r="G21" i="1"/>
  <c r="G22" i="1"/>
  <c r="G20" i="1"/>
  <c r="J17" i="1"/>
</calcChain>
</file>

<file path=xl/sharedStrings.xml><?xml version="1.0" encoding="utf-8"?>
<sst xmlns="http://schemas.openxmlformats.org/spreadsheetml/2006/main" count="147" uniqueCount="75">
  <si>
    <t>Form</t>
  </si>
  <si>
    <t>Farbe</t>
  </si>
  <si>
    <t>Durchgängige Bohlen</t>
  </si>
  <si>
    <t>Facettenkante</t>
  </si>
  <si>
    <t>Gerade Kante</t>
  </si>
  <si>
    <t>Leichter Rissanteil</t>
  </si>
  <si>
    <t>Natura</t>
  </si>
  <si>
    <t>Finish</t>
  </si>
  <si>
    <t>Rund</t>
  </si>
  <si>
    <t>Mattlack</t>
  </si>
  <si>
    <t>Hartöl</t>
  </si>
  <si>
    <t>Flechtmuster</t>
  </si>
  <si>
    <t>Rautenmuster</t>
  </si>
  <si>
    <t>Schiffsbodenmuster</t>
  </si>
  <si>
    <t>Oval</t>
  </si>
  <si>
    <t>Mit Querfrieß</t>
  </si>
  <si>
    <t>Normaler Rissanteil</t>
  </si>
  <si>
    <t>Bild</t>
  </si>
  <si>
    <t>Bei Spalte 3 (Farbe) kommt nur eine Option in Frage</t>
  </si>
  <si>
    <t>Bei Spalte 4 (Finish) kommt nur eine Option in Frage</t>
  </si>
  <si>
    <t>QM Plattenstärke 3,0 cm / 360,- EUR</t>
  </si>
  <si>
    <t>QM Plattenstärke 2,5 cm / 300,- EUR</t>
  </si>
  <si>
    <t>QM Plattenstärke 5,0 cm / 480,- EUR</t>
  </si>
  <si>
    <t>QM Plattenstärke 6,0 cm / 560,- EUR</t>
  </si>
  <si>
    <t>QM Plattenstärke 7,0 cm / 640,- EUR</t>
  </si>
  <si>
    <t>QM Plattenstärke 4,0 cm / 420,- EUR</t>
  </si>
  <si>
    <t>QM Plattenstärke 8,0 cm / 720,- EUR</t>
  </si>
  <si>
    <t>QM Plattenstärke 9,0 cm / 800,- EUR</t>
  </si>
  <si>
    <t>QM Plattenstärke 10 cm / 880,- EUR</t>
  </si>
  <si>
    <t>QM Plattenstärke 11 cm / 960,- EUR</t>
  </si>
  <si>
    <t>QM Plattenstärke 12 cm / 1.040,- EUR</t>
  </si>
  <si>
    <t>QM Plattenstärke 4,0 cm / 315,- EUR</t>
  </si>
  <si>
    <t>QM Plattenstärke 5,0 cm / 360,- EUR</t>
  </si>
  <si>
    <t>QM Plattenstärke 6,0 cm / 420,- EUR</t>
  </si>
  <si>
    <t>QM Plattenstärke 7,0 cm / 480,- EUR</t>
  </si>
  <si>
    <t>QM Plattenstärke 8,0 cm / 540,- EUR</t>
  </si>
  <si>
    <t>QM Plattenstärke 9,0 cm / 600,- EUR</t>
  </si>
  <si>
    <t>QM Plattenstärke 10 cm / 660,- EUR</t>
  </si>
  <si>
    <t>QM Plattenstärke 11 cm / 720,- EUR</t>
  </si>
  <si>
    <t>QM Plattenstärke 12 cm / 780,- EUR</t>
  </si>
  <si>
    <t>Eiche dunkel</t>
  </si>
  <si>
    <t>Alte Eiche</t>
  </si>
  <si>
    <t>Dunkelgrau geölt</t>
  </si>
  <si>
    <t>Weiss geölt</t>
  </si>
  <si>
    <t>Brutto-QM-Preis Tischplatte vollmassiv</t>
  </si>
  <si>
    <t>Brutto-QM-Preis Tischplatte optisch gedoppelt (-25%)</t>
  </si>
  <si>
    <t>Das maximale Plattenmaß ist 450 cm lang x 180 cm breit x 12 cm stark</t>
  </si>
  <si>
    <t>Hellgrau geölt</t>
  </si>
  <si>
    <t>Weiss gekälkt</t>
  </si>
  <si>
    <t>Bei Spalte 1 (Form) kommt nur eine Option in Frage</t>
  </si>
  <si>
    <t>Äste/Risse verfüllen + 47,60 EUR brutto pro QM</t>
  </si>
  <si>
    <t>Rissanteil</t>
  </si>
  <si>
    <t>Finish (hier ändert sich der QM-Preis)</t>
  </si>
  <si>
    <t>Rissanteil (hier ändert sich der QM-Preis)</t>
  </si>
  <si>
    <t>Reine Balken Außenseiten 71,40,- EUR brutto pro QM</t>
  </si>
  <si>
    <t>Breite</t>
  </si>
  <si>
    <t>Länge</t>
  </si>
  <si>
    <t>Quadratmeterpreis</t>
  </si>
  <si>
    <t>QM</t>
  </si>
  <si>
    <t>Zuschlag Kleinteil (&lt; 1qm)</t>
  </si>
  <si>
    <t>Bitte die Maße eingeben</t>
  </si>
  <si>
    <t>Mit Baumkante</t>
  </si>
  <si>
    <r>
      <t xml:space="preserve">Reine Balken Außenseiten
</t>
    </r>
    <r>
      <rPr>
        <sz val="10"/>
        <color theme="1"/>
        <rFont val="Calibri"/>
        <family val="2"/>
        <scheme val="minor"/>
      </rPr>
      <t>(dies kann sowohl mit der Option</t>
    </r>
    <r>
      <rPr>
        <b/>
        <sz val="10"/>
        <color theme="1"/>
        <rFont val="Calibri"/>
        <family val="2"/>
        <scheme val="minor"/>
      </rPr>
      <t xml:space="preserve"> Leichter Rissanteil</t>
    </r>
    <r>
      <rPr>
        <sz val="10"/>
        <color theme="1"/>
        <rFont val="Calibri"/>
        <family val="2"/>
        <scheme val="minor"/>
      </rPr>
      <t xml:space="preserve"> als auch </t>
    </r>
    <r>
      <rPr>
        <b/>
        <sz val="10"/>
        <color theme="1"/>
        <rFont val="Calibri"/>
        <family val="2"/>
        <scheme val="minor"/>
      </rPr>
      <t>Normaler Rissanteil</t>
    </r>
    <r>
      <rPr>
        <sz val="10"/>
        <color theme="1"/>
        <rFont val="Calibri"/>
        <family val="2"/>
        <scheme val="minor"/>
      </rPr>
      <t xml:space="preserve"> kombiniert werden)</t>
    </r>
  </si>
  <si>
    <t>Äste/Risse schwarz 
verfüllt</t>
  </si>
  <si>
    <t>Bei Spalte 2 (Rissanteil) können 2 Optionen in Frage kommen</t>
  </si>
  <si>
    <r>
      <rPr>
        <sz val="11"/>
        <color rgb="FFC00000"/>
        <rFont val="Wingdings"/>
        <charset val="2"/>
      </rPr>
      <t>á</t>
    </r>
    <r>
      <rPr>
        <sz val="11"/>
        <color rgb="FFC00000"/>
        <rFont val="Calibri"/>
        <family val="2"/>
        <scheme val="minor"/>
      </rPr>
      <t xml:space="preserve">
Preis-Aufschlag 
71,40 €/m²</t>
    </r>
  </si>
  <si>
    <r>
      <rPr>
        <sz val="11"/>
        <color rgb="FFC00000"/>
        <rFont val="Wingdings"/>
        <charset val="2"/>
      </rPr>
      <t>á</t>
    </r>
    <r>
      <rPr>
        <sz val="11"/>
        <color rgb="FFC00000"/>
        <rFont val="Calibri"/>
        <family val="2"/>
        <scheme val="minor"/>
      </rPr>
      <t xml:space="preserve">
Preis-Aufschlag 
47,60 €/m²</t>
    </r>
  </si>
  <si>
    <t>zzgl. Risse verfüllen
+ 47,60 € / m²</t>
  </si>
  <si>
    <t>zzgl. Reine Balken Aussenseiten
+ 71,40 € / m²</t>
  </si>
  <si>
    <t>zzgl. Risse verfüllen und Reine Balken Aussenseiten 
+ 47,60 € / m²
+ 71,40 € / m²</t>
  </si>
  <si>
    <t>grundpreis</t>
  </si>
  <si>
    <t>Plattenstarke</t>
  </si>
  <si>
    <t>Variante1</t>
  </si>
  <si>
    <t>Variante2</t>
  </si>
  <si>
    <t>Variante3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</si>
</sst>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0\ &quot;mm&quot;"/>
    <numFmt numFmtId="166" formatCode="0\ &quot;cm&quot;"/>
    <numFmt numFmtId="167" formatCode="General\ &quot;qm&quot;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C00000"/>
      <name val="Calibri"/>
      <family val="2"/>
      <charset val="2"/>
      <scheme val="minor"/>
    </font>
    <font>
      <sz val="11"/>
      <color rgb="FFC00000"/>
      <name val="Wingdings"/>
      <charset val="2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7" borderId="1" applyNumberFormat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6" borderId="0" xfId="0" applyFont="1" applyFill="1"/>
    <xf numFmtId="0" fontId="2" fillId="6" borderId="0" xfId="0" applyFont="1" applyFill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9" fontId="0" fillId="0" borderId="0" xfId="1" applyFont="1"/>
    <xf numFmtId="0" fontId="6" fillId="7" borderId="1" xfId="2"/>
    <xf numFmtId="166" fontId="7" fillId="7" borderId="1" xfId="2" applyNumberFormat="1" applyFont="1"/>
    <xf numFmtId="0" fontId="0" fillId="0" borderId="0" xfId="0" applyAlignment="1">
      <alignment wrapText="1"/>
    </xf>
    <xf numFmtId="165" fontId="1" fillId="0" borderId="0" xfId="0" applyNumberFormat="1" applyFont="1"/>
    <xf numFmtId="164" fontId="1" fillId="0" borderId="0" xfId="0" applyNumberFormat="1" applyFont="1"/>
    <xf numFmtId="0" fontId="0" fillId="0" borderId="4" xfId="0" applyBorder="1"/>
    <xf numFmtId="0" fontId="0" fillId="0" borderId="4" xfId="0" applyBorder="1" applyAlignment="1">
      <alignment wrapText="1"/>
    </xf>
    <xf numFmtId="0" fontId="10" fillId="0" borderId="0" xfId="0" applyFont="1" applyAlignment="1">
      <alignment vertical="top" wrapText="1"/>
    </xf>
    <xf numFmtId="0" fontId="6" fillId="7" borderId="2" xfId="2" applyBorder="1"/>
    <xf numFmtId="0" fontId="6" fillId="7" borderId="3" xfId="2" applyBorder="1"/>
  </cellXfs>
  <cellStyles count="3">
    <cellStyle name="Eingabe" xfId="2" builtinId="20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76247</xdr:colOff>
      <xdr:row>1</xdr:row>
      <xdr:rowOff>38101</xdr:rowOff>
    </xdr:from>
    <xdr:to>
      <xdr:col>1</xdr:col>
      <xdr:colOff>1238250</xdr:colOff>
      <xdr:row>1</xdr:row>
      <xdr:rowOff>909446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3412A70-05B6-4A92-9CFD-8629F1BD1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922" y="228601"/>
          <a:ext cx="1162003" cy="87134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</xdr:row>
      <xdr:rowOff>38102</xdr:rowOff>
    </xdr:from>
    <xdr:to>
      <xdr:col>1</xdr:col>
      <xdr:colOff>1241214</xdr:colOff>
      <xdr:row>3</xdr:row>
      <xdr:rowOff>876300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B790E9D5-9573-44C5-9E21-BBB78836F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33577"/>
          <a:ext cx="1117389" cy="83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4</xdr:row>
      <xdr:rowOff>66677</xdr:rowOff>
    </xdr:from>
    <xdr:to>
      <xdr:col>1</xdr:col>
      <xdr:colOff>1209676</xdr:colOff>
      <xdr:row>4</xdr:row>
      <xdr:rowOff>959645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921F6E38-37D4-4BC1-ABDA-C080C037B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7" y="2733677"/>
          <a:ext cx="1190624" cy="89296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4</xdr:row>
      <xdr:rowOff>1000126</xdr:rowOff>
    </xdr:from>
    <xdr:to>
      <xdr:col>1</xdr:col>
      <xdr:colOff>1238250</xdr:colOff>
      <xdr:row>6</xdr:row>
      <xdr:rowOff>2381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F79187C-0082-4987-90FB-6DE36ECB5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1" y="3667126"/>
          <a:ext cx="1209674" cy="90725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6</xdr:row>
      <xdr:rowOff>95251</xdr:rowOff>
    </xdr:from>
    <xdr:to>
      <xdr:col>1</xdr:col>
      <xdr:colOff>1238250</xdr:colOff>
      <xdr:row>6</xdr:row>
      <xdr:rowOff>807245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082B518D-6DDC-4630-B342-D46DA6C09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4667251"/>
          <a:ext cx="1219200" cy="71199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7</xdr:row>
      <xdr:rowOff>47627</xdr:rowOff>
    </xdr:from>
    <xdr:to>
      <xdr:col>2</xdr:col>
      <xdr:colOff>0</xdr:colOff>
      <xdr:row>7</xdr:row>
      <xdr:rowOff>879477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4FEB3D4A-AE7D-48C1-BC53-F0C763DD8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438777"/>
          <a:ext cx="1247775" cy="8318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8</xdr:row>
      <xdr:rowOff>47626</xdr:rowOff>
    </xdr:from>
    <xdr:to>
      <xdr:col>1</xdr:col>
      <xdr:colOff>1228726</xdr:colOff>
      <xdr:row>8</xdr:row>
      <xdr:rowOff>954881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011D3516-F8C8-4367-9039-53BD9A05C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7" y="6334126"/>
          <a:ext cx="1209674" cy="90725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9</xdr:row>
      <xdr:rowOff>47625</xdr:rowOff>
    </xdr:from>
    <xdr:to>
      <xdr:col>1</xdr:col>
      <xdr:colOff>1266825</xdr:colOff>
      <xdr:row>9</xdr:row>
      <xdr:rowOff>926306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8247562F-88C0-4A73-8D35-0D912368A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6" y="7315200"/>
          <a:ext cx="1171574" cy="87868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10</xdr:row>
      <xdr:rowOff>114301</xdr:rowOff>
    </xdr:from>
    <xdr:to>
      <xdr:col>1</xdr:col>
      <xdr:colOff>1238250</xdr:colOff>
      <xdr:row>10</xdr:row>
      <xdr:rowOff>1007269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9BBBA780-3852-4BB2-ACA4-03931FD75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1" y="8343901"/>
          <a:ext cx="1190624" cy="892968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257176</xdr:colOff>
      <xdr:row>1</xdr:row>
      <xdr:rowOff>47627</xdr:rowOff>
    </xdr:from>
    <xdr:to>
      <xdr:col>4</xdr:col>
      <xdr:colOff>1419226</xdr:colOff>
      <xdr:row>1</xdr:row>
      <xdr:rowOff>919164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21017BF7-0FB4-4C64-9DC3-D0AC35E20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1" y="238127"/>
          <a:ext cx="1162050" cy="871537"/>
        </a:xfrm>
        <a:prstGeom prst="rect">
          <a:avLst/>
        </a:prstGeom>
      </xdr:spPr>
    </xdr:pic>
    <xdr:clientData/>
  </xdr:twoCellAnchor>
  <xdr:twoCellAnchor editAs="oneCell">
    <xdr:from>
      <xdr:col>4</xdr:col>
      <xdr:colOff>357189</xdr:colOff>
      <xdr:row>2</xdr:row>
      <xdr:rowOff>28576</xdr:rowOff>
    </xdr:from>
    <xdr:to>
      <xdr:col>4</xdr:col>
      <xdr:colOff>1400175</xdr:colOff>
      <xdr:row>2</xdr:row>
      <xdr:rowOff>723900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DB4F989B-8697-4C28-837F-0B3A7BB15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0614" y="1171576"/>
          <a:ext cx="1042986" cy="695324"/>
        </a:xfrm>
        <a:prstGeom prst="rect">
          <a:avLst/>
        </a:prstGeom>
      </xdr:spPr>
    </xdr:pic>
    <xdr:clientData/>
  </xdr:twoCellAnchor>
  <xdr:twoCellAnchor editAs="oneCell">
    <xdr:from>
      <xdr:col>4</xdr:col>
      <xdr:colOff>292100</xdr:colOff>
      <xdr:row>3</xdr:row>
      <xdr:rowOff>28574</xdr:rowOff>
    </xdr:from>
    <xdr:to>
      <xdr:col>4</xdr:col>
      <xdr:colOff>1409699</xdr:colOff>
      <xdr:row>3</xdr:row>
      <xdr:rowOff>866773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404A3215-B563-4036-A5E0-333AFC6BA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5525" y="1924049"/>
          <a:ext cx="1117599" cy="838199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371476</xdr:colOff>
      <xdr:row>3</xdr:row>
      <xdr:rowOff>30956</xdr:rowOff>
    </xdr:from>
    <xdr:to>
      <xdr:col>10</xdr:col>
      <xdr:colOff>1419226</xdr:colOff>
      <xdr:row>3</xdr:row>
      <xdr:rowOff>816769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07F43919-D416-4D2D-B8BB-286319421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1" y="4707731"/>
          <a:ext cx="1047750" cy="7858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1047750</xdr:colOff>
      <xdr:row>2</xdr:row>
      <xdr:rowOff>740759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33D21E0-C251-DBEA-F7F7-ED673EF96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1143000"/>
          <a:ext cx="1047750" cy="740759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1</xdr:row>
      <xdr:rowOff>19049</xdr:rowOff>
    </xdr:from>
    <xdr:to>
      <xdr:col>7</xdr:col>
      <xdr:colOff>952500</xdr:colOff>
      <xdr:row>2</xdr:row>
      <xdr:rowOff>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AFE286F4-0E4D-6A05-6DA2-42259172D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824" y="209549"/>
          <a:ext cx="933451" cy="933451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2</xdr:row>
      <xdr:rowOff>27273</xdr:rowOff>
    </xdr:from>
    <xdr:to>
      <xdr:col>7</xdr:col>
      <xdr:colOff>771525</xdr:colOff>
      <xdr:row>2</xdr:row>
      <xdr:rowOff>723900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E252BA1-69E0-3482-AC40-7D143B68B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1170273"/>
          <a:ext cx="704850" cy="696627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</xdr:row>
      <xdr:rowOff>28576</xdr:rowOff>
    </xdr:from>
    <xdr:to>
      <xdr:col>7</xdr:col>
      <xdr:colOff>1466850</xdr:colOff>
      <xdr:row>3</xdr:row>
      <xdr:rowOff>842964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B44993EE-4671-0964-01D1-D5EE14BC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825" y="1924051"/>
          <a:ext cx="1447800" cy="814388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4</xdr:row>
      <xdr:rowOff>28575</xdr:rowOff>
    </xdr:from>
    <xdr:to>
      <xdr:col>7</xdr:col>
      <xdr:colOff>1095375</xdr:colOff>
      <xdr:row>4</xdr:row>
      <xdr:rowOff>1000125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7D67B54A-073C-753A-52F6-9056CABDF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2800350"/>
          <a:ext cx="971550" cy="97155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5</xdr:row>
      <xdr:rowOff>95250</xdr:rowOff>
    </xdr:from>
    <xdr:to>
      <xdr:col>7</xdr:col>
      <xdr:colOff>904875</xdr:colOff>
      <xdr:row>5</xdr:row>
      <xdr:rowOff>866775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2EAED358-676E-9F8F-83C4-C47CB5578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5" y="3876675"/>
          <a:ext cx="771525" cy="77152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95251</xdr:colOff>
      <xdr:row>6</xdr:row>
      <xdr:rowOff>85725</xdr:rowOff>
    </xdr:from>
    <xdr:to>
      <xdr:col>7</xdr:col>
      <xdr:colOff>990601</xdr:colOff>
      <xdr:row>6</xdr:row>
      <xdr:rowOff>777586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B027F508-7601-9DF6-27E5-B98525D5BE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201026" y="4762500"/>
          <a:ext cx="895350" cy="691861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104776</xdr:colOff>
      <xdr:row>7</xdr:row>
      <xdr:rowOff>133350</xdr:rowOff>
    </xdr:from>
    <xdr:to>
      <xdr:col>7</xdr:col>
      <xdr:colOff>1000126</xdr:colOff>
      <xdr:row>7</xdr:row>
      <xdr:rowOff>825211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E839944E-16DE-7AD5-7F2B-FB1B65F212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210551" y="5629275"/>
          <a:ext cx="895350" cy="6918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76247</xdr:colOff>
      <xdr:row>1</xdr:row>
      <xdr:rowOff>38101</xdr:rowOff>
    </xdr:from>
    <xdr:to>
      <xdr:col>1</xdr:col>
      <xdr:colOff>1238250</xdr:colOff>
      <xdr:row>1</xdr:row>
      <xdr:rowOff>909446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3868E51-1E10-46A5-887A-82181D1DF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922" y="228601"/>
          <a:ext cx="1162003" cy="87134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</xdr:row>
      <xdr:rowOff>38102</xdr:rowOff>
    </xdr:from>
    <xdr:to>
      <xdr:col>1</xdr:col>
      <xdr:colOff>1241214</xdr:colOff>
      <xdr:row>3</xdr:row>
      <xdr:rowOff>876300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2591177-4C2B-4A2A-98C9-3B1DDB6D3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33577"/>
          <a:ext cx="1117389" cy="83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4</xdr:row>
      <xdr:rowOff>66677</xdr:rowOff>
    </xdr:from>
    <xdr:to>
      <xdr:col>1</xdr:col>
      <xdr:colOff>1209676</xdr:colOff>
      <xdr:row>4</xdr:row>
      <xdr:rowOff>959645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B99DA48-2FB4-4DAD-95C0-A7777A610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7" y="2895602"/>
          <a:ext cx="1190624" cy="89296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4</xdr:row>
      <xdr:rowOff>1000126</xdr:rowOff>
    </xdr:from>
    <xdr:to>
      <xdr:col>1</xdr:col>
      <xdr:colOff>1238250</xdr:colOff>
      <xdr:row>6</xdr:row>
      <xdr:rowOff>2381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6342996-86A0-4F2E-8790-B438D5F86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1" y="3829051"/>
          <a:ext cx="1209674" cy="90725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6</xdr:row>
      <xdr:rowOff>95251</xdr:rowOff>
    </xdr:from>
    <xdr:to>
      <xdr:col>1</xdr:col>
      <xdr:colOff>1238250</xdr:colOff>
      <xdr:row>6</xdr:row>
      <xdr:rowOff>807245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3DDBE16-E209-4E89-A6A8-07428FF1D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4829176"/>
          <a:ext cx="1219200" cy="71199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7</xdr:row>
      <xdr:rowOff>47627</xdr:rowOff>
    </xdr:from>
    <xdr:to>
      <xdr:col>2</xdr:col>
      <xdr:colOff>0</xdr:colOff>
      <xdr:row>7</xdr:row>
      <xdr:rowOff>879477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478FA53-DAA5-46E7-A107-3EDC9F764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600702"/>
          <a:ext cx="1247775" cy="8318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8</xdr:row>
      <xdr:rowOff>47626</xdr:rowOff>
    </xdr:from>
    <xdr:to>
      <xdr:col>1</xdr:col>
      <xdr:colOff>1228726</xdr:colOff>
      <xdr:row>8</xdr:row>
      <xdr:rowOff>954881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6783F2E4-ED82-4FC5-87CA-FA4FB00E9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7" y="6496051"/>
          <a:ext cx="1209674" cy="90725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9</xdr:row>
      <xdr:rowOff>47625</xdr:rowOff>
    </xdr:from>
    <xdr:to>
      <xdr:col>1</xdr:col>
      <xdr:colOff>1266825</xdr:colOff>
      <xdr:row>9</xdr:row>
      <xdr:rowOff>926306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2A066539-A506-4968-BFB0-94C15F042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6" y="7477125"/>
          <a:ext cx="1171574" cy="87868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10</xdr:row>
      <xdr:rowOff>114301</xdr:rowOff>
    </xdr:from>
    <xdr:to>
      <xdr:col>1</xdr:col>
      <xdr:colOff>1238250</xdr:colOff>
      <xdr:row>10</xdr:row>
      <xdr:rowOff>1007269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CE12B921-A3EB-42DE-A453-E051772B3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1" y="8505826"/>
          <a:ext cx="1190624" cy="892968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257176</xdr:colOff>
      <xdr:row>1</xdr:row>
      <xdr:rowOff>47627</xdr:rowOff>
    </xdr:from>
    <xdr:to>
      <xdr:col>4</xdr:col>
      <xdr:colOff>1419226</xdr:colOff>
      <xdr:row>1</xdr:row>
      <xdr:rowOff>919164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76682FB3-ECB6-423F-AE3F-C9C9983F9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1576" y="238127"/>
          <a:ext cx="1162050" cy="871537"/>
        </a:xfrm>
        <a:prstGeom prst="rect">
          <a:avLst/>
        </a:prstGeom>
      </xdr:spPr>
    </xdr:pic>
    <xdr:clientData/>
  </xdr:twoCellAnchor>
  <xdr:twoCellAnchor editAs="oneCell">
    <xdr:from>
      <xdr:col>4</xdr:col>
      <xdr:colOff>357189</xdr:colOff>
      <xdr:row>2</xdr:row>
      <xdr:rowOff>28576</xdr:rowOff>
    </xdr:from>
    <xdr:to>
      <xdr:col>4</xdr:col>
      <xdr:colOff>1400175</xdr:colOff>
      <xdr:row>2</xdr:row>
      <xdr:rowOff>723900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80D0DEC-098F-48E0-B1FD-60AC2BEB0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589" y="1171576"/>
          <a:ext cx="1042986" cy="695324"/>
        </a:xfrm>
        <a:prstGeom prst="rect">
          <a:avLst/>
        </a:prstGeom>
      </xdr:spPr>
    </xdr:pic>
    <xdr:clientData/>
  </xdr:twoCellAnchor>
  <xdr:twoCellAnchor editAs="oneCell">
    <xdr:from>
      <xdr:col>4</xdr:col>
      <xdr:colOff>292100</xdr:colOff>
      <xdr:row>3</xdr:row>
      <xdr:rowOff>28574</xdr:rowOff>
    </xdr:from>
    <xdr:to>
      <xdr:col>4</xdr:col>
      <xdr:colOff>1409699</xdr:colOff>
      <xdr:row>3</xdr:row>
      <xdr:rowOff>866773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7901C0D2-5724-4A96-B87B-6914B60DE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1924049"/>
          <a:ext cx="1117599" cy="838199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371476</xdr:colOff>
      <xdr:row>3</xdr:row>
      <xdr:rowOff>30956</xdr:rowOff>
    </xdr:from>
    <xdr:to>
      <xdr:col>10</xdr:col>
      <xdr:colOff>1419226</xdr:colOff>
      <xdr:row>3</xdr:row>
      <xdr:rowOff>816769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9AB1D489-33CB-4797-8F70-DF077F336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4326" y="1926431"/>
          <a:ext cx="1047750" cy="7858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1047750</xdr:colOff>
      <xdr:row>2</xdr:row>
      <xdr:rowOff>740759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410682A5-84B7-40FF-B24B-52B5BA62F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1143000"/>
          <a:ext cx="1047750" cy="740759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1</xdr:row>
      <xdr:rowOff>19049</xdr:rowOff>
    </xdr:from>
    <xdr:to>
      <xdr:col>7</xdr:col>
      <xdr:colOff>952500</xdr:colOff>
      <xdr:row>2</xdr:row>
      <xdr:rowOff>0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898D6DF8-86E8-477B-86BF-11C45C48F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824" y="209549"/>
          <a:ext cx="933451" cy="933451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2</xdr:row>
      <xdr:rowOff>27273</xdr:rowOff>
    </xdr:from>
    <xdr:to>
      <xdr:col>7</xdr:col>
      <xdr:colOff>771525</xdr:colOff>
      <xdr:row>2</xdr:row>
      <xdr:rowOff>723900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EEAE7A92-0D73-4952-AC35-DA9E238B2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1170273"/>
          <a:ext cx="704850" cy="696627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</xdr:row>
      <xdr:rowOff>28576</xdr:rowOff>
    </xdr:from>
    <xdr:to>
      <xdr:col>7</xdr:col>
      <xdr:colOff>1466850</xdr:colOff>
      <xdr:row>3</xdr:row>
      <xdr:rowOff>842964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6D4A8173-04DF-45FE-B671-30C94C862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825" y="1924051"/>
          <a:ext cx="1447800" cy="814388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4</xdr:row>
      <xdr:rowOff>28575</xdr:rowOff>
    </xdr:from>
    <xdr:to>
      <xdr:col>7</xdr:col>
      <xdr:colOff>1095375</xdr:colOff>
      <xdr:row>4</xdr:row>
      <xdr:rowOff>1000125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5CDCCACC-3728-4CB9-B17B-1B4830D3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2857500"/>
          <a:ext cx="971550" cy="97155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5</xdr:row>
      <xdr:rowOff>95250</xdr:rowOff>
    </xdr:from>
    <xdr:to>
      <xdr:col>7</xdr:col>
      <xdr:colOff>904875</xdr:colOff>
      <xdr:row>5</xdr:row>
      <xdr:rowOff>866775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F10E203C-4B3D-4E6E-9367-F4F703DFE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5" y="3933825"/>
          <a:ext cx="771525" cy="77152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95251</xdr:colOff>
      <xdr:row>6</xdr:row>
      <xdr:rowOff>85725</xdr:rowOff>
    </xdr:from>
    <xdr:to>
      <xdr:col>7</xdr:col>
      <xdr:colOff>990601</xdr:colOff>
      <xdr:row>6</xdr:row>
      <xdr:rowOff>777586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025B2992-565D-45E3-9470-260B943492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201026" y="4819650"/>
          <a:ext cx="895350" cy="691861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104776</xdr:colOff>
      <xdr:row>7</xdr:row>
      <xdr:rowOff>133350</xdr:rowOff>
    </xdr:from>
    <xdr:to>
      <xdr:col>7</xdr:col>
      <xdr:colOff>1000126</xdr:colOff>
      <xdr:row>7</xdr:row>
      <xdr:rowOff>825211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3FB6AED3-D162-482E-B0FD-DB103D7551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210551" y="5686425"/>
          <a:ext cx="895350" cy="6918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9E65-F32C-4014-A5B3-983E5EEF0270}">
  <dimension ref="A1:L51"/>
  <sheetViews>
    <sheetView topLeftCell="A16" zoomScaleNormal="100" workbookViewId="0">
      <selection activeCell="A19" sqref="A19:K30"/>
    </sheetView>
  </sheetViews>
  <sheetFormatPr baseColWidth="10" defaultRowHeight="15"/>
  <cols>
    <col min="1" max="1" width="23.85546875" customWidth="1"/>
    <col min="2" max="2" width="19.140625" customWidth="1"/>
    <col min="3" max="3" width="2.7109375" customWidth="1"/>
    <col min="4" max="4" width="25.140625" customWidth="1"/>
    <col min="5" max="5" width="24.42578125" customWidth="1"/>
    <col min="6" max="6" width="3.140625" customWidth="1"/>
    <col min="7" max="8" width="23.140625" customWidth="1"/>
    <col min="9" max="9" width="3" customWidth="1"/>
    <col min="10" max="10" width="22.85546875" customWidth="1"/>
    <col min="11" max="11" width="22.7109375" customWidth="1"/>
    <col min="12" max="12" width="2.85546875" customWidth="1"/>
  </cols>
  <sheetData>
    <row r="1" spans="1:12" s="1" customFormat="1">
      <c r="A1" s="2" t="s">
        <v>0</v>
      </c>
      <c r="B1" s="2"/>
      <c r="C1" s="7"/>
      <c r="D1" s="3" t="s">
        <v>51</v>
      </c>
      <c r="E1" s="3"/>
      <c r="F1" s="7"/>
      <c r="G1" s="4" t="s">
        <v>1</v>
      </c>
      <c r="H1" s="4"/>
      <c r="I1" s="8"/>
      <c r="J1" s="5" t="s">
        <v>7</v>
      </c>
      <c r="K1" s="5"/>
      <c r="L1" s="7"/>
    </row>
    <row r="2" spans="1:12" ht="75" customHeight="1">
      <c r="A2" t="s">
        <v>4</v>
      </c>
      <c r="C2" s="6"/>
      <c r="D2" t="s">
        <v>5</v>
      </c>
      <c r="F2" s="6"/>
      <c r="G2" t="s">
        <v>6</v>
      </c>
      <c r="H2" s="9"/>
      <c r="I2" s="6"/>
      <c r="J2" t="s">
        <v>9</v>
      </c>
      <c r="K2" s="9" t="s">
        <v>17</v>
      </c>
      <c r="L2" s="6"/>
    </row>
    <row r="3" spans="1:12" ht="59.25" customHeight="1" thickBot="1">
      <c r="A3" t="s">
        <v>3</v>
      </c>
      <c r="B3" s="9"/>
      <c r="C3" s="6"/>
      <c r="D3" t="s">
        <v>16</v>
      </c>
      <c r="F3" s="6"/>
      <c r="G3" t="s">
        <v>41</v>
      </c>
      <c r="H3" s="9"/>
      <c r="I3" s="6"/>
      <c r="J3" t="s">
        <v>10</v>
      </c>
      <c r="K3" s="9" t="s">
        <v>17</v>
      </c>
      <c r="L3" s="6"/>
    </row>
    <row r="4" spans="1:12" ht="73.5" customHeight="1" thickTop="1" thickBot="1">
      <c r="A4" t="s">
        <v>61</v>
      </c>
      <c r="C4" s="6"/>
      <c r="D4" s="21" t="s">
        <v>62</v>
      </c>
      <c r="E4" s="20"/>
      <c r="F4" s="6"/>
      <c r="G4" t="s">
        <v>40</v>
      </c>
      <c r="H4" s="9"/>
      <c r="I4" s="6"/>
      <c r="J4" s="17" t="s">
        <v>63</v>
      </c>
      <c r="L4" s="6"/>
    </row>
    <row r="5" spans="1:12" ht="79.5" customHeight="1" thickTop="1">
      <c r="A5" t="s">
        <v>2</v>
      </c>
      <c r="C5" s="6"/>
      <c r="D5" s="22" t="s">
        <v>65</v>
      </c>
      <c r="F5" s="6"/>
      <c r="G5" t="s">
        <v>47</v>
      </c>
      <c r="H5" s="9"/>
      <c r="I5" s="6"/>
      <c r="J5" s="22" t="s">
        <v>66</v>
      </c>
      <c r="L5" s="6"/>
    </row>
    <row r="6" spans="1:12" ht="70.5" customHeight="1">
      <c r="A6" t="s">
        <v>15</v>
      </c>
      <c r="C6" s="6"/>
      <c r="F6" s="6"/>
      <c r="G6" t="s">
        <v>42</v>
      </c>
      <c r="H6" s="9"/>
      <c r="I6" s="6"/>
      <c r="L6" s="6"/>
    </row>
    <row r="7" spans="1:12" ht="64.5" customHeight="1">
      <c r="A7" t="s">
        <v>8</v>
      </c>
      <c r="C7" s="6"/>
      <c r="F7" s="6"/>
      <c r="G7" t="s">
        <v>43</v>
      </c>
      <c r="H7" s="9"/>
      <c r="I7" s="6"/>
      <c r="L7" s="6"/>
    </row>
    <row r="8" spans="1:12" ht="70.5" customHeight="1">
      <c r="A8" t="s">
        <v>14</v>
      </c>
      <c r="C8" s="6"/>
      <c r="F8" s="6"/>
      <c r="G8" t="s">
        <v>48</v>
      </c>
      <c r="H8" s="9"/>
      <c r="I8" s="6"/>
      <c r="L8" s="6"/>
    </row>
    <row r="9" spans="1:12" ht="77.25" customHeight="1">
      <c r="A9" t="s">
        <v>13</v>
      </c>
      <c r="C9" s="6"/>
      <c r="F9" s="6"/>
      <c r="I9" s="6"/>
      <c r="L9" s="6"/>
    </row>
    <row r="10" spans="1:12" ht="75.75" customHeight="1">
      <c r="A10" t="s">
        <v>11</v>
      </c>
      <c r="C10" s="6"/>
      <c r="F10" s="6"/>
      <c r="I10" s="6"/>
      <c r="L10" s="6"/>
    </row>
    <row r="11" spans="1:12" ht="89.25" customHeight="1">
      <c r="A11" t="s">
        <v>12</v>
      </c>
      <c r="C11" s="6"/>
      <c r="F11" s="6"/>
      <c r="I11" s="6"/>
      <c r="L11" s="6"/>
    </row>
    <row r="14" spans="1:12">
      <c r="A14" t="s">
        <v>49</v>
      </c>
    </row>
    <row r="15" spans="1:12" ht="15.75">
      <c r="A15" t="s">
        <v>64</v>
      </c>
      <c r="G15" s="23" t="s">
        <v>60</v>
      </c>
      <c r="H15" s="24"/>
    </row>
    <row r="16" spans="1:12" ht="15.75">
      <c r="A16" t="s">
        <v>18</v>
      </c>
      <c r="G16" s="15" t="s">
        <v>55</v>
      </c>
      <c r="H16" s="15" t="s">
        <v>56</v>
      </c>
      <c r="J16" t="s">
        <v>58</v>
      </c>
      <c r="K16" t="s">
        <v>59</v>
      </c>
    </row>
    <row r="17" spans="1:11" ht="15.75">
      <c r="A17" t="s">
        <v>19</v>
      </c>
      <c r="G17" s="16">
        <v>180</v>
      </c>
      <c r="H17" s="16">
        <v>230</v>
      </c>
      <c r="J17" s="13">
        <f>$G$17/100*$H$17/100</f>
        <v>4.1399999999999997</v>
      </c>
      <c r="K17" s="14">
        <v>0.05</v>
      </c>
    </row>
    <row r="19" spans="1:11" ht="75">
      <c r="A19" s="10" t="s">
        <v>44</v>
      </c>
      <c r="G19" t="s">
        <v>57</v>
      </c>
      <c r="H19" s="17" t="s">
        <v>67</v>
      </c>
      <c r="J19" s="17" t="s">
        <v>68</v>
      </c>
      <c r="K19" s="17" t="s">
        <v>69</v>
      </c>
    </row>
    <row r="20" spans="1:11">
      <c r="A20" t="s">
        <v>21</v>
      </c>
      <c r="D20" s="12">
        <v>25</v>
      </c>
      <c r="E20" s="11">
        <v>300</v>
      </c>
      <c r="G20" s="11">
        <f t="shared" ref="G20:G30" si="0">IF($G$17/100*$H$17/100&lt;1,$G$17/100*$H$17/100*E20*(1+$K$17),$G$17/100*$H$17/100*E20)</f>
        <v>1242</v>
      </c>
      <c r="H20" s="11">
        <f t="shared" ref="H20:H30" si="1">IF($G$17/100*$H$17/100&lt;1,$G$17/100*$H$17/100*(E20+$D$48)*(1+$K$17),$G$17/100*$H$17/100*(E20+$D$48))</f>
        <v>1439.0640000000001</v>
      </c>
      <c r="J20" s="11">
        <f t="shared" ref="J20:J30" si="2">IF($G$17/100*$H$17/100&lt;1,$G$17/100*$H$17/100*(E20+$D$51)*(1+$K$17),$G$17/100*$H$17/100*(E20+$D$51))</f>
        <v>1537.5959999999998</v>
      </c>
      <c r="K20" s="11">
        <f>IF($G$17/100*$H$17/100&lt;1,$G$17/100*$H$17/100*(E20+$D$48+$D$51)*(1+$K$17),$G$17/100*$H$17/100*(E20+$D$48+$D$51))</f>
        <v>1734.6599999999999</v>
      </c>
    </row>
    <row r="21" spans="1:11">
      <c r="A21" t="s">
        <v>20</v>
      </c>
      <c r="D21" s="12">
        <v>30</v>
      </c>
      <c r="E21" s="11">
        <v>360</v>
      </c>
      <c r="G21" s="11">
        <f t="shared" si="0"/>
        <v>1490.3999999999999</v>
      </c>
      <c r="H21" s="11">
        <f t="shared" si="1"/>
        <v>1687.4639999999999</v>
      </c>
      <c r="J21" s="11">
        <f t="shared" si="2"/>
        <v>1785.9959999999999</v>
      </c>
      <c r="K21" s="11">
        <f t="shared" ref="K21:K41" si="3">IF($G$17/100*$H$17/100&lt;1,$G$17/100*$H$17/100*(E21+$D$48+$D$51)*(1+$K$17),$G$17/100*$H$17/100*(E21+$D$48+$D$51))</f>
        <v>1983.06</v>
      </c>
    </row>
    <row r="22" spans="1:11">
      <c r="A22" t="s">
        <v>25</v>
      </c>
      <c r="D22" s="12">
        <v>40</v>
      </c>
      <c r="E22" s="11">
        <v>420</v>
      </c>
      <c r="G22" s="11">
        <f t="shared" si="0"/>
        <v>1738.8</v>
      </c>
      <c r="H22" s="11">
        <f t="shared" si="1"/>
        <v>1935.864</v>
      </c>
      <c r="J22" s="11">
        <f t="shared" si="2"/>
        <v>2034.3959999999997</v>
      </c>
      <c r="K22" s="11">
        <f t="shared" si="3"/>
        <v>2231.46</v>
      </c>
    </row>
    <row r="23" spans="1:11" s="1" customFormat="1">
      <c r="A23" s="1" t="s">
        <v>22</v>
      </c>
      <c r="D23" s="18">
        <v>50</v>
      </c>
      <c r="E23" s="19">
        <v>480</v>
      </c>
      <c r="G23" s="19">
        <f t="shared" si="0"/>
        <v>1987.1999999999998</v>
      </c>
      <c r="H23" s="19">
        <f t="shared" si="1"/>
        <v>2184.2640000000001</v>
      </c>
      <c r="J23" s="19">
        <f t="shared" si="2"/>
        <v>2282.7959999999998</v>
      </c>
      <c r="K23" s="19">
        <f t="shared" si="3"/>
        <v>2479.8599999999997</v>
      </c>
    </row>
    <row r="24" spans="1:11">
      <c r="A24" t="s">
        <v>23</v>
      </c>
      <c r="D24" s="12">
        <v>60</v>
      </c>
      <c r="E24" s="11">
        <v>560</v>
      </c>
      <c r="G24" s="11">
        <f t="shared" si="0"/>
        <v>2318.3999999999996</v>
      </c>
      <c r="H24" s="11">
        <f t="shared" si="1"/>
        <v>2515.4639999999999</v>
      </c>
      <c r="J24" s="11">
        <f t="shared" si="2"/>
        <v>2613.9959999999996</v>
      </c>
      <c r="K24" s="11">
        <f t="shared" si="3"/>
        <v>2811.06</v>
      </c>
    </row>
    <row r="25" spans="1:11">
      <c r="A25" t="s">
        <v>24</v>
      </c>
      <c r="D25" s="12">
        <v>70</v>
      </c>
      <c r="E25" s="11">
        <v>640</v>
      </c>
      <c r="G25" s="11">
        <f t="shared" si="0"/>
        <v>2649.6</v>
      </c>
      <c r="H25" s="11">
        <f t="shared" si="1"/>
        <v>2846.6639999999998</v>
      </c>
      <c r="J25" s="11">
        <f t="shared" si="2"/>
        <v>2945.1959999999995</v>
      </c>
      <c r="K25" s="11">
        <f t="shared" si="3"/>
        <v>3142.2599999999998</v>
      </c>
    </row>
    <row r="26" spans="1:11">
      <c r="A26" t="s">
        <v>26</v>
      </c>
      <c r="D26" s="12">
        <v>80</v>
      </c>
      <c r="E26" s="11">
        <v>720</v>
      </c>
      <c r="G26" s="11">
        <f t="shared" si="0"/>
        <v>2980.7999999999997</v>
      </c>
      <c r="H26" s="11">
        <f t="shared" si="1"/>
        <v>3177.864</v>
      </c>
      <c r="J26" s="11">
        <f t="shared" si="2"/>
        <v>3276.3959999999997</v>
      </c>
      <c r="K26" s="11">
        <f t="shared" si="3"/>
        <v>3473.4599999999996</v>
      </c>
    </row>
    <row r="27" spans="1:11">
      <c r="A27" t="s">
        <v>27</v>
      </c>
      <c r="D27" s="12">
        <v>90</v>
      </c>
      <c r="E27" s="11">
        <v>800</v>
      </c>
      <c r="G27" s="11">
        <f t="shared" si="0"/>
        <v>3311.9999999999995</v>
      </c>
      <c r="H27" s="11">
        <f t="shared" si="1"/>
        <v>3509.0639999999999</v>
      </c>
      <c r="J27" s="11">
        <f t="shared" si="2"/>
        <v>3607.5959999999995</v>
      </c>
      <c r="K27" s="11">
        <f t="shared" si="3"/>
        <v>3804.66</v>
      </c>
    </row>
    <row r="28" spans="1:11">
      <c r="A28" t="s">
        <v>28</v>
      </c>
      <c r="D28" s="12">
        <v>100</v>
      </c>
      <c r="E28" s="11">
        <v>880</v>
      </c>
      <c r="G28" s="11">
        <f t="shared" si="0"/>
        <v>3643.2</v>
      </c>
      <c r="H28" s="11">
        <f t="shared" si="1"/>
        <v>3840.2639999999997</v>
      </c>
      <c r="J28" s="11">
        <f t="shared" si="2"/>
        <v>3938.7959999999998</v>
      </c>
      <c r="K28" s="11">
        <f t="shared" si="3"/>
        <v>4135.8599999999997</v>
      </c>
    </row>
    <row r="29" spans="1:11">
      <c r="A29" t="s">
        <v>29</v>
      </c>
      <c r="D29" s="12">
        <v>110</v>
      </c>
      <c r="E29" s="11">
        <v>960</v>
      </c>
      <c r="G29" s="11">
        <f t="shared" si="0"/>
        <v>3974.3999999999996</v>
      </c>
      <c r="H29" s="11">
        <f t="shared" si="1"/>
        <v>4171.4639999999999</v>
      </c>
      <c r="J29" s="11">
        <f t="shared" si="2"/>
        <v>4269.9960000000001</v>
      </c>
      <c r="K29" s="11">
        <f t="shared" si="3"/>
        <v>4467.0599999999995</v>
      </c>
    </row>
    <row r="30" spans="1:11">
      <c r="A30" t="s">
        <v>30</v>
      </c>
      <c r="D30" s="12">
        <v>120</v>
      </c>
      <c r="E30" s="11">
        <v>1040</v>
      </c>
      <c r="G30" s="11">
        <f t="shared" si="0"/>
        <v>4305.5999999999995</v>
      </c>
      <c r="H30" s="11">
        <f t="shared" si="1"/>
        <v>4502.6639999999989</v>
      </c>
      <c r="J30" s="11">
        <f t="shared" si="2"/>
        <v>4601.1959999999999</v>
      </c>
      <c r="K30" s="11">
        <f t="shared" si="3"/>
        <v>4798.2599999999993</v>
      </c>
    </row>
    <row r="31" spans="1:11">
      <c r="G31" s="11"/>
      <c r="H31" s="11"/>
      <c r="J31" s="11"/>
      <c r="K31" s="11"/>
    </row>
    <row r="32" spans="1:11">
      <c r="A32" s="10" t="s">
        <v>45</v>
      </c>
      <c r="G32" s="11"/>
      <c r="H32" s="11"/>
      <c r="J32" s="11"/>
      <c r="K32" s="11"/>
    </row>
    <row r="33" spans="1:11">
      <c r="A33" t="s">
        <v>31</v>
      </c>
      <c r="D33" s="12">
        <v>40</v>
      </c>
      <c r="E33" s="11">
        <v>315</v>
      </c>
      <c r="G33" s="11">
        <f t="shared" ref="G33:G41" si="4">IF($G$17/100*$H$17/100&lt;1,$G$17/100*$H$17/100*E33*(1+$K$17),$G$17/100*$H$17/100*E33)</f>
        <v>1304.0999999999999</v>
      </c>
      <c r="H33" s="11">
        <f t="shared" ref="H33:H41" si="5">IF($G$17/100*$H$17/100&lt;1,$G$17/100*$H$17/100*(E33+$D$48)*(1+$K$17),$G$17/100*$H$17/100*(E33+$D$48))</f>
        <v>1501.164</v>
      </c>
      <c r="J33" s="11">
        <f t="shared" ref="J33:J41" si="6">IF($G$17/100*$H$17/100&lt;1,$G$17/100*$H$17/100*(E33+$D$51)*(1+$K$17),$G$17/100*$H$17/100*(E33+$D$51))</f>
        <v>1599.6959999999997</v>
      </c>
      <c r="K33" s="11">
        <f t="shared" si="3"/>
        <v>1796.7599999999998</v>
      </c>
    </row>
    <row r="34" spans="1:11" s="1" customFormat="1">
      <c r="A34" s="1" t="s">
        <v>32</v>
      </c>
      <c r="D34" s="18">
        <v>50</v>
      </c>
      <c r="E34" s="19">
        <v>360</v>
      </c>
      <c r="G34" s="19">
        <f t="shared" si="4"/>
        <v>1490.3999999999999</v>
      </c>
      <c r="H34" s="19">
        <f t="shared" si="5"/>
        <v>1687.4639999999999</v>
      </c>
      <c r="J34" s="19">
        <f t="shared" si="6"/>
        <v>1785.9959999999999</v>
      </c>
      <c r="K34" s="19">
        <f t="shared" si="3"/>
        <v>1983.06</v>
      </c>
    </row>
    <row r="35" spans="1:11">
      <c r="A35" t="s">
        <v>33</v>
      </c>
      <c r="D35" s="12">
        <v>60</v>
      </c>
      <c r="E35" s="11">
        <v>420</v>
      </c>
      <c r="G35" s="11">
        <f t="shared" si="4"/>
        <v>1738.8</v>
      </c>
      <c r="H35" s="11">
        <f t="shared" si="5"/>
        <v>1935.864</v>
      </c>
      <c r="J35" s="11">
        <f t="shared" si="6"/>
        <v>2034.3959999999997</v>
      </c>
      <c r="K35" s="11">
        <f t="shared" si="3"/>
        <v>2231.46</v>
      </c>
    </row>
    <row r="36" spans="1:11">
      <c r="A36" t="s">
        <v>34</v>
      </c>
      <c r="D36" s="12">
        <v>70</v>
      </c>
      <c r="E36" s="11">
        <v>480</v>
      </c>
      <c r="G36" s="11">
        <f t="shared" si="4"/>
        <v>1987.1999999999998</v>
      </c>
      <c r="H36" s="11">
        <f t="shared" si="5"/>
        <v>2184.2640000000001</v>
      </c>
      <c r="J36" s="11">
        <f t="shared" si="6"/>
        <v>2282.7959999999998</v>
      </c>
      <c r="K36" s="11">
        <f t="shared" si="3"/>
        <v>2479.8599999999997</v>
      </c>
    </row>
    <row r="37" spans="1:11">
      <c r="A37" t="s">
        <v>35</v>
      </c>
      <c r="D37" s="12">
        <v>80</v>
      </c>
      <c r="E37" s="11">
        <v>540</v>
      </c>
      <c r="G37" s="11">
        <f t="shared" si="4"/>
        <v>2235.6</v>
      </c>
      <c r="H37" s="11">
        <f t="shared" si="5"/>
        <v>2432.6639999999998</v>
      </c>
      <c r="J37" s="11">
        <f t="shared" si="6"/>
        <v>2531.1959999999999</v>
      </c>
      <c r="K37" s="11">
        <f t="shared" si="3"/>
        <v>2728.2599999999998</v>
      </c>
    </row>
    <row r="38" spans="1:11">
      <c r="A38" t="s">
        <v>36</v>
      </c>
      <c r="D38" s="12">
        <v>90</v>
      </c>
      <c r="E38" s="11">
        <v>600</v>
      </c>
      <c r="G38" s="11">
        <f t="shared" si="4"/>
        <v>2484</v>
      </c>
      <c r="H38" s="11">
        <f t="shared" si="5"/>
        <v>2681.0639999999999</v>
      </c>
      <c r="J38" s="11">
        <f t="shared" si="6"/>
        <v>2779.5959999999995</v>
      </c>
      <c r="K38" s="11">
        <f t="shared" si="3"/>
        <v>2976.66</v>
      </c>
    </row>
    <row r="39" spans="1:11">
      <c r="A39" t="s">
        <v>37</v>
      </c>
      <c r="D39" s="12">
        <v>100</v>
      </c>
      <c r="E39" s="11">
        <v>660</v>
      </c>
      <c r="G39" s="11">
        <f t="shared" si="4"/>
        <v>2732.3999999999996</v>
      </c>
      <c r="H39" s="11">
        <f t="shared" si="5"/>
        <v>2929.4639999999999</v>
      </c>
      <c r="J39" s="11">
        <f t="shared" si="6"/>
        <v>3027.9959999999996</v>
      </c>
      <c r="K39" s="11">
        <f t="shared" si="3"/>
        <v>3225.06</v>
      </c>
    </row>
    <row r="40" spans="1:11">
      <c r="A40" t="s">
        <v>38</v>
      </c>
      <c r="D40" s="12">
        <v>110</v>
      </c>
      <c r="E40" s="11">
        <v>720</v>
      </c>
      <c r="G40" s="11">
        <f t="shared" si="4"/>
        <v>2980.7999999999997</v>
      </c>
      <c r="H40" s="11">
        <f t="shared" si="5"/>
        <v>3177.864</v>
      </c>
      <c r="J40" s="11">
        <f t="shared" si="6"/>
        <v>3276.3959999999997</v>
      </c>
      <c r="K40" s="11">
        <f t="shared" si="3"/>
        <v>3473.4599999999996</v>
      </c>
    </row>
    <row r="41" spans="1:11">
      <c r="A41" t="s">
        <v>39</v>
      </c>
      <c r="D41" s="12">
        <v>120</v>
      </c>
      <c r="E41" s="11">
        <v>780</v>
      </c>
      <c r="G41" s="11">
        <f t="shared" si="4"/>
        <v>3229.2</v>
      </c>
      <c r="H41" s="11">
        <f t="shared" si="5"/>
        <v>3426.2639999999997</v>
      </c>
      <c r="J41" s="11">
        <f t="shared" si="6"/>
        <v>3524.7959999999998</v>
      </c>
      <c r="K41" s="11">
        <f t="shared" si="3"/>
        <v>3721.8599999999997</v>
      </c>
    </row>
    <row r="43" spans="1:11">
      <c r="A43" s="1" t="s">
        <v>46</v>
      </c>
    </row>
    <row r="44" spans="1:11">
      <c r="A44">
        <v>4500</v>
      </c>
      <c r="B44">
        <v>1800</v>
      </c>
    </row>
    <row r="47" spans="1:11">
      <c r="A47" s="10" t="s">
        <v>52</v>
      </c>
    </row>
    <row r="48" spans="1:11">
      <c r="A48" t="s">
        <v>50</v>
      </c>
      <c r="D48" s="11">
        <v>47.6</v>
      </c>
    </row>
    <row r="50" spans="1:4">
      <c r="A50" s="10" t="s">
        <v>53</v>
      </c>
    </row>
    <row r="51" spans="1:4">
      <c r="A51" t="s">
        <v>54</v>
      </c>
      <c r="D51" s="11">
        <v>71.400000000000006</v>
      </c>
    </row>
  </sheetData>
  <mergeCells count="1">
    <mergeCell ref="G15:H15"/>
  </mergeCells>
  <pageMargins left="0.7" right="0.7" top="0.78740157499999996" bottom="0.78740157499999996" header="0.3" footer="0.3"/>
  <pageSetup paperSize="9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1403-2EF6-4A17-AEE0-0966A9C6A292}">
  <dimension ref="A1:L52"/>
  <sheetViews>
    <sheetView tabSelected="1" topLeftCell="A13" zoomScaleNormal="100" workbookViewId="0">
      <selection activeCell="D20" sqref="D20:K31"/>
    </sheetView>
  </sheetViews>
  <sheetFormatPr baseColWidth="10" defaultRowHeight="15"/>
  <cols>
    <col min="1" max="1" width="23.85546875" customWidth="1"/>
    <col min="2" max="2" width="19.140625" customWidth="1"/>
    <col min="3" max="3" width="2.7109375" customWidth="1"/>
    <col min="4" max="4" width="25.140625" customWidth="1"/>
    <col min="5" max="5" width="24.42578125" customWidth="1"/>
    <col min="6" max="6" width="3.140625" customWidth="1"/>
    <col min="7" max="8" width="23.140625" customWidth="1"/>
    <col min="9" max="9" width="3" customWidth="1"/>
    <col min="10" max="10" width="22.85546875" customWidth="1"/>
    <col min="11" max="11" width="22.7109375" customWidth="1"/>
    <col min="12" max="12" width="2.85546875" customWidth="1"/>
  </cols>
  <sheetData>
    <row r="1" spans="1:12" s="1" customFormat="1">
      <c r="A1" s="2" t="s">
        <v>0</v>
      </c>
      <c r="B1" s="2"/>
      <c r="C1" s="7"/>
      <c r="D1" s="3" t="s">
        <v>51</v>
      </c>
      <c r="E1" s="3"/>
      <c r="F1" s="7"/>
      <c r="G1" s="4" t="s">
        <v>1</v>
      </c>
      <c r="H1" s="4"/>
      <c r="I1" s="8"/>
      <c r="J1" s="5" t="s">
        <v>7</v>
      </c>
      <c r="K1" s="5"/>
      <c r="L1" s="7"/>
    </row>
    <row r="2" spans="1:12" ht="75" customHeight="1">
      <c r="A2" t="s">
        <v>4</v>
      </c>
      <c r="C2" s="6"/>
      <c r="D2" t="s">
        <v>5</v>
      </c>
      <c r="F2" s="6"/>
      <c r="G2" t="s">
        <v>6</v>
      </c>
      <c r="H2" s="9"/>
      <c r="I2" s="6"/>
      <c r="J2" t="s">
        <v>9</v>
      </c>
      <c r="K2" s="9" t="s">
        <v>17</v>
      </c>
      <c r="L2" s="6"/>
    </row>
    <row r="3" spans="1:12" ht="59.25" customHeight="1" thickBot="1">
      <c r="A3" t="s">
        <v>3</v>
      </c>
      <c r="B3" s="9"/>
      <c r="C3" s="6"/>
      <c r="D3" t="s">
        <v>16</v>
      </c>
      <c r="F3" s="6"/>
      <c r="G3" t="s">
        <v>41</v>
      </c>
      <c r="H3" s="9"/>
      <c r="I3" s="6"/>
      <c r="J3" t="s">
        <v>10</v>
      </c>
      <c r="K3" s="9" t="s">
        <v>17</v>
      </c>
      <c r="L3" s="6"/>
    </row>
    <row r="4" spans="1:12" ht="73.5" customHeight="1" thickTop="1" thickBot="1">
      <c r="A4" t="s">
        <v>61</v>
      </c>
      <c r="C4" s="6"/>
      <c r="D4" s="21" t="s">
        <v>62</v>
      </c>
      <c r="E4" s="20"/>
      <c r="F4" s="6"/>
      <c r="G4" t="s">
        <v>40</v>
      </c>
      <c r="H4" s="9"/>
      <c r="I4" s="6"/>
      <c r="J4" s="17" t="s">
        <v>63</v>
      </c>
      <c r="L4" s="6"/>
    </row>
    <row r="5" spans="1:12" ht="79.5" customHeight="1" thickTop="1">
      <c r="A5" t="s">
        <v>2</v>
      </c>
      <c r="C5" s="6"/>
      <c r="D5" s="22" t="s">
        <v>65</v>
      </c>
      <c r="F5" s="6"/>
      <c r="G5" t="s">
        <v>47</v>
      </c>
      <c r="H5" s="9"/>
      <c r="I5" s="6"/>
      <c r="J5" s="22" t="s">
        <v>66</v>
      </c>
      <c r="L5" s="6"/>
    </row>
    <row r="6" spans="1:12" ht="70.5" customHeight="1">
      <c r="A6" t="s">
        <v>15</v>
      </c>
      <c r="C6" s="6"/>
      <c r="F6" s="6"/>
      <c r="G6" t="s">
        <v>42</v>
      </c>
      <c r="H6" s="9"/>
      <c r="I6" s="6"/>
      <c r="L6" s="6"/>
    </row>
    <row r="7" spans="1:12" ht="64.5" customHeight="1">
      <c r="A7" t="s">
        <v>8</v>
      </c>
      <c r="C7" s="6"/>
      <c r="F7" s="6"/>
      <c r="G7" t="s">
        <v>43</v>
      </c>
      <c r="H7" s="9"/>
      <c r="I7" s="6"/>
      <c r="L7" s="6"/>
    </row>
    <row r="8" spans="1:12" ht="70.5" customHeight="1">
      <c r="A8" t="s">
        <v>14</v>
      </c>
      <c r="C8" s="6"/>
      <c r="F8" s="6"/>
      <c r="G8" t="s">
        <v>48</v>
      </c>
      <c r="H8" s="9"/>
      <c r="I8" s="6"/>
      <c r="L8" s="6"/>
    </row>
    <row r="9" spans="1:12" ht="77.25" customHeight="1">
      <c r="A9" t="s">
        <v>13</v>
      </c>
      <c r="C9" s="6"/>
      <c r="F9" s="6"/>
      <c r="I9" s="6"/>
      <c r="L9" s="6"/>
    </row>
    <row r="10" spans="1:12" ht="75.75" customHeight="1">
      <c r="A10" t="s">
        <v>11</v>
      </c>
      <c r="C10" s="6"/>
      <c r="F10" s="6"/>
      <c r="I10" s="6"/>
      <c r="L10" s="6"/>
    </row>
    <row r="11" spans="1:12" ht="89.25" customHeight="1">
      <c r="A11" t="s">
        <v>12</v>
      </c>
      <c r="C11" s="6"/>
      <c r="F11" s="6"/>
      <c r="I11" s="6"/>
      <c r="L11" s="6"/>
    </row>
    <row r="14" spans="1:12">
      <c r="A14" t="s">
        <v>49</v>
      </c>
    </row>
    <row r="15" spans="1:12" ht="15.75">
      <c r="A15" t="s">
        <v>64</v>
      </c>
      <c r="G15" s="23" t="s">
        <v>60</v>
      </c>
      <c r="H15" s="24"/>
    </row>
    <row r="16" spans="1:12" ht="15.75">
      <c r="A16" t="s">
        <v>18</v>
      </c>
      <c r="G16" s="15" t="s">
        <v>55</v>
      </c>
      <c r="H16" s="15" t="s">
        <v>56</v>
      </c>
      <c r="J16" t="s">
        <v>58</v>
      </c>
      <c r="K16" t="s">
        <v>59</v>
      </c>
    </row>
    <row r="17" spans="1:11" ht="15.75">
      <c r="A17" t="s">
        <v>19</v>
      </c>
      <c r="G17" s="16">
        <v>180</v>
      </c>
      <c r="H17" s="16">
        <v>230</v>
      </c>
      <c r="J17" s="13">
        <f>$G$17/100*$H$17/100</f>
        <v>4.1399999999999997</v>
      </c>
      <c r="K17" s="14">
        <v>0.05</v>
      </c>
    </row>
    <row r="19" spans="1:11" ht="75">
      <c r="A19" s="10" t="s">
        <v>44</v>
      </c>
      <c r="H19" s="17" t="s">
        <v>67</v>
      </c>
      <c r="J19" s="17" t="s">
        <v>68</v>
      </c>
      <c r="K19" s="17" t="s">
        <v>69</v>
      </c>
    </row>
    <row r="20" spans="1:11">
      <c r="A20" s="10"/>
      <c r="D20" t="s">
        <v>71</v>
      </c>
      <c r="E20" t="s">
        <v>70</v>
      </c>
      <c r="G20" t="s">
        <v>57</v>
      </c>
      <c r="H20" s="17" t="s">
        <v>72</v>
      </c>
      <c r="J20" s="17" t="s">
        <v>73</v>
      </c>
      <c r="K20" s="17" t="s">
        <v>74</v>
      </c>
    </row>
    <row r="21" spans="1:11">
      <c r="A21" t="s">
        <v>21</v>
      </c>
      <c r="D21" s="12">
        <v>25</v>
      </c>
      <c r="E21" s="11">
        <v>300</v>
      </c>
      <c r="G21" s="11">
        <f t="shared" ref="G21:G31" si="0">IF($G$17/100*$H$17/100&lt;1,$G$17/100*$H$17/100*E21*(1+$K$17),$G$17/100*$H$17/100*E21)</f>
        <v>1242</v>
      </c>
      <c r="H21" s="11">
        <f t="shared" ref="H21:H31" si="1">IF($G$17/100*$H$17/100&lt;1,$G$17/100*$H$17/100*(E21+$D$49)*(1+$K$17),$G$17/100*$H$17/100*(E21+$D$49))</f>
        <v>1439.0640000000001</v>
      </c>
      <c r="J21" s="11">
        <f t="shared" ref="J21:J31" si="2">IF($G$17/100*$H$17/100&lt;1,$G$17/100*$H$17/100*(E21+$D$52)*(1+$K$17),$G$17/100*$H$17/100*(E21+$D$52))</f>
        <v>1537.5959999999998</v>
      </c>
      <c r="K21" s="11">
        <f>IF($G$17/100*$H$17/100&lt;1,$G$17/100*$H$17/100*(E21+$D$49+$D$52)*(1+$K$17),$G$17/100*$H$17/100*(E21+$D$49+$D$52))</f>
        <v>1734.6599999999999</v>
      </c>
    </row>
    <row r="22" spans="1:11">
      <c r="A22" t="s">
        <v>20</v>
      </c>
      <c r="D22" s="12">
        <v>30</v>
      </c>
      <c r="E22" s="11">
        <v>360</v>
      </c>
      <c r="G22" s="11">
        <f t="shared" si="0"/>
        <v>1490.3999999999999</v>
      </c>
      <c r="H22" s="11">
        <f t="shared" si="1"/>
        <v>1687.4639999999999</v>
      </c>
      <c r="J22" s="11">
        <f t="shared" si="2"/>
        <v>1785.9959999999999</v>
      </c>
      <c r="K22" s="11">
        <f t="shared" ref="K22:K42" si="3">IF($G$17/100*$H$17/100&lt;1,$G$17/100*$H$17/100*(E22+$D$49+$D$52)*(1+$K$17),$G$17/100*$H$17/100*(E22+$D$49+$D$52))</f>
        <v>1983.06</v>
      </c>
    </row>
    <row r="23" spans="1:11">
      <c r="A23" t="s">
        <v>25</v>
      </c>
      <c r="D23" s="12">
        <v>40</v>
      </c>
      <c r="E23" s="11">
        <v>420</v>
      </c>
      <c r="G23" s="11">
        <f t="shared" si="0"/>
        <v>1738.8</v>
      </c>
      <c r="H23" s="11">
        <f t="shared" si="1"/>
        <v>1935.864</v>
      </c>
      <c r="J23" s="11">
        <f t="shared" si="2"/>
        <v>2034.3959999999997</v>
      </c>
      <c r="K23" s="11">
        <f t="shared" si="3"/>
        <v>2231.46</v>
      </c>
    </row>
    <row r="24" spans="1:11" s="1" customFormat="1">
      <c r="A24" s="1" t="s">
        <v>22</v>
      </c>
      <c r="D24" s="18">
        <v>50</v>
      </c>
      <c r="E24" s="19">
        <v>480</v>
      </c>
      <c r="G24" s="19">
        <f t="shared" si="0"/>
        <v>1987.1999999999998</v>
      </c>
      <c r="H24" s="19">
        <f t="shared" si="1"/>
        <v>2184.2640000000001</v>
      </c>
      <c r="J24" s="19">
        <f t="shared" si="2"/>
        <v>2282.7959999999998</v>
      </c>
      <c r="K24" s="19">
        <f t="shared" si="3"/>
        <v>2479.8599999999997</v>
      </c>
    </row>
    <row r="25" spans="1:11">
      <c r="A25" t="s">
        <v>23</v>
      </c>
      <c r="D25" s="12">
        <v>60</v>
      </c>
      <c r="E25" s="11">
        <v>560</v>
      </c>
      <c r="G25" s="11">
        <f t="shared" si="0"/>
        <v>2318.3999999999996</v>
      </c>
      <c r="H25" s="11">
        <f t="shared" si="1"/>
        <v>2515.4639999999999</v>
      </c>
      <c r="J25" s="11">
        <f t="shared" si="2"/>
        <v>2613.9959999999996</v>
      </c>
      <c r="K25" s="11">
        <f t="shared" si="3"/>
        <v>2811.06</v>
      </c>
    </row>
    <row r="26" spans="1:11">
      <c r="A26" t="s">
        <v>24</v>
      </c>
      <c r="D26" s="12">
        <v>70</v>
      </c>
      <c r="E26" s="11">
        <v>640</v>
      </c>
      <c r="G26" s="11">
        <f t="shared" si="0"/>
        <v>2649.6</v>
      </c>
      <c r="H26" s="11">
        <f t="shared" si="1"/>
        <v>2846.6639999999998</v>
      </c>
      <c r="J26" s="11">
        <f t="shared" si="2"/>
        <v>2945.1959999999995</v>
      </c>
      <c r="K26" s="11">
        <f t="shared" si="3"/>
        <v>3142.2599999999998</v>
      </c>
    </row>
    <row r="27" spans="1:11">
      <c r="A27" t="s">
        <v>26</v>
      </c>
      <c r="D27" s="12">
        <v>80</v>
      </c>
      <c r="E27" s="11">
        <v>720</v>
      </c>
      <c r="G27" s="11">
        <f t="shared" si="0"/>
        <v>2980.7999999999997</v>
      </c>
      <c r="H27" s="11">
        <f t="shared" si="1"/>
        <v>3177.864</v>
      </c>
      <c r="J27" s="11">
        <f t="shared" si="2"/>
        <v>3276.3959999999997</v>
      </c>
      <c r="K27" s="11">
        <f t="shared" si="3"/>
        <v>3473.4599999999996</v>
      </c>
    </row>
    <row r="28" spans="1:11">
      <c r="A28" t="s">
        <v>27</v>
      </c>
      <c r="D28" s="12">
        <v>90</v>
      </c>
      <c r="E28" s="11">
        <v>800</v>
      </c>
      <c r="G28" s="11">
        <f t="shared" si="0"/>
        <v>3311.9999999999995</v>
      </c>
      <c r="H28" s="11">
        <f t="shared" si="1"/>
        <v>3509.0639999999999</v>
      </c>
      <c r="J28" s="11">
        <f t="shared" si="2"/>
        <v>3607.5959999999995</v>
      </c>
      <c r="K28" s="11">
        <f t="shared" si="3"/>
        <v>3804.66</v>
      </c>
    </row>
    <row r="29" spans="1:11">
      <c r="A29" t="s">
        <v>28</v>
      </c>
      <c r="D29" s="12">
        <v>100</v>
      </c>
      <c r="E29" s="11">
        <v>880</v>
      </c>
      <c r="G29" s="11">
        <f t="shared" si="0"/>
        <v>3643.2</v>
      </c>
      <c r="H29" s="11">
        <f t="shared" si="1"/>
        <v>3840.2639999999997</v>
      </c>
      <c r="J29" s="11">
        <f t="shared" si="2"/>
        <v>3938.7959999999998</v>
      </c>
      <c r="K29" s="11">
        <f t="shared" si="3"/>
        <v>4135.8599999999997</v>
      </c>
    </row>
    <row r="30" spans="1:11">
      <c r="A30" t="s">
        <v>29</v>
      </c>
      <c r="D30" s="12">
        <v>110</v>
      </c>
      <c r="E30" s="11">
        <v>960</v>
      </c>
      <c r="G30" s="11">
        <f t="shared" si="0"/>
        <v>3974.3999999999996</v>
      </c>
      <c r="H30" s="11">
        <f t="shared" si="1"/>
        <v>4171.4639999999999</v>
      </c>
      <c r="J30" s="11">
        <f t="shared" si="2"/>
        <v>4269.9960000000001</v>
      </c>
      <c r="K30" s="11">
        <f t="shared" si="3"/>
        <v>4467.0599999999995</v>
      </c>
    </row>
    <row r="31" spans="1:11">
      <c r="A31" t="s">
        <v>30</v>
      </c>
      <c r="D31" s="12">
        <v>120</v>
      </c>
      <c r="E31" s="11">
        <v>1040</v>
      </c>
      <c r="G31" s="11">
        <f t="shared" si="0"/>
        <v>4305.5999999999995</v>
      </c>
      <c r="H31" s="11">
        <f t="shared" si="1"/>
        <v>4502.6639999999989</v>
      </c>
      <c r="J31" s="11">
        <f t="shared" si="2"/>
        <v>4601.1959999999999</v>
      </c>
      <c r="K31" s="11">
        <f t="shared" si="3"/>
        <v>4798.2599999999993</v>
      </c>
    </row>
    <row r="32" spans="1:11">
      <c r="G32" s="11"/>
      <c r="H32" s="11"/>
      <c r="J32" s="11"/>
      <c r="K32" s="11"/>
    </row>
    <row r="33" spans="1:11">
      <c r="A33" s="10" t="s">
        <v>45</v>
      </c>
      <c r="G33" s="11"/>
      <c r="H33" s="11"/>
      <c r="J33" s="11"/>
      <c r="K33" s="11"/>
    </row>
    <row r="34" spans="1:11">
      <c r="A34" t="s">
        <v>31</v>
      </c>
      <c r="D34" s="12">
        <v>40</v>
      </c>
      <c r="E34" s="11">
        <v>315</v>
      </c>
      <c r="G34" s="11">
        <f t="shared" ref="G34:G42" si="4">IF($G$17/100*$H$17/100&lt;1,$G$17/100*$H$17/100*E34*(1+$K$17),$G$17/100*$H$17/100*E34)</f>
        <v>1304.0999999999999</v>
      </c>
      <c r="H34" s="11">
        <f t="shared" ref="H34:H42" si="5">IF($G$17/100*$H$17/100&lt;1,$G$17/100*$H$17/100*(E34+$D$49)*(1+$K$17),$G$17/100*$H$17/100*(E34+$D$49))</f>
        <v>1501.164</v>
      </c>
      <c r="J34" s="11">
        <f t="shared" ref="J34:J42" si="6">IF($G$17/100*$H$17/100&lt;1,$G$17/100*$H$17/100*(E34+$D$52)*(1+$K$17),$G$17/100*$H$17/100*(E34+$D$52))</f>
        <v>1599.6959999999997</v>
      </c>
      <c r="K34" s="11">
        <f t="shared" si="3"/>
        <v>1796.7599999999998</v>
      </c>
    </row>
    <row r="35" spans="1:11" s="1" customFormat="1">
      <c r="A35" s="1" t="s">
        <v>32</v>
      </c>
      <c r="D35" s="18">
        <v>50</v>
      </c>
      <c r="E35" s="19">
        <v>360</v>
      </c>
      <c r="G35" s="19">
        <f t="shared" si="4"/>
        <v>1490.3999999999999</v>
      </c>
      <c r="H35" s="19">
        <f t="shared" si="5"/>
        <v>1687.4639999999999</v>
      </c>
      <c r="J35" s="19">
        <f t="shared" si="6"/>
        <v>1785.9959999999999</v>
      </c>
      <c r="K35" s="19">
        <f t="shared" si="3"/>
        <v>1983.06</v>
      </c>
    </row>
    <row r="36" spans="1:11">
      <c r="A36" t="s">
        <v>33</v>
      </c>
      <c r="D36" s="12">
        <v>60</v>
      </c>
      <c r="E36" s="11">
        <v>420</v>
      </c>
      <c r="G36" s="11">
        <f t="shared" si="4"/>
        <v>1738.8</v>
      </c>
      <c r="H36" s="11">
        <f t="shared" si="5"/>
        <v>1935.864</v>
      </c>
      <c r="J36" s="11">
        <f t="shared" si="6"/>
        <v>2034.3959999999997</v>
      </c>
      <c r="K36" s="11">
        <f t="shared" si="3"/>
        <v>2231.46</v>
      </c>
    </row>
    <row r="37" spans="1:11">
      <c r="A37" t="s">
        <v>34</v>
      </c>
      <c r="D37" s="12">
        <v>70</v>
      </c>
      <c r="E37" s="11">
        <v>480</v>
      </c>
      <c r="G37" s="11">
        <f t="shared" si="4"/>
        <v>1987.1999999999998</v>
      </c>
      <c r="H37" s="11">
        <f t="shared" si="5"/>
        <v>2184.2640000000001</v>
      </c>
      <c r="J37" s="11">
        <f t="shared" si="6"/>
        <v>2282.7959999999998</v>
      </c>
      <c r="K37" s="11">
        <f t="shared" si="3"/>
        <v>2479.8599999999997</v>
      </c>
    </row>
    <row r="38" spans="1:11">
      <c r="A38" t="s">
        <v>35</v>
      </c>
      <c r="D38" s="12">
        <v>80</v>
      </c>
      <c r="E38" s="11">
        <v>540</v>
      </c>
      <c r="G38" s="11">
        <f t="shared" si="4"/>
        <v>2235.6</v>
      </c>
      <c r="H38" s="11">
        <f t="shared" si="5"/>
        <v>2432.6639999999998</v>
      </c>
      <c r="J38" s="11">
        <f t="shared" si="6"/>
        <v>2531.1959999999999</v>
      </c>
      <c r="K38" s="11">
        <f t="shared" si="3"/>
        <v>2728.2599999999998</v>
      </c>
    </row>
    <row r="39" spans="1:11">
      <c r="A39" t="s">
        <v>36</v>
      </c>
      <c r="D39" s="12">
        <v>90</v>
      </c>
      <c r="E39" s="11">
        <v>600</v>
      </c>
      <c r="G39" s="11">
        <f t="shared" si="4"/>
        <v>2484</v>
      </c>
      <c r="H39" s="11">
        <f t="shared" si="5"/>
        <v>2681.0639999999999</v>
      </c>
      <c r="J39" s="11">
        <f t="shared" si="6"/>
        <v>2779.5959999999995</v>
      </c>
      <c r="K39" s="11">
        <f t="shared" si="3"/>
        <v>2976.66</v>
      </c>
    </row>
    <row r="40" spans="1:11">
      <c r="A40" t="s">
        <v>37</v>
      </c>
      <c r="D40" s="12">
        <v>100</v>
      </c>
      <c r="E40" s="11">
        <v>660</v>
      </c>
      <c r="G40" s="11">
        <f t="shared" si="4"/>
        <v>2732.3999999999996</v>
      </c>
      <c r="H40" s="11">
        <f t="shared" si="5"/>
        <v>2929.4639999999999</v>
      </c>
      <c r="J40" s="11">
        <f t="shared" si="6"/>
        <v>3027.9959999999996</v>
      </c>
      <c r="K40" s="11">
        <f t="shared" si="3"/>
        <v>3225.06</v>
      </c>
    </row>
    <row r="41" spans="1:11">
      <c r="A41" t="s">
        <v>38</v>
      </c>
      <c r="D41" s="12">
        <v>110</v>
      </c>
      <c r="E41" s="11">
        <v>720</v>
      </c>
      <c r="G41" s="11">
        <f t="shared" si="4"/>
        <v>2980.7999999999997</v>
      </c>
      <c r="H41" s="11">
        <f t="shared" si="5"/>
        <v>3177.864</v>
      </c>
      <c r="J41" s="11">
        <f t="shared" si="6"/>
        <v>3276.3959999999997</v>
      </c>
      <c r="K41" s="11">
        <f t="shared" si="3"/>
        <v>3473.4599999999996</v>
      </c>
    </row>
    <row r="42" spans="1:11">
      <c r="A42" t="s">
        <v>39</v>
      </c>
      <c r="D42" s="12">
        <v>120</v>
      </c>
      <c r="E42" s="11">
        <v>780</v>
      </c>
      <c r="G42" s="11">
        <f t="shared" si="4"/>
        <v>3229.2</v>
      </c>
      <c r="H42" s="11">
        <f t="shared" si="5"/>
        <v>3426.2639999999997</v>
      </c>
      <c r="J42" s="11">
        <f t="shared" si="6"/>
        <v>3524.7959999999998</v>
      </c>
      <c r="K42" s="11">
        <f t="shared" si="3"/>
        <v>3721.8599999999997</v>
      </c>
    </row>
    <row r="44" spans="1:11">
      <c r="A44" s="1" t="s">
        <v>46</v>
      </c>
    </row>
    <row r="45" spans="1:11">
      <c r="A45">
        <v>4500</v>
      </c>
      <c r="B45">
        <v>1800</v>
      </c>
    </row>
    <row r="48" spans="1:11">
      <c r="A48" s="10" t="s">
        <v>52</v>
      </c>
    </row>
    <row r="49" spans="1:4">
      <c r="A49" t="s">
        <v>50</v>
      </c>
      <c r="D49" s="11">
        <v>47.6</v>
      </c>
    </row>
    <row r="51" spans="1:4">
      <c r="A51" s="10" t="s">
        <v>53</v>
      </c>
    </row>
    <row r="52" spans="1:4">
      <c r="A52" t="s">
        <v>54</v>
      </c>
      <c r="D52" s="11">
        <v>71.400000000000006</v>
      </c>
    </row>
  </sheetData>
  <mergeCells count="1">
    <mergeCell ref="G15:H15"/>
  </mergeCells>
  <pageMargins left="0.7" right="0.7" top="0.78740157499999996" bottom="0.78740157499999996" header="0.3" footer="0.3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</dc:creator>
  <cp:lastModifiedBy>Danny Heinicke</cp:lastModifiedBy>
  <dcterms:created xsi:type="dcterms:W3CDTF">2019-04-16T06:40:16Z</dcterms:created>
  <dcterms:modified xsi:type="dcterms:W3CDTF">2024-02-02T08:57:22Z</dcterms:modified>
</cp:coreProperties>
</file>