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raining\webentwicklung\javascript\_projekte\"/>
    </mc:Choice>
  </mc:AlternateContent>
  <xr:revisionPtr revIDLastSave="0" documentId="13_ncr:1_{5BA5FB19-6D70-426C-A3D9-59B2A2C4D6CB}" xr6:coauthVersionLast="47" xr6:coauthVersionMax="47" xr10:uidLastSave="{00000000-0000-0000-0000-000000000000}"/>
  <bookViews>
    <workbookView xWindow="-120" yWindow="-120" windowWidth="29040" windowHeight="15840" xr2:uid="{F6735F5B-8943-4856-9AAA-08D8BB47D68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1" l="1"/>
  <c r="K22" i="1"/>
  <c r="K23" i="1"/>
  <c r="K24" i="1"/>
  <c r="K25" i="1"/>
  <c r="K26" i="1"/>
  <c r="K27" i="1"/>
  <c r="K28" i="1"/>
  <c r="K29" i="1"/>
  <c r="K30" i="1"/>
  <c r="K33" i="1"/>
  <c r="K34" i="1"/>
  <c r="K35" i="1"/>
  <c r="K36" i="1"/>
  <c r="K37" i="1"/>
  <c r="K38" i="1"/>
  <c r="K39" i="1"/>
  <c r="K40" i="1"/>
  <c r="K41" i="1"/>
  <c r="K20" i="1"/>
  <c r="H21" i="1"/>
  <c r="H22" i="1"/>
  <c r="H23" i="1"/>
  <c r="H24" i="1"/>
  <c r="H25" i="1"/>
  <c r="H26" i="1"/>
  <c r="H27" i="1"/>
  <c r="H28" i="1"/>
  <c r="H29" i="1"/>
  <c r="H30" i="1"/>
  <c r="H33" i="1"/>
  <c r="H34" i="1"/>
  <c r="H35" i="1"/>
  <c r="H36" i="1"/>
  <c r="H37" i="1"/>
  <c r="H38" i="1"/>
  <c r="H39" i="1"/>
  <c r="H40" i="1"/>
  <c r="H41" i="1"/>
  <c r="H20" i="1"/>
  <c r="J21" i="1"/>
  <c r="J22" i="1"/>
  <c r="J23" i="1"/>
  <c r="J24" i="1"/>
  <c r="J25" i="1"/>
  <c r="J26" i="1"/>
  <c r="J27" i="1"/>
  <c r="J28" i="1"/>
  <c r="J29" i="1"/>
  <c r="J30" i="1"/>
  <c r="J33" i="1"/>
  <c r="J34" i="1"/>
  <c r="J35" i="1"/>
  <c r="J36" i="1"/>
  <c r="J37" i="1"/>
  <c r="J38" i="1"/>
  <c r="J39" i="1"/>
  <c r="J40" i="1"/>
  <c r="J41" i="1"/>
  <c r="J20" i="1"/>
  <c r="G23" i="1"/>
  <c r="G24" i="1"/>
  <c r="G25" i="1"/>
  <c r="G26" i="1"/>
  <c r="G27" i="1"/>
  <c r="G28" i="1"/>
  <c r="G29" i="1"/>
  <c r="G30" i="1"/>
  <c r="G33" i="1"/>
  <c r="G34" i="1"/>
  <c r="G35" i="1"/>
  <c r="G36" i="1"/>
  <c r="G37" i="1"/>
  <c r="G38" i="1"/>
  <c r="G39" i="1"/>
  <c r="G40" i="1"/>
  <c r="G41" i="1"/>
  <c r="G21" i="1"/>
  <c r="G22" i="1"/>
  <c r="G20" i="1"/>
  <c r="J17" i="1"/>
</calcChain>
</file>

<file path=xl/sharedStrings.xml><?xml version="1.0" encoding="utf-8"?>
<sst xmlns="http://schemas.openxmlformats.org/spreadsheetml/2006/main" count="71" uniqueCount="70">
  <si>
    <t>Form</t>
  </si>
  <si>
    <t>Farbe</t>
  </si>
  <si>
    <t>Durchgängige Bohlen</t>
  </si>
  <si>
    <t>Facettenkante</t>
  </si>
  <si>
    <t>Gerade Kante</t>
  </si>
  <si>
    <t>Leichter Rissanteil</t>
  </si>
  <si>
    <t>Natura</t>
  </si>
  <si>
    <t>Finish</t>
  </si>
  <si>
    <t>Rund</t>
  </si>
  <si>
    <t>Mattlack</t>
  </si>
  <si>
    <t>Hartöl</t>
  </si>
  <si>
    <t>Flechtmuster</t>
  </si>
  <si>
    <t>Rautenmuster</t>
  </si>
  <si>
    <t>Schiffsbodenmuster</t>
  </si>
  <si>
    <t>Oval</t>
  </si>
  <si>
    <t>Mit Querfrieß</t>
  </si>
  <si>
    <t>Normaler Rissanteil</t>
  </si>
  <si>
    <t>Bild</t>
  </si>
  <si>
    <t>Bei Spalte 3 (Farbe) kommt nur eine Option in Frage</t>
  </si>
  <si>
    <t>Bei Spalte 4 (Finish) kommt nur eine Option in Frage</t>
  </si>
  <si>
    <t>QM Plattenstärke 3,0 cm / 360,- EUR</t>
  </si>
  <si>
    <t>QM Plattenstärke 2,5 cm / 300,- EUR</t>
  </si>
  <si>
    <t>QM Plattenstärke 5,0 cm / 480,- EUR</t>
  </si>
  <si>
    <t>QM Plattenstärke 6,0 cm / 560,- EUR</t>
  </si>
  <si>
    <t>QM Plattenstärke 7,0 cm / 640,- EUR</t>
  </si>
  <si>
    <t>QM Plattenstärke 4,0 cm / 420,- EUR</t>
  </si>
  <si>
    <t>QM Plattenstärke 8,0 cm / 720,- EUR</t>
  </si>
  <si>
    <t>QM Plattenstärke 9,0 cm / 800,- EUR</t>
  </si>
  <si>
    <t>QM Plattenstärke 10 cm / 880,- EUR</t>
  </si>
  <si>
    <t>QM Plattenstärke 11 cm / 960,- EUR</t>
  </si>
  <si>
    <t>QM Plattenstärke 12 cm / 1.040,- EUR</t>
  </si>
  <si>
    <t>QM Plattenstärke 4,0 cm / 315,- EUR</t>
  </si>
  <si>
    <t>QM Plattenstärke 5,0 cm / 360,- EUR</t>
  </si>
  <si>
    <t>QM Plattenstärke 6,0 cm / 420,- EUR</t>
  </si>
  <si>
    <t>QM Plattenstärke 7,0 cm / 480,- EUR</t>
  </si>
  <si>
    <t>QM Plattenstärke 8,0 cm / 540,- EUR</t>
  </si>
  <si>
    <t>QM Plattenstärke 9,0 cm / 600,- EUR</t>
  </si>
  <si>
    <t>QM Plattenstärke 10 cm / 660,- EUR</t>
  </si>
  <si>
    <t>QM Plattenstärke 11 cm / 720,- EUR</t>
  </si>
  <si>
    <t>QM Plattenstärke 12 cm / 780,- EUR</t>
  </si>
  <si>
    <t>Eiche dunkel</t>
  </si>
  <si>
    <t>Alte Eiche</t>
  </si>
  <si>
    <t>Dunkelgrau geölt</t>
  </si>
  <si>
    <t>Weiss geölt</t>
  </si>
  <si>
    <t>Brutto-QM-Preis Tischplatte vollmassiv</t>
  </si>
  <si>
    <t>Brutto-QM-Preis Tischplatte optisch gedoppelt (-25%)</t>
  </si>
  <si>
    <t>Das maximale Plattenmaß ist 450 cm lang x 180 cm breit x 12 cm stark</t>
  </si>
  <si>
    <t>Hellgrau geölt</t>
  </si>
  <si>
    <t>Weiss gekälkt</t>
  </si>
  <si>
    <t>Bei Spalte 1 (Form) kommt nur eine Option in Frage</t>
  </si>
  <si>
    <t>Äste/Risse verfüllen + 47,60 EUR brutto pro QM</t>
  </si>
  <si>
    <t>Rissanteil</t>
  </si>
  <si>
    <t>Finish (hier ändert sich der QM-Preis)</t>
  </si>
  <si>
    <t>Rissanteil (hier ändert sich der QM-Preis)</t>
  </si>
  <si>
    <t>Reine Balken Außenseiten 71,40,- EUR brutto pro QM</t>
  </si>
  <si>
    <t>Breite</t>
  </si>
  <si>
    <t>Länge</t>
  </si>
  <si>
    <t>Quadratmeterpreis</t>
  </si>
  <si>
    <t>QM</t>
  </si>
  <si>
    <t>Zuschlag Kleinteil (&lt; 1qm)</t>
  </si>
  <si>
    <t>Bitte die Maße eingeben</t>
  </si>
  <si>
    <t>Mit Baumkante</t>
  </si>
  <si>
    <r>
      <t xml:space="preserve">Reine Balken Außenseiten
</t>
    </r>
    <r>
      <rPr>
        <sz val="10"/>
        <color theme="1"/>
        <rFont val="Calibri"/>
        <family val="2"/>
        <scheme val="minor"/>
      </rPr>
      <t>(dies kann sowohl mit der Option</t>
    </r>
    <r>
      <rPr>
        <b/>
        <sz val="10"/>
        <color theme="1"/>
        <rFont val="Calibri"/>
        <family val="2"/>
        <scheme val="minor"/>
      </rPr>
      <t xml:space="preserve"> Leichter Rissanteil</t>
    </r>
    <r>
      <rPr>
        <sz val="10"/>
        <color theme="1"/>
        <rFont val="Calibri"/>
        <family val="2"/>
        <scheme val="minor"/>
      </rPr>
      <t xml:space="preserve"> als auch </t>
    </r>
    <r>
      <rPr>
        <b/>
        <sz val="10"/>
        <color theme="1"/>
        <rFont val="Calibri"/>
        <family val="2"/>
        <scheme val="minor"/>
      </rPr>
      <t>Normaler Rissanteil</t>
    </r>
    <r>
      <rPr>
        <sz val="10"/>
        <color theme="1"/>
        <rFont val="Calibri"/>
        <family val="2"/>
        <scheme val="minor"/>
      </rPr>
      <t xml:space="preserve"> kombiniert werden)</t>
    </r>
  </si>
  <si>
    <t>Äste/Risse schwarz 
verfüllt</t>
  </si>
  <si>
    <t>Bei Spalte 2 (Rissanteil) können 2 Optionen in Frage kommen</t>
  </si>
  <si>
    <r>
      <rPr>
        <sz val="11"/>
        <color rgb="FFC00000"/>
        <rFont val="Wingdings"/>
        <charset val="2"/>
      </rPr>
      <t>á</t>
    </r>
    <r>
      <rPr>
        <sz val="11"/>
        <color rgb="FFC00000"/>
        <rFont val="Calibri"/>
        <family val="2"/>
        <scheme val="minor"/>
      </rPr>
      <t xml:space="preserve">
Preis-Aufschlag 
71,40 €/m²</t>
    </r>
  </si>
  <si>
    <r>
      <rPr>
        <sz val="11"/>
        <color rgb="FFC00000"/>
        <rFont val="Wingdings"/>
        <charset val="2"/>
      </rPr>
      <t>á</t>
    </r>
    <r>
      <rPr>
        <sz val="11"/>
        <color rgb="FFC00000"/>
        <rFont val="Calibri"/>
        <family val="2"/>
        <scheme val="minor"/>
      </rPr>
      <t xml:space="preserve">
Preis-Aufschlag 
47,60 €/m²</t>
    </r>
  </si>
  <si>
    <t>zzgl. Risse verfüllen
+ 47,60 € / m²</t>
  </si>
  <si>
    <t>zzgl. Reine Balken Aussenseiten
+ 71,40 € / m²</t>
  </si>
  <si>
    <t>zzgl. Risse verfüllen und Reine Balken Aussenseiten 
+ 47,60 € / m²
+ 71,40 € / m²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</si>
</sst>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"/>
    <numFmt numFmtId="165" formatCode="0\ &quot;mm&quot;"/>
    <numFmt numFmtId="166" formatCode="0\ &quot;cm&quot;"/>
    <numFmt numFmtId="167" formatCode="General\ &quot;qm&quot;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C00000"/>
      <name val="Calibri"/>
      <family val="2"/>
      <charset val="2"/>
      <scheme val="minor"/>
    </font>
    <font>
      <sz val="11"/>
      <color rgb="FFC00000"/>
      <name val="Wingdings"/>
      <charset val="2"/>
    </font>
    <font>
      <sz val="11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3">
    <xf numFmtId="0" fontId="0" fillId="0" borderId="0"/>
    <xf numFmtId="9" fontId="5" fillId="0" borderId="0" applyFont="0" applyFill="0" applyBorder="0" applyAlignment="0" applyProtection="0"/>
    <xf numFmtId="0" fontId="6" fillId="7" borderId="1" applyNumberFormat="0" applyAlignment="0" applyProtection="0"/>
  </cellStyleXfs>
  <cellXfs count="2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1" fillId="5" borderId="0" xfId="0" applyFont="1" applyFill="1"/>
    <xf numFmtId="0" fontId="0" fillId="6" borderId="0" xfId="0" applyFill="1"/>
    <xf numFmtId="0" fontId="1" fillId="6" borderId="0" xfId="0" applyFont="1" applyFill="1"/>
    <xf numFmtId="0" fontId="2" fillId="6" borderId="0" xfId="0" applyFont="1" applyFill="1"/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167" fontId="0" fillId="0" borderId="0" xfId="0" applyNumberFormat="1"/>
    <xf numFmtId="9" fontId="0" fillId="0" borderId="0" xfId="1" applyFont="1"/>
    <xf numFmtId="0" fontId="6" fillId="7" borderId="1" xfId="2"/>
    <xf numFmtId="166" fontId="7" fillId="7" borderId="1" xfId="2" applyNumberFormat="1" applyFont="1"/>
    <xf numFmtId="0" fontId="0" fillId="0" borderId="0" xfId="0" applyAlignment="1">
      <alignment wrapText="1"/>
    </xf>
    <xf numFmtId="165" fontId="1" fillId="0" borderId="0" xfId="0" applyNumberFormat="1" applyFont="1"/>
    <xf numFmtId="164" fontId="1" fillId="0" borderId="0" xfId="0" applyNumberFormat="1" applyFont="1"/>
    <xf numFmtId="0" fontId="6" fillId="7" borderId="2" xfId="2" applyBorder="1"/>
    <xf numFmtId="0" fontId="6" fillId="7" borderId="3" xfId="2" applyBorder="1"/>
    <xf numFmtId="0" fontId="0" fillId="0" borderId="4" xfId="0" applyBorder="1"/>
    <xf numFmtId="0" fontId="0" fillId="0" borderId="4" xfId="0" applyBorder="1" applyAlignment="1">
      <alignment wrapText="1"/>
    </xf>
    <xf numFmtId="0" fontId="10" fillId="0" borderId="0" xfId="0" applyFont="1" applyAlignment="1">
      <alignment vertical="top" wrapText="1"/>
    </xf>
  </cellXfs>
  <cellStyles count="3">
    <cellStyle name="Eingabe" xfId="2" builtinId="20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" Type="http://schemas.openxmlformats.org/officeDocument/2006/relationships/image" Target="../media/image2.jpe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76247</xdr:colOff>
      <xdr:row>1</xdr:row>
      <xdr:rowOff>38101</xdr:rowOff>
    </xdr:from>
    <xdr:to>
      <xdr:col>1</xdr:col>
      <xdr:colOff>1238250</xdr:colOff>
      <xdr:row>1</xdr:row>
      <xdr:rowOff>909446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3412A70-05B6-4A92-9CFD-8629F1BD1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66922" y="228601"/>
          <a:ext cx="1162003" cy="87134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3</xdr:row>
      <xdr:rowOff>38102</xdr:rowOff>
    </xdr:from>
    <xdr:to>
      <xdr:col>1</xdr:col>
      <xdr:colOff>1241214</xdr:colOff>
      <xdr:row>3</xdr:row>
      <xdr:rowOff>876300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B790E9D5-9573-44C5-9E21-BBB78836FC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" y="1933577"/>
          <a:ext cx="1117389" cy="838198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4</xdr:row>
      <xdr:rowOff>66677</xdr:rowOff>
    </xdr:from>
    <xdr:to>
      <xdr:col>1</xdr:col>
      <xdr:colOff>1209676</xdr:colOff>
      <xdr:row>4</xdr:row>
      <xdr:rowOff>959645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921F6E38-37D4-4BC1-ABDA-C080C037B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2733677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1</xdr:col>
      <xdr:colOff>28576</xdr:colOff>
      <xdr:row>4</xdr:row>
      <xdr:rowOff>1000126</xdr:rowOff>
    </xdr:from>
    <xdr:to>
      <xdr:col>1</xdr:col>
      <xdr:colOff>1238250</xdr:colOff>
      <xdr:row>6</xdr:row>
      <xdr:rowOff>2381</xdr:rowOff>
    </xdr:to>
    <xdr:pic>
      <xdr:nvPicPr>
        <xdr:cNvPr id="9" name="Grafik 8">
          <a:extLst>
            <a:ext uri="{FF2B5EF4-FFF2-40B4-BE49-F238E27FC236}">
              <a16:creationId xmlns:a16="http://schemas.microsoft.com/office/drawing/2014/main" id="{0F79187C-0082-4987-90FB-6DE36ECB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1" y="3667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6</xdr:row>
      <xdr:rowOff>95251</xdr:rowOff>
    </xdr:from>
    <xdr:to>
      <xdr:col>1</xdr:col>
      <xdr:colOff>1238250</xdr:colOff>
      <xdr:row>6</xdr:row>
      <xdr:rowOff>807245</xdr:rowOff>
    </xdr:to>
    <xdr:pic>
      <xdr:nvPicPr>
        <xdr:cNvPr id="11" name="Grafik 10">
          <a:extLst>
            <a:ext uri="{FF2B5EF4-FFF2-40B4-BE49-F238E27FC236}">
              <a16:creationId xmlns:a16="http://schemas.microsoft.com/office/drawing/2014/main" id="{082B518D-6DDC-4630-B342-D46DA6C09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5" y="4667251"/>
          <a:ext cx="1219200" cy="711994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7</xdr:row>
      <xdr:rowOff>47627</xdr:rowOff>
    </xdr:from>
    <xdr:to>
      <xdr:col>2</xdr:col>
      <xdr:colOff>0</xdr:colOff>
      <xdr:row>7</xdr:row>
      <xdr:rowOff>879477</xdr:rowOff>
    </xdr:to>
    <xdr:pic>
      <xdr:nvPicPr>
        <xdr:cNvPr id="13" name="Grafik 12">
          <a:extLst>
            <a:ext uri="{FF2B5EF4-FFF2-40B4-BE49-F238E27FC236}">
              <a16:creationId xmlns:a16="http://schemas.microsoft.com/office/drawing/2014/main" id="{4FEB3D4A-AE7D-48C1-BC53-F0C763DD8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0" y="5438777"/>
          <a:ext cx="1247775" cy="83185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8</xdr:row>
      <xdr:rowOff>47626</xdr:rowOff>
    </xdr:from>
    <xdr:to>
      <xdr:col>1</xdr:col>
      <xdr:colOff>1228726</xdr:colOff>
      <xdr:row>8</xdr:row>
      <xdr:rowOff>954881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11D3516-F8C8-4367-9039-53BD9A05C1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9727" y="6334126"/>
          <a:ext cx="1209674" cy="907255"/>
        </a:xfrm>
        <a:prstGeom prst="rect">
          <a:avLst/>
        </a:prstGeom>
      </xdr:spPr>
    </xdr:pic>
    <xdr:clientData/>
  </xdr:twoCellAnchor>
  <xdr:twoCellAnchor editAs="oneCell">
    <xdr:from>
      <xdr:col>1</xdr:col>
      <xdr:colOff>95251</xdr:colOff>
      <xdr:row>9</xdr:row>
      <xdr:rowOff>47625</xdr:rowOff>
    </xdr:from>
    <xdr:to>
      <xdr:col>1</xdr:col>
      <xdr:colOff>1266825</xdr:colOff>
      <xdr:row>9</xdr:row>
      <xdr:rowOff>926306</xdr:rowOff>
    </xdr:to>
    <xdr:pic>
      <xdr:nvPicPr>
        <xdr:cNvPr id="21" name="Grafik 20">
          <a:extLst>
            <a:ext uri="{FF2B5EF4-FFF2-40B4-BE49-F238E27FC236}">
              <a16:creationId xmlns:a16="http://schemas.microsoft.com/office/drawing/2014/main" id="{8247562F-88C0-4A73-8D35-0D912368A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5926" y="7315200"/>
          <a:ext cx="1171574" cy="87868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10</xdr:row>
      <xdr:rowOff>114301</xdr:rowOff>
    </xdr:from>
    <xdr:to>
      <xdr:col>1</xdr:col>
      <xdr:colOff>1238250</xdr:colOff>
      <xdr:row>10</xdr:row>
      <xdr:rowOff>1007269</xdr:rowOff>
    </xdr:to>
    <xdr:pic>
      <xdr:nvPicPr>
        <xdr:cNvPr id="23" name="Grafik 22">
          <a:extLst>
            <a:ext uri="{FF2B5EF4-FFF2-40B4-BE49-F238E27FC236}">
              <a16:creationId xmlns:a16="http://schemas.microsoft.com/office/drawing/2014/main" id="{9BBBA780-3852-4BB2-ACA4-03931FD75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8301" y="8343901"/>
          <a:ext cx="1190624" cy="892968"/>
        </a:xfrm>
        <a:prstGeom prst="rect">
          <a:avLst/>
        </a:prstGeom>
      </xdr:spPr>
    </xdr:pic>
    <xdr:clientData/>
  </xdr:twoCellAnchor>
  <xdr:twoCellAnchor editAs="oneCell">
    <xdr:from>
      <xdr:col>4</xdr:col>
      <xdr:colOff>257176</xdr:colOff>
      <xdr:row>1</xdr:row>
      <xdr:rowOff>47627</xdr:rowOff>
    </xdr:from>
    <xdr:to>
      <xdr:col>4</xdr:col>
      <xdr:colOff>1419226</xdr:colOff>
      <xdr:row>1</xdr:row>
      <xdr:rowOff>919164</xdr:rowOff>
    </xdr:to>
    <xdr:pic>
      <xdr:nvPicPr>
        <xdr:cNvPr id="25" name="Grafik 24">
          <a:extLst>
            <a:ext uri="{FF2B5EF4-FFF2-40B4-BE49-F238E27FC236}">
              <a16:creationId xmlns:a16="http://schemas.microsoft.com/office/drawing/2014/main" id="{21017BF7-0FB4-4C64-9DC3-D0AC35E20C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00601" y="238127"/>
          <a:ext cx="1162050" cy="871537"/>
        </a:xfrm>
        <a:prstGeom prst="rect">
          <a:avLst/>
        </a:prstGeom>
      </xdr:spPr>
    </xdr:pic>
    <xdr:clientData/>
  </xdr:twoCellAnchor>
  <xdr:twoCellAnchor editAs="oneCell">
    <xdr:from>
      <xdr:col>4</xdr:col>
      <xdr:colOff>357189</xdr:colOff>
      <xdr:row>2</xdr:row>
      <xdr:rowOff>28576</xdr:rowOff>
    </xdr:from>
    <xdr:to>
      <xdr:col>4</xdr:col>
      <xdr:colOff>1400175</xdr:colOff>
      <xdr:row>2</xdr:row>
      <xdr:rowOff>723900</xdr:rowOff>
    </xdr:to>
    <xdr:pic>
      <xdr:nvPicPr>
        <xdr:cNvPr id="27" name="Grafik 26">
          <a:extLst>
            <a:ext uri="{FF2B5EF4-FFF2-40B4-BE49-F238E27FC236}">
              <a16:creationId xmlns:a16="http://schemas.microsoft.com/office/drawing/2014/main" id="{DB4F989B-8697-4C28-837F-0B3A7BB15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0614" y="1171576"/>
          <a:ext cx="1042986" cy="695324"/>
        </a:xfrm>
        <a:prstGeom prst="rect">
          <a:avLst/>
        </a:prstGeom>
      </xdr:spPr>
    </xdr:pic>
    <xdr:clientData/>
  </xdr:twoCellAnchor>
  <xdr:twoCellAnchor editAs="oneCell">
    <xdr:from>
      <xdr:col>4</xdr:col>
      <xdr:colOff>292100</xdr:colOff>
      <xdr:row>3</xdr:row>
      <xdr:rowOff>28574</xdr:rowOff>
    </xdr:from>
    <xdr:to>
      <xdr:col>4</xdr:col>
      <xdr:colOff>1409699</xdr:colOff>
      <xdr:row>3</xdr:row>
      <xdr:rowOff>866773</xdr:rowOff>
    </xdr:to>
    <xdr:pic>
      <xdr:nvPicPr>
        <xdr:cNvPr id="29" name="Grafik 28">
          <a:extLst>
            <a:ext uri="{FF2B5EF4-FFF2-40B4-BE49-F238E27FC236}">
              <a16:creationId xmlns:a16="http://schemas.microsoft.com/office/drawing/2014/main" id="{404A3215-B563-4036-A5E0-333AFC6BAF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35525" y="1924049"/>
          <a:ext cx="1117599" cy="838199"/>
        </a:xfrm>
        <a:prstGeom prst="rect">
          <a:avLst/>
        </a:prstGeom>
      </xdr:spPr>
    </xdr:pic>
    <xdr:clientData/>
  </xdr:twoCellAnchor>
  <xdr:twoCellAnchor editAs="oneCell">
    <xdr:from>
      <xdr:col>10</xdr:col>
      <xdr:colOff>371476</xdr:colOff>
      <xdr:row>3</xdr:row>
      <xdr:rowOff>30956</xdr:rowOff>
    </xdr:from>
    <xdr:to>
      <xdr:col>10</xdr:col>
      <xdr:colOff>1419226</xdr:colOff>
      <xdr:row>3</xdr:row>
      <xdr:rowOff>816769</xdr:rowOff>
    </xdr:to>
    <xdr:pic>
      <xdr:nvPicPr>
        <xdr:cNvPr id="33" name="Grafik 32">
          <a:extLst>
            <a:ext uri="{FF2B5EF4-FFF2-40B4-BE49-F238E27FC236}">
              <a16:creationId xmlns:a16="http://schemas.microsoft.com/office/drawing/2014/main" id="{07F43919-D416-4D2D-B8BB-286319421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4901" y="4707731"/>
          <a:ext cx="1047750" cy="78581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0</xdr:rowOff>
    </xdr:from>
    <xdr:to>
      <xdr:col>1</xdr:col>
      <xdr:colOff>1047750</xdr:colOff>
      <xdr:row>2</xdr:row>
      <xdr:rowOff>740759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33D21E0-C251-DBEA-F7F7-ED673EF969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5" y="1143000"/>
          <a:ext cx="1047750" cy="740759"/>
        </a:xfrm>
        <a:prstGeom prst="rect">
          <a:avLst/>
        </a:prstGeom>
      </xdr:spPr>
    </xdr:pic>
    <xdr:clientData/>
  </xdr:twoCellAnchor>
  <xdr:twoCellAnchor editAs="oneCell">
    <xdr:from>
      <xdr:col>7</xdr:col>
      <xdr:colOff>19049</xdr:colOff>
      <xdr:row>1</xdr:row>
      <xdr:rowOff>19049</xdr:rowOff>
    </xdr:from>
    <xdr:to>
      <xdr:col>7</xdr:col>
      <xdr:colOff>952500</xdr:colOff>
      <xdr:row>2</xdr:row>
      <xdr:rowOff>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AFE286F4-0E4D-6A05-6DA2-42259172D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4" y="209549"/>
          <a:ext cx="933451" cy="933451"/>
        </a:xfrm>
        <a:prstGeom prst="rect">
          <a:avLst/>
        </a:prstGeom>
      </xdr:spPr>
    </xdr:pic>
    <xdr:clientData/>
  </xdr:twoCellAnchor>
  <xdr:twoCellAnchor editAs="oneCell">
    <xdr:from>
      <xdr:col>7</xdr:col>
      <xdr:colOff>66675</xdr:colOff>
      <xdr:row>2</xdr:row>
      <xdr:rowOff>27273</xdr:rowOff>
    </xdr:from>
    <xdr:to>
      <xdr:col>7</xdr:col>
      <xdr:colOff>771525</xdr:colOff>
      <xdr:row>2</xdr:row>
      <xdr:rowOff>723900</xdr:rowOff>
    </xdr:to>
    <xdr:pic>
      <xdr:nvPicPr>
        <xdr:cNvPr id="12" name="Grafik 11">
          <a:extLst>
            <a:ext uri="{FF2B5EF4-FFF2-40B4-BE49-F238E27FC236}">
              <a16:creationId xmlns:a16="http://schemas.microsoft.com/office/drawing/2014/main" id="{DE252BA1-69E0-3482-AC40-7D143B68B3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1170273"/>
          <a:ext cx="704850" cy="696627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3</xdr:row>
      <xdr:rowOff>28576</xdr:rowOff>
    </xdr:from>
    <xdr:to>
      <xdr:col>7</xdr:col>
      <xdr:colOff>1466850</xdr:colOff>
      <xdr:row>3</xdr:row>
      <xdr:rowOff>842964</xdr:rowOff>
    </xdr:to>
    <xdr:pic>
      <xdr:nvPicPr>
        <xdr:cNvPr id="15" name="Grafik 14">
          <a:extLst>
            <a:ext uri="{FF2B5EF4-FFF2-40B4-BE49-F238E27FC236}">
              <a16:creationId xmlns:a16="http://schemas.microsoft.com/office/drawing/2014/main" id="{B44993EE-4671-0964-01D1-D5EE14BC3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24825" y="1924051"/>
          <a:ext cx="1447800" cy="814388"/>
        </a:xfrm>
        <a:prstGeom prst="rect">
          <a:avLst/>
        </a:prstGeom>
      </xdr:spPr>
    </xdr:pic>
    <xdr:clientData/>
  </xdr:twoCellAnchor>
  <xdr:twoCellAnchor editAs="oneCell">
    <xdr:from>
      <xdr:col>7</xdr:col>
      <xdr:colOff>123825</xdr:colOff>
      <xdr:row>4</xdr:row>
      <xdr:rowOff>28575</xdr:rowOff>
    </xdr:from>
    <xdr:to>
      <xdr:col>7</xdr:col>
      <xdr:colOff>1095375</xdr:colOff>
      <xdr:row>4</xdr:row>
      <xdr:rowOff>1000125</xdr:rowOff>
    </xdr:to>
    <xdr:pic>
      <xdr:nvPicPr>
        <xdr:cNvPr id="17" name="Grafik 16">
          <a:extLst>
            <a:ext uri="{FF2B5EF4-FFF2-40B4-BE49-F238E27FC236}">
              <a16:creationId xmlns:a16="http://schemas.microsoft.com/office/drawing/2014/main" id="{7D67B54A-073C-753A-52F6-9056CABDFE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9600" y="2800350"/>
          <a:ext cx="971550" cy="971550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5</xdr:row>
      <xdr:rowOff>95250</xdr:rowOff>
    </xdr:from>
    <xdr:to>
      <xdr:col>7</xdr:col>
      <xdr:colOff>904875</xdr:colOff>
      <xdr:row>5</xdr:row>
      <xdr:rowOff>866775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2EAED358-676E-9F8F-83C4-C47CB55781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39125" y="3876675"/>
          <a:ext cx="771525" cy="771525"/>
        </a:xfrm>
        <a:prstGeom prst="rect">
          <a:avLst/>
        </a:prstGeom>
      </xdr:spPr>
    </xdr:pic>
    <xdr:clientData/>
  </xdr:twoCellAnchor>
  <xdr:twoCellAnchor editAs="oneCell">
    <xdr:from>
      <xdr:col>7</xdr:col>
      <xdr:colOff>95251</xdr:colOff>
      <xdr:row>6</xdr:row>
      <xdr:rowOff>85725</xdr:rowOff>
    </xdr:from>
    <xdr:to>
      <xdr:col>7</xdr:col>
      <xdr:colOff>990601</xdr:colOff>
      <xdr:row>6</xdr:row>
      <xdr:rowOff>777586</xdr:rowOff>
    </xdr:to>
    <xdr:pic>
      <xdr:nvPicPr>
        <xdr:cNvPr id="22" name="Grafik 21">
          <a:extLst>
            <a:ext uri="{FF2B5EF4-FFF2-40B4-BE49-F238E27FC236}">
              <a16:creationId xmlns:a16="http://schemas.microsoft.com/office/drawing/2014/main" id="{B027F508-7601-9DF6-27E5-B98525D5BE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01026" y="4762500"/>
          <a:ext cx="895350" cy="691861"/>
        </a:xfrm>
        <a:prstGeom prst="rect">
          <a:avLst/>
        </a:prstGeom>
      </xdr:spPr>
    </xdr:pic>
    <xdr:clientData/>
  </xdr:twoCellAnchor>
  <xdr:twoCellAnchor editAs="oneCell">
    <xdr:from>
      <xdr:col>7</xdr:col>
      <xdr:colOff>104776</xdr:colOff>
      <xdr:row>7</xdr:row>
      <xdr:rowOff>133350</xdr:rowOff>
    </xdr:from>
    <xdr:to>
      <xdr:col>7</xdr:col>
      <xdr:colOff>1000126</xdr:colOff>
      <xdr:row>7</xdr:row>
      <xdr:rowOff>825211</xdr:rowOff>
    </xdr:to>
    <xdr:pic>
      <xdr:nvPicPr>
        <xdr:cNvPr id="24" name="Grafik 23">
          <a:extLst>
            <a:ext uri="{FF2B5EF4-FFF2-40B4-BE49-F238E27FC236}">
              <a16:creationId xmlns:a16="http://schemas.microsoft.com/office/drawing/2014/main" id="{E839944E-16DE-7AD5-7F2B-FB1B65F212F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8210551" y="5629275"/>
          <a:ext cx="895350" cy="6918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F9E65-F32C-4014-A5B3-983E5EEF0270}">
  <dimension ref="A1:L51"/>
  <sheetViews>
    <sheetView tabSelected="1" topLeftCell="A19" zoomScaleNormal="100" workbookViewId="0">
      <selection activeCell="G49" sqref="G49"/>
    </sheetView>
  </sheetViews>
  <sheetFormatPr baseColWidth="10" defaultRowHeight="15"/>
  <cols>
    <col min="1" max="1" width="23.85546875" customWidth="1"/>
    <col min="2" max="2" width="19.140625" customWidth="1"/>
    <col min="3" max="3" width="2.7109375" customWidth="1"/>
    <col min="4" max="4" width="25.140625" customWidth="1"/>
    <col min="5" max="5" width="24.42578125" customWidth="1"/>
    <col min="6" max="6" width="3.140625" customWidth="1"/>
    <col min="7" max="8" width="23.140625" customWidth="1"/>
    <col min="9" max="9" width="3" customWidth="1"/>
    <col min="10" max="10" width="22.85546875" customWidth="1"/>
    <col min="11" max="11" width="22.7109375" customWidth="1"/>
    <col min="12" max="12" width="2.85546875" customWidth="1"/>
  </cols>
  <sheetData>
    <row r="1" spans="1:12" s="1" customFormat="1">
      <c r="A1" s="2" t="s">
        <v>0</v>
      </c>
      <c r="B1" s="2"/>
      <c r="C1" s="7"/>
      <c r="D1" s="3" t="s">
        <v>51</v>
      </c>
      <c r="E1" s="3"/>
      <c r="F1" s="7"/>
      <c r="G1" s="4" t="s">
        <v>1</v>
      </c>
      <c r="H1" s="4"/>
      <c r="I1" s="8"/>
      <c r="J1" s="5" t="s">
        <v>7</v>
      </c>
      <c r="K1" s="5"/>
      <c r="L1" s="7"/>
    </row>
    <row r="2" spans="1:12" ht="75" customHeight="1">
      <c r="A2" t="s">
        <v>4</v>
      </c>
      <c r="C2" s="6"/>
      <c r="D2" t="s">
        <v>5</v>
      </c>
      <c r="F2" s="6"/>
      <c r="G2" t="s">
        <v>6</v>
      </c>
      <c r="H2" s="9"/>
      <c r="I2" s="6"/>
      <c r="J2" t="s">
        <v>9</v>
      </c>
      <c r="K2" s="9" t="s">
        <v>17</v>
      </c>
      <c r="L2" s="6"/>
    </row>
    <row r="3" spans="1:12" ht="59.25" customHeight="1" thickBot="1">
      <c r="A3" t="s">
        <v>3</v>
      </c>
      <c r="B3" s="9"/>
      <c r="C3" s="6"/>
      <c r="D3" t="s">
        <v>16</v>
      </c>
      <c r="F3" s="6"/>
      <c r="G3" t="s">
        <v>41</v>
      </c>
      <c r="H3" s="9"/>
      <c r="I3" s="6"/>
      <c r="J3" t="s">
        <v>10</v>
      </c>
      <c r="K3" s="9" t="s">
        <v>17</v>
      </c>
      <c r="L3" s="6"/>
    </row>
    <row r="4" spans="1:12" ht="73.5" customHeight="1" thickTop="1" thickBot="1">
      <c r="A4" t="s">
        <v>61</v>
      </c>
      <c r="C4" s="6"/>
      <c r="D4" s="23" t="s">
        <v>62</v>
      </c>
      <c r="E4" s="22"/>
      <c r="F4" s="6"/>
      <c r="G4" t="s">
        <v>40</v>
      </c>
      <c r="H4" s="9"/>
      <c r="I4" s="6"/>
      <c r="J4" s="17" t="s">
        <v>63</v>
      </c>
      <c r="L4" s="6"/>
    </row>
    <row r="5" spans="1:12" ht="79.5" customHeight="1" thickTop="1">
      <c r="A5" t="s">
        <v>2</v>
      </c>
      <c r="C5" s="6"/>
      <c r="D5" s="24" t="s">
        <v>65</v>
      </c>
      <c r="F5" s="6"/>
      <c r="G5" t="s">
        <v>47</v>
      </c>
      <c r="H5" s="9"/>
      <c r="I5" s="6"/>
      <c r="J5" s="24" t="s">
        <v>66</v>
      </c>
      <c r="L5" s="6"/>
    </row>
    <row r="6" spans="1:12" ht="70.5" customHeight="1">
      <c r="A6" t="s">
        <v>15</v>
      </c>
      <c r="C6" s="6"/>
      <c r="F6" s="6"/>
      <c r="G6" t="s">
        <v>42</v>
      </c>
      <c r="H6" s="9"/>
      <c r="I6" s="6"/>
      <c r="L6" s="6"/>
    </row>
    <row r="7" spans="1:12" ht="64.5" customHeight="1">
      <c r="A7" t="s">
        <v>8</v>
      </c>
      <c r="C7" s="6"/>
      <c r="F7" s="6"/>
      <c r="G7" t="s">
        <v>43</v>
      </c>
      <c r="H7" s="9"/>
      <c r="I7" s="6"/>
      <c r="L7" s="6"/>
    </row>
    <row r="8" spans="1:12" ht="70.5" customHeight="1">
      <c r="A8" t="s">
        <v>14</v>
      </c>
      <c r="C8" s="6"/>
      <c r="F8" s="6"/>
      <c r="G8" t="s">
        <v>48</v>
      </c>
      <c r="H8" s="9"/>
      <c r="I8" s="6"/>
      <c r="L8" s="6"/>
    </row>
    <row r="9" spans="1:12" ht="77.25" customHeight="1">
      <c r="A9" t="s">
        <v>13</v>
      </c>
      <c r="C9" s="6"/>
      <c r="F9" s="6"/>
      <c r="I9" s="6"/>
      <c r="L9" s="6"/>
    </row>
    <row r="10" spans="1:12" ht="75.75" customHeight="1">
      <c r="A10" t="s">
        <v>11</v>
      </c>
      <c r="C10" s="6"/>
      <c r="F10" s="6"/>
      <c r="I10" s="6"/>
      <c r="L10" s="6"/>
    </row>
    <row r="11" spans="1:12" ht="89.25" customHeight="1">
      <c r="A11" t="s">
        <v>12</v>
      </c>
      <c r="C11" s="6"/>
      <c r="F11" s="6"/>
      <c r="I11" s="6"/>
      <c r="L11" s="6"/>
    </row>
    <row r="14" spans="1:12">
      <c r="A14" t="s">
        <v>49</v>
      </c>
    </row>
    <row r="15" spans="1:12" ht="15.75">
      <c r="A15" t="s">
        <v>64</v>
      </c>
      <c r="G15" s="20" t="s">
        <v>60</v>
      </c>
      <c r="H15" s="21"/>
    </row>
    <row r="16" spans="1:12" ht="15.75">
      <c r="A16" t="s">
        <v>18</v>
      </c>
      <c r="G16" s="15" t="s">
        <v>55</v>
      </c>
      <c r="H16" s="15" t="s">
        <v>56</v>
      </c>
      <c r="J16" t="s">
        <v>58</v>
      </c>
      <c r="K16" t="s">
        <v>59</v>
      </c>
    </row>
    <row r="17" spans="1:11" ht="15.75">
      <c r="A17" t="s">
        <v>19</v>
      </c>
      <c r="G17" s="16">
        <v>180</v>
      </c>
      <c r="H17" s="16">
        <v>230</v>
      </c>
      <c r="J17" s="13">
        <f>$G$17/100*$H$17/100</f>
        <v>4.1399999999999997</v>
      </c>
      <c r="K17" s="14">
        <v>0.05</v>
      </c>
    </row>
    <row r="19" spans="1:11" ht="75">
      <c r="A19" s="10" t="s">
        <v>44</v>
      </c>
      <c r="G19" t="s">
        <v>57</v>
      </c>
      <c r="H19" s="17" t="s">
        <v>67</v>
      </c>
      <c r="J19" s="17" t="s">
        <v>68</v>
      </c>
      <c r="K19" s="17" t="s">
        <v>69</v>
      </c>
    </row>
    <row r="20" spans="1:11">
      <c r="A20" t="s">
        <v>21</v>
      </c>
      <c r="D20" s="12">
        <v>25</v>
      </c>
      <c r="E20" s="11">
        <v>300</v>
      </c>
      <c r="G20" s="11">
        <f t="shared" ref="G20:G30" si="0">IF($G$17/100*$H$17/100&lt;1,$G$17/100*$H$17/100*E20*(1+$K$17),$G$17/100*$H$17/100*E20)</f>
        <v>1242</v>
      </c>
      <c r="H20" s="11">
        <f t="shared" ref="H20:H30" si="1">IF($G$17/100*$H$17/100&lt;1,$G$17/100*$H$17/100*(E20+$D$48)*(1+$K$17),$G$17/100*$H$17/100*(E20+$D$48))</f>
        <v>1439.0640000000001</v>
      </c>
      <c r="J20" s="11">
        <f t="shared" ref="J20:J30" si="2">IF($G$17/100*$H$17/100&lt;1,$G$17/100*$H$17/100*(E20+$D$51)*(1+$K$17),$G$17/100*$H$17/100*(E20+$D$51))</f>
        <v>1537.5959999999998</v>
      </c>
      <c r="K20" s="11">
        <f>IF($G$17/100*$H$17/100&lt;1,$G$17/100*$H$17/100*(E20+$D$48+$D$51)*(1+$K$17),$G$17/100*$H$17/100*(E20+$D$48+$D$51))</f>
        <v>1734.6599999999999</v>
      </c>
    </row>
    <row r="21" spans="1:11">
      <c r="A21" t="s">
        <v>20</v>
      </c>
      <c r="D21" s="12">
        <v>30</v>
      </c>
      <c r="E21" s="11">
        <v>360</v>
      </c>
      <c r="G21" s="11">
        <f t="shared" si="0"/>
        <v>1490.3999999999999</v>
      </c>
      <c r="H21" s="11">
        <f t="shared" si="1"/>
        <v>1687.4639999999999</v>
      </c>
      <c r="J21" s="11">
        <f t="shared" si="2"/>
        <v>1785.9959999999999</v>
      </c>
      <c r="K21" s="11">
        <f t="shared" ref="K21:K41" si="3">IF($G$17/100*$H$17/100&lt;1,$G$17/100*$H$17/100*(E21+$D$48+$D$51)*(1+$K$17),$G$17/100*$H$17/100*(E21+$D$48+$D$51))</f>
        <v>1983.06</v>
      </c>
    </row>
    <row r="22" spans="1:11">
      <c r="A22" t="s">
        <v>25</v>
      </c>
      <c r="D22" s="12">
        <v>40</v>
      </c>
      <c r="E22" s="11">
        <v>420</v>
      </c>
      <c r="G22" s="11">
        <f t="shared" si="0"/>
        <v>1738.8</v>
      </c>
      <c r="H22" s="11">
        <f t="shared" si="1"/>
        <v>1935.864</v>
      </c>
      <c r="J22" s="11">
        <f t="shared" si="2"/>
        <v>2034.3959999999997</v>
      </c>
      <c r="K22" s="11">
        <f t="shared" si="3"/>
        <v>2231.46</v>
      </c>
    </row>
    <row r="23" spans="1:11" s="1" customFormat="1">
      <c r="A23" s="1" t="s">
        <v>22</v>
      </c>
      <c r="D23" s="18">
        <v>50</v>
      </c>
      <c r="E23" s="19">
        <v>480</v>
      </c>
      <c r="G23" s="19">
        <f t="shared" si="0"/>
        <v>1987.1999999999998</v>
      </c>
      <c r="H23" s="19">
        <f t="shared" si="1"/>
        <v>2184.2640000000001</v>
      </c>
      <c r="J23" s="19">
        <f t="shared" si="2"/>
        <v>2282.7959999999998</v>
      </c>
      <c r="K23" s="19">
        <f t="shared" si="3"/>
        <v>2479.8599999999997</v>
      </c>
    </row>
    <row r="24" spans="1:11">
      <c r="A24" t="s">
        <v>23</v>
      </c>
      <c r="D24" s="12">
        <v>60</v>
      </c>
      <c r="E24" s="11">
        <v>560</v>
      </c>
      <c r="G24" s="11">
        <f t="shared" si="0"/>
        <v>2318.3999999999996</v>
      </c>
      <c r="H24" s="11">
        <f t="shared" si="1"/>
        <v>2515.4639999999999</v>
      </c>
      <c r="J24" s="11">
        <f t="shared" si="2"/>
        <v>2613.9959999999996</v>
      </c>
      <c r="K24" s="11">
        <f t="shared" si="3"/>
        <v>2811.06</v>
      </c>
    </row>
    <row r="25" spans="1:11">
      <c r="A25" t="s">
        <v>24</v>
      </c>
      <c r="D25" s="12">
        <v>70</v>
      </c>
      <c r="E25" s="11">
        <v>640</v>
      </c>
      <c r="G25" s="11">
        <f t="shared" si="0"/>
        <v>2649.6</v>
      </c>
      <c r="H25" s="11">
        <f t="shared" si="1"/>
        <v>2846.6639999999998</v>
      </c>
      <c r="J25" s="11">
        <f t="shared" si="2"/>
        <v>2945.1959999999995</v>
      </c>
      <c r="K25" s="11">
        <f t="shared" si="3"/>
        <v>3142.2599999999998</v>
      </c>
    </row>
    <row r="26" spans="1:11">
      <c r="A26" t="s">
        <v>26</v>
      </c>
      <c r="D26" s="12">
        <v>80</v>
      </c>
      <c r="E26" s="11">
        <v>720</v>
      </c>
      <c r="G26" s="11">
        <f t="shared" si="0"/>
        <v>2980.7999999999997</v>
      </c>
      <c r="H26" s="11">
        <f t="shared" si="1"/>
        <v>3177.864</v>
      </c>
      <c r="J26" s="11">
        <f t="shared" si="2"/>
        <v>3276.3959999999997</v>
      </c>
      <c r="K26" s="11">
        <f t="shared" si="3"/>
        <v>3473.4599999999996</v>
      </c>
    </row>
    <row r="27" spans="1:11">
      <c r="A27" t="s">
        <v>27</v>
      </c>
      <c r="D27" s="12">
        <v>90</v>
      </c>
      <c r="E27" s="11">
        <v>800</v>
      </c>
      <c r="G27" s="11">
        <f t="shared" si="0"/>
        <v>3311.9999999999995</v>
      </c>
      <c r="H27" s="11">
        <f t="shared" si="1"/>
        <v>3509.0639999999999</v>
      </c>
      <c r="J27" s="11">
        <f t="shared" si="2"/>
        <v>3607.5959999999995</v>
      </c>
      <c r="K27" s="11">
        <f t="shared" si="3"/>
        <v>3804.66</v>
      </c>
    </row>
    <row r="28" spans="1:11">
      <c r="A28" t="s">
        <v>28</v>
      </c>
      <c r="D28" s="12">
        <v>100</v>
      </c>
      <c r="E28" s="11">
        <v>880</v>
      </c>
      <c r="G28" s="11">
        <f t="shared" si="0"/>
        <v>3643.2</v>
      </c>
      <c r="H28" s="11">
        <f t="shared" si="1"/>
        <v>3840.2639999999997</v>
      </c>
      <c r="J28" s="11">
        <f t="shared" si="2"/>
        <v>3938.7959999999998</v>
      </c>
      <c r="K28" s="11">
        <f t="shared" si="3"/>
        <v>4135.8599999999997</v>
      </c>
    </row>
    <row r="29" spans="1:11">
      <c r="A29" t="s">
        <v>29</v>
      </c>
      <c r="D29" s="12">
        <v>110</v>
      </c>
      <c r="E29" s="11">
        <v>960</v>
      </c>
      <c r="G29" s="11">
        <f t="shared" si="0"/>
        <v>3974.3999999999996</v>
      </c>
      <c r="H29" s="11">
        <f t="shared" si="1"/>
        <v>4171.4639999999999</v>
      </c>
      <c r="J29" s="11">
        <f t="shared" si="2"/>
        <v>4269.9960000000001</v>
      </c>
      <c r="K29" s="11">
        <f t="shared" si="3"/>
        <v>4467.0599999999995</v>
      </c>
    </row>
    <row r="30" spans="1:11">
      <c r="A30" t="s">
        <v>30</v>
      </c>
      <c r="D30" s="12">
        <v>120</v>
      </c>
      <c r="E30" s="11">
        <v>1040</v>
      </c>
      <c r="G30" s="11">
        <f t="shared" si="0"/>
        <v>4305.5999999999995</v>
      </c>
      <c r="H30" s="11">
        <f t="shared" si="1"/>
        <v>4502.6639999999989</v>
      </c>
      <c r="J30" s="11">
        <f t="shared" si="2"/>
        <v>4601.1959999999999</v>
      </c>
      <c r="K30" s="11">
        <f t="shared" si="3"/>
        <v>4798.2599999999993</v>
      </c>
    </row>
    <row r="31" spans="1:11">
      <c r="G31" s="11"/>
      <c r="H31" s="11"/>
      <c r="J31" s="11"/>
      <c r="K31" s="11"/>
    </row>
    <row r="32" spans="1:11">
      <c r="A32" s="10" t="s">
        <v>45</v>
      </c>
      <c r="G32" s="11"/>
      <c r="H32" s="11"/>
      <c r="J32" s="11"/>
      <c r="K32" s="11"/>
    </row>
    <row r="33" spans="1:11">
      <c r="A33" t="s">
        <v>31</v>
      </c>
      <c r="D33" s="12">
        <v>40</v>
      </c>
      <c r="E33" s="11">
        <v>315</v>
      </c>
      <c r="G33" s="11">
        <f t="shared" ref="G33:G41" si="4">IF($G$17/100*$H$17/100&lt;1,$G$17/100*$H$17/100*E33*(1+$K$17),$G$17/100*$H$17/100*E33)</f>
        <v>1304.0999999999999</v>
      </c>
      <c r="H33" s="11">
        <f t="shared" ref="H33:H41" si="5">IF($G$17/100*$H$17/100&lt;1,$G$17/100*$H$17/100*(E33+$D$48)*(1+$K$17),$G$17/100*$H$17/100*(E33+$D$48))</f>
        <v>1501.164</v>
      </c>
      <c r="J33" s="11">
        <f t="shared" ref="J33:J41" si="6">IF($G$17/100*$H$17/100&lt;1,$G$17/100*$H$17/100*(E33+$D$51)*(1+$K$17),$G$17/100*$H$17/100*(E33+$D$51))</f>
        <v>1599.6959999999997</v>
      </c>
      <c r="K33" s="11">
        <f t="shared" si="3"/>
        <v>1796.7599999999998</v>
      </c>
    </row>
    <row r="34" spans="1:11" s="1" customFormat="1">
      <c r="A34" s="1" t="s">
        <v>32</v>
      </c>
      <c r="D34" s="18">
        <v>50</v>
      </c>
      <c r="E34" s="19">
        <v>360</v>
      </c>
      <c r="G34" s="19">
        <f t="shared" si="4"/>
        <v>1490.3999999999999</v>
      </c>
      <c r="H34" s="19">
        <f t="shared" si="5"/>
        <v>1687.4639999999999</v>
      </c>
      <c r="J34" s="19">
        <f t="shared" si="6"/>
        <v>1785.9959999999999</v>
      </c>
      <c r="K34" s="19">
        <f t="shared" si="3"/>
        <v>1983.06</v>
      </c>
    </row>
    <row r="35" spans="1:11">
      <c r="A35" t="s">
        <v>33</v>
      </c>
      <c r="D35" s="12">
        <v>60</v>
      </c>
      <c r="E35" s="11">
        <v>420</v>
      </c>
      <c r="G35" s="11">
        <f t="shared" si="4"/>
        <v>1738.8</v>
      </c>
      <c r="H35" s="11">
        <f t="shared" si="5"/>
        <v>1935.864</v>
      </c>
      <c r="J35" s="11">
        <f t="shared" si="6"/>
        <v>2034.3959999999997</v>
      </c>
      <c r="K35" s="11">
        <f t="shared" si="3"/>
        <v>2231.46</v>
      </c>
    </row>
    <row r="36" spans="1:11">
      <c r="A36" t="s">
        <v>34</v>
      </c>
      <c r="D36" s="12">
        <v>70</v>
      </c>
      <c r="E36" s="11">
        <v>480</v>
      </c>
      <c r="G36" s="11">
        <f t="shared" si="4"/>
        <v>1987.1999999999998</v>
      </c>
      <c r="H36" s="11">
        <f t="shared" si="5"/>
        <v>2184.2640000000001</v>
      </c>
      <c r="J36" s="11">
        <f t="shared" si="6"/>
        <v>2282.7959999999998</v>
      </c>
      <c r="K36" s="11">
        <f t="shared" si="3"/>
        <v>2479.8599999999997</v>
      </c>
    </row>
    <row r="37" spans="1:11">
      <c r="A37" t="s">
        <v>35</v>
      </c>
      <c r="D37" s="12">
        <v>80</v>
      </c>
      <c r="E37" s="11">
        <v>540</v>
      </c>
      <c r="G37" s="11">
        <f t="shared" si="4"/>
        <v>2235.6</v>
      </c>
      <c r="H37" s="11">
        <f t="shared" si="5"/>
        <v>2432.6639999999998</v>
      </c>
      <c r="J37" s="11">
        <f t="shared" si="6"/>
        <v>2531.1959999999999</v>
      </c>
      <c r="K37" s="11">
        <f t="shared" si="3"/>
        <v>2728.2599999999998</v>
      </c>
    </row>
    <row r="38" spans="1:11">
      <c r="A38" t="s">
        <v>36</v>
      </c>
      <c r="D38" s="12">
        <v>90</v>
      </c>
      <c r="E38" s="11">
        <v>600</v>
      </c>
      <c r="G38" s="11">
        <f t="shared" si="4"/>
        <v>2484</v>
      </c>
      <c r="H38" s="11">
        <f t="shared" si="5"/>
        <v>2681.0639999999999</v>
      </c>
      <c r="J38" s="11">
        <f t="shared" si="6"/>
        <v>2779.5959999999995</v>
      </c>
      <c r="K38" s="11">
        <f t="shared" si="3"/>
        <v>2976.66</v>
      </c>
    </row>
    <row r="39" spans="1:11">
      <c r="A39" t="s">
        <v>37</v>
      </c>
      <c r="D39" s="12">
        <v>100</v>
      </c>
      <c r="E39" s="11">
        <v>660</v>
      </c>
      <c r="G39" s="11">
        <f t="shared" si="4"/>
        <v>2732.3999999999996</v>
      </c>
      <c r="H39" s="11">
        <f t="shared" si="5"/>
        <v>2929.4639999999999</v>
      </c>
      <c r="J39" s="11">
        <f t="shared" si="6"/>
        <v>3027.9959999999996</v>
      </c>
      <c r="K39" s="11">
        <f t="shared" si="3"/>
        <v>3225.06</v>
      </c>
    </row>
    <row r="40" spans="1:11">
      <c r="A40" t="s">
        <v>38</v>
      </c>
      <c r="D40" s="12">
        <v>110</v>
      </c>
      <c r="E40" s="11">
        <v>720</v>
      </c>
      <c r="G40" s="11">
        <f t="shared" si="4"/>
        <v>2980.7999999999997</v>
      </c>
      <c r="H40" s="11">
        <f t="shared" si="5"/>
        <v>3177.864</v>
      </c>
      <c r="J40" s="11">
        <f t="shared" si="6"/>
        <v>3276.3959999999997</v>
      </c>
      <c r="K40" s="11">
        <f t="shared" si="3"/>
        <v>3473.4599999999996</v>
      </c>
    </row>
    <row r="41" spans="1:11">
      <c r="A41" t="s">
        <v>39</v>
      </c>
      <c r="D41" s="12">
        <v>120</v>
      </c>
      <c r="E41" s="11">
        <v>780</v>
      </c>
      <c r="G41" s="11">
        <f t="shared" si="4"/>
        <v>3229.2</v>
      </c>
      <c r="H41" s="11">
        <f t="shared" si="5"/>
        <v>3426.2639999999997</v>
      </c>
      <c r="J41" s="11">
        <f t="shared" si="6"/>
        <v>3524.7959999999998</v>
      </c>
      <c r="K41" s="11">
        <f t="shared" si="3"/>
        <v>3721.8599999999997</v>
      </c>
    </row>
    <row r="43" spans="1:11">
      <c r="A43" s="1" t="s">
        <v>46</v>
      </c>
    </row>
    <row r="44" spans="1:11">
      <c r="A44">
        <v>4500</v>
      </c>
      <c r="B44">
        <v>1800</v>
      </c>
    </row>
    <row r="47" spans="1:11">
      <c r="A47" s="10" t="s">
        <v>52</v>
      </c>
    </row>
    <row r="48" spans="1:11">
      <c r="A48" t="s">
        <v>50</v>
      </c>
      <c r="D48" s="11">
        <v>47.6</v>
      </c>
    </row>
    <row r="50" spans="1:4">
      <c r="A50" s="10" t="s">
        <v>53</v>
      </c>
    </row>
    <row r="51" spans="1:4">
      <c r="A51" t="s">
        <v>54</v>
      </c>
      <c r="D51" s="11">
        <v>71.400000000000006</v>
      </c>
    </row>
  </sheetData>
  <mergeCells count="1">
    <mergeCell ref="G15:H15"/>
  </mergeCells>
  <pageMargins left="0.7" right="0.7" top="0.78740157499999996" bottom="0.78740157499999996" header="0.3" footer="0.3"/>
  <pageSetup paperSize="9"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</dc:creator>
  <cp:lastModifiedBy>Aderhold, Jörg</cp:lastModifiedBy>
  <dcterms:created xsi:type="dcterms:W3CDTF">2019-04-16T06:40:16Z</dcterms:created>
  <dcterms:modified xsi:type="dcterms:W3CDTF">2024-01-31T09:31:12Z</dcterms:modified>
</cp:coreProperties>
</file>