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YuriDirickson\Documents\git\alura\imersao-python-dados\"/>
    </mc:Choice>
  </mc:AlternateContent>
  <xr:revisionPtr revIDLastSave="0" documentId="13_ncr:1_{B26FB327-A52E-4469-96CD-00D4C6E60FF8}" xr6:coauthVersionLast="47" xr6:coauthVersionMax="47" xr10:uidLastSave="{00000000-0000-0000-0000-000000000000}"/>
  <bookViews>
    <workbookView xWindow="-120" yWindow="-120" windowWidth="29040" windowHeight="15720" xr2:uid="{00000000-000D-0000-FFFF-FFFF00000000}"/>
  </bookViews>
  <sheets>
    <sheet name="Principal" sheetId="1" r:id="rId1"/>
    <sheet name="Gemini - Segmento+Idade" sheetId="4" r:id="rId2"/>
    <sheet name="Total_de_acoes" sheetId="2" r:id="rId3"/>
    <sheet name="Ticker"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3" i="1"/>
  <c r="C2" i="1"/>
  <c r="D2" i="1" s="1"/>
  <c r="B4" i="1"/>
  <c r="E4" i="1" s="1"/>
  <c r="B5" i="1"/>
  <c r="E5" i="1" s="1"/>
  <c r="B6" i="1"/>
  <c r="E6" i="1" s="1"/>
  <c r="B7" i="1"/>
  <c r="E7" i="1" s="1"/>
  <c r="B8" i="1"/>
  <c r="E8" i="1" s="1"/>
  <c r="B9" i="1"/>
  <c r="E9" i="1" s="1"/>
  <c r="B10" i="1"/>
  <c r="E10" i="1" s="1"/>
  <c r="B11" i="1"/>
  <c r="E11" i="1" s="1"/>
  <c r="B12" i="1"/>
  <c r="E12" i="1" s="1"/>
  <c r="B13" i="1"/>
  <c r="E13" i="1" s="1"/>
  <c r="B14" i="1"/>
  <c r="B15" i="1"/>
  <c r="E15" i="1" s="1"/>
  <c r="B16" i="1"/>
  <c r="E16" i="1" s="1"/>
  <c r="B17" i="1"/>
  <c r="E17" i="1" s="1"/>
  <c r="B18" i="1"/>
  <c r="E18" i="1" s="1"/>
  <c r="B19" i="1"/>
  <c r="E19" i="1" s="1"/>
  <c r="B20" i="1"/>
  <c r="E20" i="1" s="1"/>
  <c r="B21" i="1"/>
  <c r="E21" i="1" s="1"/>
  <c r="B22" i="1"/>
  <c r="E22" i="1" s="1"/>
  <c r="B23" i="1"/>
  <c r="E23" i="1" s="1"/>
  <c r="B24" i="1"/>
  <c r="E24" i="1" s="1"/>
  <c r="B25" i="1"/>
  <c r="B26" i="1"/>
  <c r="E26" i="1" s="1"/>
  <c r="B27" i="1"/>
  <c r="E27" i="1" s="1"/>
  <c r="B28" i="1"/>
  <c r="E28" i="1" s="1"/>
  <c r="B29" i="1"/>
  <c r="E29" i="1" s="1"/>
  <c r="B30" i="1"/>
  <c r="E30" i="1" s="1"/>
  <c r="B31" i="1"/>
  <c r="E31" i="1" s="1"/>
  <c r="B32" i="1"/>
  <c r="E32" i="1" s="1"/>
  <c r="B33" i="1"/>
  <c r="E33" i="1" s="1"/>
  <c r="B34" i="1"/>
  <c r="E34" i="1" s="1"/>
  <c r="B35" i="1"/>
  <c r="E35" i="1" s="1"/>
  <c r="B36" i="1"/>
  <c r="E36" i="1" s="1"/>
  <c r="B37" i="1"/>
  <c r="E37" i="1" s="1"/>
  <c r="B38" i="1"/>
  <c r="E38" i="1" s="1"/>
  <c r="B39" i="1"/>
  <c r="E39" i="1" s="1"/>
  <c r="B40" i="1"/>
  <c r="E40" i="1" s="1"/>
  <c r="B41" i="1"/>
  <c r="E41" i="1" s="1"/>
  <c r="B42" i="1"/>
  <c r="E42" i="1" s="1"/>
  <c r="B43" i="1"/>
  <c r="E43" i="1" s="1"/>
  <c r="B44" i="1"/>
  <c r="E44" i="1" s="1"/>
  <c r="B45" i="1"/>
  <c r="E45" i="1" s="1"/>
  <c r="B46" i="1"/>
  <c r="E46" i="1" s="1"/>
  <c r="B47" i="1"/>
  <c r="E47" i="1" s="1"/>
  <c r="B48" i="1"/>
  <c r="E48" i="1" s="1"/>
  <c r="B49" i="1"/>
  <c r="E49" i="1" s="1"/>
  <c r="B50" i="1"/>
  <c r="E50" i="1" s="1"/>
  <c r="B51" i="1"/>
  <c r="E51" i="1" s="1"/>
  <c r="B52" i="1"/>
  <c r="E52" i="1" s="1"/>
  <c r="B53" i="1"/>
  <c r="E53" i="1" s="1"/>
  <c r="B54" i="1"/>
  <c r="E54" i="1" s="1"/>
  <c r="B55" i="1"/>
  <c r="E55" i="1" s="1"/>
  <c r="B56" i="1"/>
  <c r="E56" i="1" s="1"/>
  <c r="B57" i="1"/>
  <c r="E57" i="1" s="1"/>
  <c r="B58" i="1"/>
  <c r="E58" i="1" s="1"/>
  <c r="B59" i="1"/>
  <c r="E59" i="1" s="1"/>
  <c r="B60" i="1"/>
  <c r="E60" i="1" s="1"/>
  <c r="B61" i="1"/>
  <c r="E61" i="1" s="1"/>
  <c r="B62" i="1"/>
  <c r="E62" i="1" s="1"/>
  <c r="B63" i="1"/>
  <c r="E63" i="1" s="1"/>
  <c r="B64" i="1"/>
  <c r="E64" i="1" s="1"/>
  <c r="B65" i="1"/>
  <c r="E65" i="1" s="1"/>
  <c r="B66" i="1"/>
  <c r="E66" i="1" s="1"/>
  <c r="B67" i="1"/>
  <c r="E67" i="1" s="1"/>
  <c r="B68" i="1"/>
  <c r="E68" i="1" s="1"/>
  <c r="B69" i="1"/>
  <c r="E69" i="1" s="1"/>
  <c r="B70" i="1"/>
  <c r="E70" i="1" s="1"/>
  <c r="B71" i="1"/>
  <c r="E71" i="1" s="1"/>
  <c r="B72" i="1"/>
  <c r="E72" i="1" s="1"/>
  <c r="B73" i="1"/>
  <c r="E73" i="1" s="1"/>
  <c r="B74" i="1"/>
  <c r="E74" i="1" s="1"/>
  <c r="B75" i="1"/>
  <c r="E75" i="1" s="1"/>
  <c r="B76" i="1"/>
  <c r="E76" i="1" s="1"/>
  <c r="B77" i="1"/>
  <c r="E77" i="1" s="1"/>
  <c r="B78" i="1"/>
  <c r="E78" i="1" s="1"/>
  <c r="B79" i="1"/>
  <c r="E79" i="1" s="1"/>
  <c r="B80" i="1"/>
  <c r="E80" i="1" s="1"/>
  <c r="B81" i="1"/>
  <c r="E81" i="1" s="1"/>
  <c r="B82" i="1"/>
  <c r="E82" i="1" s="1"/>
  <c r="B3" i="1"/>
  <c r="E3" i="1" s="1"/>
  <c r="B2" i="1"/>
  <c r="E2" i="1" s="1"/>
  <c r="I12" i="1"/>
  <c r="J12" i="1" s="1"/>
  <c r="N12" i="1"/>
  <c r="O12" i="1" s="1"/>
  <c r="S12" i="1"/>
  <c r="T12" i="1" s="1"/>
  <c r="X12" i="1"/>
  <c r="Y12" i="1" s="1"/>
  <c r="AC12" i="1"/>
  <c r="AD12" i="1" s="1"/>
  <c r="AJ12" i="1"/>
  <c r="I13" i="1"/>
  <c r="J13" i="1" s="1"/>
  <c r="N13" i="1"/>
  <c r="O13" i="1" s="1"/>
  <c r="S13" i="1"/>
  <c r="T13" i="1" s="1"/>
  <c r="X13" i="1"/>
  <c r="Y13" i="1" s="1"/>
  <c r="AC13" i="1"/>
  <c r="AD13" i="1" s="1"/>
  <c r="AJ13" i="1"/>
  <c r="I14" i="1"/>
  <c r="J14" i="1" s="1"/>
  <c r="N14" i="1"/>
  <c r="O14" i="1" s="1"/>
  <c r="S14" i="1"/>
  <c r="T14" i="1" s="1"/>
  <c r="X14" i="1"/>
  <c r="Y14" i="1" s="1"/>
  <c r="AC14" i="1"/>
  <c r="AD14" i="1" s="1"/>
  <c r="AJ14" i="1"/>
  <c r="I15" i="1"/>
  <c r="J15" i="1" s="1"/>
  <c r="N15" i="1"/>
  <c r="O15" i="1" s="1"/>
  <c r="S15" i="1"/>
  <c r="T15" i="1" s="1"/>
  <c r="X15" i="1"/>
  <c r="Y15" i="1" s="1"/>
  <c r="AC15" i="1"/>
  <c r="AD15" i="1" s="1"/>
  <c r="AJ15" i="1"/>
  <c r="K15" i="1" s="1"/>
  <c r="L15" i="1" s="1"/>
  <c r="I16" i="1"/>
  <c r="J16" i="1" s="1"/>
  <c r="N16" i="1"/>
  <c r="O16" i="1" s="1"/>
  <c r="S16" i="1"/>
  <c r="T16" i="1" s="1"/>
  <c r="X16" i="1"/>
  <c r="Y16" i="1" s="1"/>
  <c r="AC16" i="1"/>
  <c r="AD16" i="1" s="1"/>
  <c r="AJ16" i="1"/>
  <c r="I17" i="1"/>
  <c r="J17" i="1" s="1"/>
  <c r="N17" i="1"/>
  <c r="O17" i="1" s="1"/>
  <c r="S17" i="1"/>
  <c r="T17" i="1" s="1"/>
  <c r="X17" i="1"/>
  <c r="Y17" i="1" s="1"/>
  <c r="AC17" i="1"/>
  <c r="AD17" i="1" s="1"/>
  <c r="AJ17" i="1"/>
  <c r="I18" i="1"/>
  <c r="J18" i="1" s="1"/>
  <c r="N18" i="1"/>
  <c r="O18" i="1" s="1"/>
  <c r="S18" i="1"/>
  <c r="T18" i="1" s="1"/>
  <c r="X18" i="1"/>
  <c r="Y18" i="1" s="1"/>
  <c r="AC18" i="1"/>
  <c r="AD18" i="1" s="1"/>
  <c r="AJ18" i="1"/>
  <c r="I19" i="1"/>
  <c r="J19" i="1" s="1"/>
  <c r="N19" i="1"/>
  <c r="O19" i="1" s="1"/>
  <c r="S19" i="1"/>
  <c r="T19" i="1" s="1"/>
  <c r="X19" i="1"/>
  <c r="Y19" i="1" s="1"/>
  <c r="AC19" i="1"/>
  <c r="AD19" i="1" s="1"/>
  <c r="AJ19" i="1"/>
  <c r="I20" i="1"/>
  <c r="J20" i="1" s="1"/>
  <c r="N20" i="1"/>
  <c r="O20" i="1" s="1"/>
  <c r="S20" i="1"/>
  <c r="T20" i="1" s="1"/>
  <c r="X20" i="1"/>
  <c r="Y20" i="1" s="1"/>
  <c r="AC20" i="1"/>
  <c r="AD20" i="1" s="1"/>
  <c r="AJ20" i="1"/>
  <c r="I21" i="1"/>
  <c r="J21" i="1" s="1"/>
  <c r="N21" i="1"/>
  <c r="O21" i="1" s="1"/>
  <c r="S21" i="1"/>
  <c r="T21" i="1" s="1"/>
  <c r="X21" i="1"/>
  <c r="Y21" i="1" s="1"/>
  <c r="AC21" i="1"/>
  <c r="AD21" i="1" s="1"/>
  <c r="AJ21" i="1"/>
  <c r="I22" i="1"/>
  <c r="J22" i="1" s="1"/>
  <c r="N22" i="1"/>
  <c r="O22" i="1" s="1"/>
  <c r="S22" i="1"/>
  <c r="T22" i="1" s="1"/>
  <c r="X22" i="1"/>
  <c r="Y22" i="1" s="1"/>
  <c r="AC22" i="1"/>
  <c r="AD22" i="1" s="1"/>
  <c r="AJ22" i="1"/>
  <c r="I23" i="1"/>
  <c r="J23" i="1" s="1"/>
  <c r="N23" i="1"/>
  <c r="O23" i="1" s="1"/>
  <c r="S23" i="1"/>
  <c r="T23" i="1" s="1"/>
  <c r="X23" i="1"/>
  <c r="Y23" i="1" s="1"/>
  <c r="AC23" i="1"/>
  <c r="AD23" i="1" s="1"/>
  <c r="AJ23" i="1"/>
  <c r="K23" i="1" s="1"/>
  <c r="L23" i="1" s="1"/>
  <c r="I24" i="1"/>
  <c r="J24" i="1" s="1"/>
  <c r="N24" i="1"/>
  <c r="O24" i="1" s="1"/>
  <c r="S24" i="1"/>
  <c r="T24" i="1" s="1"/>
  <c r="X24" i="1"/>
  <c r="Y24" i="1" s="1"/>
  <c r="AC24" i="1"/>
  <c r="AD24" i="1" s="1"/>
  <c r="AJ24" i="1"/>
  <c r="I25" i="1"/>
  <c r="J25" i="1" s="1"/>
  <c r="N25" i="1"/>
  <c r="O25" i="1" s="1"/>
  <c r="S25" i="1"/>
  <c r="T25" i="1" s="1"/>
  <c r="X25" i="1"/>
  <c r="Y25" i="1" s="1"/>
  <c r="AC25" i="1"/>
  <c r="AD25" i="1" s="1"/>
  <c r="AJ25" i="1"/>
  <c r="I26" i="1"/>
  <c r="J26" i="1" s="1"/>
  <c r="N26" i="1"/>
  <c r="O26" i="1" s="1"/>
  <c r="S26" i="1"/>
  <c r="T26" i="1" s="1"/>
  <c r="X26" i="1"/>
  <c r="Y26" i="1" s="1"/>
  <c r="AC26" i="1"/>
  <c r="AD26" i="1" s="1"/>
  <c r="AJ26" i="1"/>
  <c r="I27" i="1"/>
  <c r="J27" i="1" s="1"/>
  <c r="N27" i="1"/>
  <c r="O27" i="1" s="1"/>
  <c r="S27" i="1"/>
  <c r="T27" i="1" s="1"/>
  <c r="X27" i="1"/>
  <c r="Y27" i="1" s="1"/>
  <c r="AC27" i="1"/>
  <c r="AD27" i="1" s="1"/>
  <c r="AJ27" i="1"/>
  <c r="I28" i="1"/>
  <c r="J28" i="1" s="1"/>
  <c r="N28" i="1"/>
  <c r="O28" i="1" s="1"/>
  <c r="S28" i="1"/>
  <c r="T28" i="1" s="1"/>
  <c r="X28" i="1"/>
  <c r="Y28" i="1" s="1"/>
  <c r="AC28" i="1"/>
  <c r="AD28" i="1" s="1"/>
  <c r="AJ28" i="1"/>
  <c r="I29" i="1"/>
  <c r="J29" i="1" s="1"/>
  <c r="N29" i="1"/>
  <c r="O29" i="1" s="1"/>
  <c r="S29" i="1"/>
  <c r="T29" i="1" s="1"/>
  <c r="X29" i="1"/>
  <c r="Y29" i="1" s="1"/>
  <c r="AC29" i="1"/>
  <c r="AD29" i="1" s="1"/>
  <c r="AJ29" i="1"/>
  <c r="I30" i="1"/>
  <c r="J30" i="1" s="1"/>
  <c r="N30" i="1"/>
  <c r="O30" i="1" s="1"/>
  <c r="S30" i="1"/>
  <c r="T30" i="1" s="1"/>
  <c r="X30" i="1"/>
  <c r="Y30" i="1" s="1"/>
  <c r="AC30" i="1"/>
  <c r="AD30" i="1" s="1"/>
  <c r="AJ30" i="1"/>
  <c r="I31" i="1"/>
  <c r="J31" i="1" s="1"/>
  <c r="N31" i="1"/>
  <c r="O31" i="1" s="1"/>
  <c r="S31" i="1"/>
  <c r="T31" i="1" s="1"/>
  <c r="X31" i="1"/>
  <c r="Y31" i="1" s="1"/>
  <c r="AC31" i="1"/>
  <c r="AD31" i="1" s="1"/>
  <c r="AJ31" i="1"/>
  <c r="I32" i="1"/>
  <c r="J32" i="1" s="1"/>
  <c r="N32" i="1"/>
  <c r="O32" i="1" s="1"/>
  <c r="S32" i="1"/>
  <c r="T32" i="1" s="1"/>
  <c r="X32" i="1"/>
  <c r="Y32" i="1" s="1"/>
  <c r="AC32" i="1"/>
  <c r="AD32" i="1" s="1"/>
  <c r="AJ32" i="1"/>
  <c r="I33" i="1"/>
  <c r="J33" i="1" s="1"/>
  <c r="N33" i="1"/>
  <c r="O33" i="1" s="1"/>
  <c r="S33" i="1"/>
  <c r="T33" i="1" s="1"/>
  <c r="X33" i="1"/>
  <c r="Y33" i="1" s="1"/>
  <c r="AC33" i="1"/>
  <c r="AD33" i="1" s="1"/>
  <c r="AJ33" i="1"/>
  <c r="I34" i="1"/>
  <c r="J34" i="1" s="1"/>
  <c r="N34" i="1"/>
  <c r="O34" i="1" s="1"/>
  <c r="S34" i="1"/>
  <c r="T34" i="1" s="1"/>
  <c r="X34" i="1"/>
  <c r="Y34" i="1" s="1"/>
  <c r="AC34" i="1"/>
  <c r="AD34" i="1" s="1"/>
  <c r="AJ34" i="1"/>
  <c r="I35" i="1"/>
  <c r="J35" i="1" s="1"/>
  <c r="N35" i="1"/>
  <c r="O35" i="1" s="1"/>
  <c r="S35" i="1"/>
  <c r="T35" i="1" s="1"/>
  <c r="X35" i="1"/>
  <c r="Y35" i="1" s="1"/>
  <c r="AC35" i="1"/>
  <c r="AD35" i="1" s="1"/>
  <c r="AJ35" i="1"/>
  <c r="I36" i="1"/>
  <c r="J36" i="1" s="1"/>
  <c r="N36" i="1"/>
  <c r="O36" i="1" s="1"/>
  <c r="S36" i="1"/>
  <c r="T36" i="1" s="1"/>
  <c r="X36" i="1"/>
  <c r="Y36" i="1" s="1"/>
  <c r="AC36" i="1"/>
  <c r="AD36" i="1" s="1"/>
  <c r="AJ36" i="1"/>
  <c r="I37" i="1"/>
  <c r="J37" i="1" s="1"/>
  <c r="N37" i="1"/>
  <c r="O37" i="1" s="1"/>
  <c r="S37" i="1"/>
  <c r="T37" i="1" s="1"/>
  <c r="X37" i="1"/>
  <c r="Y37" i="1" s="1"/>
  <c r="AC37" i="1"/>
  <c r="AD37" i="1" s="1"/>
  <c r="AJ37" i="1"/>
  <c r="I38" i="1"/>
  <c r="J38" i="1" s="1"/>
  <c r="N38" i="1"/>
  <c r="O38" i="1" s="1"/>
  <c r="S38" i="1"/>
  <c r="T38" i="1" s="1"/>
  <c r="X38" i="1"/>
  <c r="Y38" i="1" s="1"/>
  <c r="AC38" i="1"/>
  <c r="AD38" i="1" s="1"/>
  <c r="AJ38" i="1"/>
  <c r="I39" i="1"/>
  <c r="J39" i="1" s="1"/>
  <c r="N39" i="1"/>
  <c r="O39" i="1" s="1"/>
  <c r="S39" i="1"/>
  <c r="T39" i="1" s="1"/>
  <c r="X39" i="1"/>
  <c r="Y39" i="1" s="1"/>
  <c r="AC39" i="1"/>
  <c r="AD39" i="1" s="1"/>
  <c r="AJ39" i="1"/>
  <c r="I40" i="1"/>
  <c r="J40" i="1" s="1"/>
  <c r="N40" i="1"/>
  <c r="O40" i="1" s="1"/>
  <c r="S40" i="1"/>
  <c r="T40" i="1" s="1"/>
  <c r="X40" i="1"/>
  <c r="Y40" i="1" s="1"/>
  <c r="AC40" i="1"/>
  <c r="AD40" i="1" s="1"/>
  <c r="AJ40" i="1"/>
  <c r="I41" i="1"/>
  <c r="J41" i="1" s="1"/>
  <c r="N41" i="1"/>
  <c r="O41" i="1" s="1"/>
  <c r="S41" i="1"/>
  <c r="T41" i="1" s="1"/>
  <c r="X41" i="1"/>
  <c r="Y41" i="1" s="1"/>
  <c r="AC41" i="1"/>
  <c r="AD41" i="1" s="1"/>
  <c r="AJ41" i="1"/>
  <c r="I42" i="1"/>
  <c r="J42" i="1" s="1"/>
  <c r="N42" i="1"/>
  <c r="O42" i="1" s="1"/>
  <c r="S42" i="1"/>
  <c r="T42" i="1" s="1"/>
  <c r="X42" i="1"/>
  <c r="Y42" i="1" s="1"/>
  <c r="AC42" i="1"/>
  <c r="AD42" i="1" s="1"/>
  <c r="AJ42" i="1"/>
  <c r="I43" i="1"/>
  <c r="J43" i="1" s="1"/>
  <c r="N43" i="1"/>
  <c r="O43" i="1" s="1"/>
  <c r="S43" i="1"/>
  <c r="T43" i="1" s="1"/>
  <c r="X43" i="1"/>
  <c r="Y43" i="1" s="1"/>
  <c r="AC43" i="1"/>
  <c r="AD43" i="1" s="1"/>
  <c r="AJ43" i="1"/>
  <c r="I44" i="1"/>
  <c r="J44" i="1" s="1"/>
  <c r="N44" i="1"/>
  <c r="O44" i="1" s="1"/>
  <c r="S44" i="1"/>
  <c r="T44" i="1" s="1"/>
  <c r="X44" i="1"/>
  <c r="Y44" i="1" s="1"/>
  <c r="AC44" i="1"/>
  <c r="AD44" i="1" s="1"/>
  <c r="AJ44" i="1"/>
  <c r="I45" i="1"/>
  <c r="J45" i="1" s="1"/>
  <c r="N45" i="1"/>
  <c r="O45" i="1" s="1"/>
  <c r="S45" i="1"/>
  <c r="T45" i="1" s="1"/>
  <c r="X45" i="1"/>
  <c r="Y45" i="1" s="1"/>
  <c r="AC45" i="1"/>
  <c r="AD45" i="1" s="1"/>
  <c r="AJ45" i="1"/>
  <c r="I46" i="1"/>
  <c r="J46" i="1" s="1"/>
  <c r="N46" i="1"/>
  <c r="O46" i="1" s="1"/>
  <c r="S46" i="1"/>
  <c r="T46" i="1" s="1"/>
  <c r="X46" i="1"/>
  <c r="Y46" i="1" s="1"/>
  <c r="AC46" i="1"/>
  <c r="AD46" i="1" s="1"/>
  <c r="AJ46" i="1"/>
  <c r="I47" i="1"/>
  <c r="J47" i="1" s="1"/>
  <c r="N47" i="1"/>
  <c r="O47" i="1" s="1"/>
  <c r="S47" i="1"/>
  <c r="T47" i="1" s="1"/>
  <c r="X47" i="1"/>
  <c r="Y47" i="1" s="1"/>
  <c r="AC47" i="1"/>
  <c r="AD47" i="1" s="1"/>
  <c r="AJ47" i="1"/>
  <c r="I48" i="1"/>
  <c r="J48" i="1" s="1"/>
  <c r="N48" i="1"/>
  <c r="O48" i="1" s="1"/>
  <c r="S48" i="1"/>
  <c r="T48" i="1" s="1"/>
  <c r="X48" i="1"/>
  <c r="Y48" i="1" s="1"/>
  <c r="AC48" i="1"/>
  <c r="AD48" i="1" s="1"/>
  <c r="AJ48" i="1"/>
  <c r="I49" i="1"/>
  <c r="J49" i="1" s="1"/>
  <c r="N49" i="1"/>
  <c r="O49" i="1" s="1"/>
  <c r="S49" i="1"/>
  <c r="T49" i="1" s="1"/>
  <c r="X49" i="1"/>
  <c r="Y49" i="1" s="1"/>
  <c r="AC49" i="1"/>
  <c r="AD49" i="1" s="1"/>
  <c r="AJ49" i="1"/>
  <c r="I50" i="1"/>
  <c r="J50" i="1" s="1"/>
  <c r="N50" i="1"/>
  <c r="O50" i="1" s="1"/>
  <c r="S50" i="1"/>
  <c r="T50" i="1" s="1"/>
  <c r="X50" i="1"/>
  <c r="Y50" i="1" s="1"/>
  <c r="AC50" i="1"/>
  <c r="AD50" i="1" s="1"/>
  <c r="AJ50" i="1"/>
  <c r="I51" i="1"/>
  <c r="J51" i="1" s="1"/>
  <c r="N51" i="1"/>
  <c r="O51" i="1" s="1"/>
  <c r="S51" i="1"/>
  <c r="T51" i="1" s="1"/>
  <c r="X51" i="1"/>
  <c r="Y51" i="1" s="1"/>
  <c r="AC51" i="1"/>
  <c r="AD51" i="1" s="1"/>
  <c r="AJ51" i="1"/>
  <c r="I52" i="1"/>
  <c r="J52" i="1" s="1"/>
  <c r="N52" i="1"/>
  <c r="O52" i="1" s="1"/>
  <c r="S52" i="1"/>
  <c r="T52" i="1" s="1"/>
  <c r="X52" i="1"/>
  <c r="Y52" i="1" s="1"/>
  <c r="AC52" i="1"/>
  <c r="AD52" i="1" s="1"/>
  <c r="AJ52" i="1"/>
  <c r="I53" i="1"/>
  <c r="J53" i="1" s="1"/>
  <c r="N53" i="1"/>
  <c r="O53" i="1" s="1"/>
  <c r="S53" i="1"/>
  <c r="T53" i="1" s="1"/>
  <c r="X53" i="1"/>
  <c r="Y53" i="1" s="1"/>
  <c r="AC53" i="1"/>
  <c r="AD53" i="1" s="1"/>
  <c r="AJ53" i="1"/>
  <c r="I54" i="1"/>
  <c r="J54" i="1" s="1"/>
  <c r="N54" i="1"/>
  <c r="O54" i="1" s="1"/>
  <c r="S54" i="1"/>
  <c r="T54" i="1" s="1"/>
  <c r="X54" i="1"/>
  <c r="Y54" i="1" s="1"/>
  <c r="AC54" i="1"/>
  <c r="AD54" i="1" s="1"/>
  <c r="AJ54" i="1"/>
  <c r="I55" i="1"/>
  <c r="J55" i="1" s="1"/>
  <c r="N55" i="1"/>
  <c r="O55" i="1" s="1"/>
  <c r="S55" i="1"/>
  <c r="T55" i="1" s="1"/>
  <c r="X55" i="1"/>
  <c r="Y55" i="1" s="1"/>
  <c r="AC55" i="1"/>
  <c r="AD55" i="1" s="1"/>
  <c r="AJ55" i="1"/>
  <c r="I56" i="1"/>
  <c r="J56" i="1" s="1"/>
  <c r="N56" i="1"/>
  <c r="O56" i="1" s="1"/>
  <c r="S56" i="1"/>
  <c r="T56" i="1" s="1"/>
  <c r="X56" i="1"/>
  <c r="Y56" i="1" s="1"/>
  <c r="AC56" i="1"/>
  <c r="AD56" i="1" s="1"/>
  <c r="AJ56" i="1"/>
  <c r="I57" i="1"/>
  <c r="J57" i="1" s="1"/>
  <c r="N57" i="1"/>
  <c r="O57" i="1" s="1"/>
  <c r="S57" i="1"/>
  <c r="T57" i="1" s="1"/>
  <c r="X57" i="1"/>
  <c r="Y57" i="1" s="1"/>
  <c r="AC57" i="1"/>
  <c r="AD57" i="1" s="1"/>
  <c r="AJ57" i="1"/>
  <c r="I58" i="1"/>
  <c r="J58" i="1" s="1"/>
  <c r="N58" i="1"/>
  <c r="O58" i="1" s="1"/>
  <c r="S58" i="1"/>
  <c r="T58" i="1" s="1"/>
  <c r="X58" i="1"/>
  <c r="Y58" i="1" s="1"/>
  <c r="AC58" i="1"/>
  <c r="AD58" i="1" s="1"/>
  <c r="AJ58" i="1"/>
  <c r="I59" i="1"/>
  <c r="J59" i="1" s="1"/>
  <c r="N59" i="1"/>
  <c r="O59" i="1" s="1"/>
  <c r="S59" i="1"/>
  <c r="T59" i="1" s="1"/>
  <c r="X59" i="1"/>
  <c r="Y59" i="1" s="1"/>
  <c r="AC59" i="1"/>
  <c r="AD59" i="1" s="1"/>
  <c r="AJ59" i="1"/>
  <c r="I60" i="1"/>
  <c r="J60" i="1" s="1"/>
  <c r="N60" i="1"/>
  <c r="O60" i="1" s="1"/>
  <c r="S60" i="1"/>
  <c r="T60" i="1" s="1"/>
  <c r="X60" i="1"/>
  <c r="Y60" i="1" s="1"/>
  <c r="AC60" i="1"/>
  <c r="AD60" i="1" s="1"/>
  <c r="AJ60" i="1"/>
  <c r="I61" i="1"/>
  <c r="J61" i="1" s="1"/>
  <c r="N61" i="1"/>
  <c r="O61" i="1" s="1"/>
  <c r="S61" i="1"/>
  <c r="T61" i="1" s="1"/>
  <c r="X61" i="1"/>
  <c r="Y61" i="1" s="1"/>
  <c r="AC61" i="1"/>
  <c r="AD61" i="1" s="1"/>
  <c r="AJ61" i="1"/>
  <c r="I62" i="1"/>
  <c r="J62" i="1" s="1"/>
  <c r="N62" i="1"/>
  <c r="O62" i="1" s="1"/>
  <c r="S62" i="1"/>
  <c r="T62" i="1" s="1"/>
  <c r="X62" i="1"/>
  <c r="Y62" i="1" s="1"/>
  <c r="AC62" i="1"/>
  <c r="AD62" i="1" s="1"/>
  <c r="AJ62" i="1"/>
  <c r="I63" i="1"/>
  <c r="J63" i="1" s="1"/>
  <c r="N63" i="1"/>
  <c r="O63" i="1" s="1"/>
  <c r="S63" i="1"/>
  <c r="T63" i="1" s="1"/>
  <c r="X63" i="1"/>
  <c r="Y63" i="1" s="1"/>
  <c r="AC63" i="1"/>
  <c r="AD63" i="1" s="1"/>
  <c r="AJ63" i="1"/>
  <c r="I64" i="1"/>
  <c r="J64" i="1" s="1"/>
  <c r="N64" i="1"/>
  <c r="O64" i="1" s="1"/>
  <c r="S64" i="1"/>
  <c r="T64" i="1" s="1"/>
  <c r="X64" i="1"/>
  <c r="Y64" i="1" s="1"/>
  <c r="AC64" i="1"/>
  <c r="AD64" i="1" s="1"/>
  <c r="AJ64" i="1"/>
  <c r="I65" i="1"/>
  <c r="J65" i="1" s="1"/>
  <c r="N65" i="1"/>
  <c r="O65" i="1" s="1"/>
  <c r="S65" i="1"/>
  <c r="T65" i="1" s="1"/>
  <c r="X65" i="1"/>
  <c r="Y65" i="1" s="1"/>
  <c r="AC65" i="1"/>
  <c r="AD65" i="1" s="1"/>
  <c r="AJ65" i="1"/>
  <c r="I66" i="1"/>
  <c r="J66" i="1" s="1"/>
  <c r="N66" i="1"/>
  <c r="O66" i="1" s="1"/>
  <c r="S66" i="1"/>
  <c r="T66" i="1"/>
  <c r="X66" i="1"/>
  <c r="Y66" i="1" s="1"/>
  <c r="AC66" i="1"/>
  <c r="AD66" i="1" s="1"/>
  <c r="AJ66" i="1"/>
  <c r="I67" i="1"/>
  <c r="J67" i="1" s="1"/>
  <c r="N67" i="1"/>
  <c r="O67" i="1" s="1"/>
  <c r="S67" i="1"/>
  <c r="T67" i="1" s="1"/>
  <c r="X67" i="1"/>
  <c r="Y67" i="1" s="1"/>
  <c r="AC67" i="1"/>
  <c r="AD67" i="1" s="1"/>
  <c r="AJ67" i="1"/>
  <c r="I68" i="1"/>
  <c r="J68" i="1" s="1"/>
  <c r="N68" i="1"/>
  <c r="O68" i="1" s="1"/>
  <c r="S68" i="1"/>
  <c r="T68" i="1" s="1"/>
  <c r="X68" i="1"/>
  <c r="Y68" i="1" s="1"/>
  <c r="AC68" i="1"/>
  <c r="AD68" i="1" s="1"/>
  <c r="AJ68" i="1"/>
  <c r="I69" i="1"/>
  <c r="J69" i="1" s="1"/>
  <c r="N69" i="1"/>
  <c r="O69" i="1" s="1"/>
  <c r="S69" i="1"/>
  <c r="T69" i="1" s="1"/>
  <c r="X69" i="1"/>
  <c r="Y69" i="1" s="1"/>
  <c r="AC69" i="1"/>
  <c r="AD69" i="1" s="1"/>
  <c r="AJ69" i="1"/>
  <c r="I70" i="1"/>
  <c r="J70" i="1" s="1"/>
  <c r="N70" i="1"/>
  <c r="O70" i="1" s="1"/>
  <c r="S70" i="1"/>
  <c r="T70" i="1" s="1"/>
  <c r="X70" i="1"/>
  <c r="Y70" i="1" s="1"/>
  <c r="AC70" i="1"/>
  <c r="AD70" i="1" s="1"/>
  <c r="AJ70" i="1"/>
  <c r="I71" i="1"/>
  <c r="J71" i="1" s="1"/>
  <c r="N71" i="1"/>
  <c r="O71" i="1" s="1"/>
  <c r="S71" i="1"/>
  <c r="T71" i="1" s="1"/>
  <c r="X71" i="1"/>
  <c r="Y71" i="1" s="1"/>
  <c r="AC71" i="1"/>
  <c r="AD71" i="1" s="1"/>
  <c r="AJ71" i="1"/>
  <c r="I72" i="1"/>
  <c r="J72" i="1" s="1"/>
  <c r="N72" i="1"/>
  <c r="O72" i="1" s="1"/>
  <c r="S72" i="1"/>
  <c r="T72" i="1" s="1"/>
  <c r="X72" i="1"/>
  <c r="Y72" i="1" s="1"/>
  <c r="AC72" i="1"/>
  <c r="AD72" i="1" s="1"/>
  <c r="AJ72" i="1"/>
  <c r="I73" i="1"/>
  <c r="J73" i="1" s="1"/>
  <c r="N73" i="1"/>
  <c r="O73" i="1" s="1"/>
  <c r="S73" i="1"/>
  <c r="T73" i="1" s="1"/>
  <c r="X73" i="1"/>
  <c r="Y73" i="1" s="1"/>
  <c r="AC73" i="1"/>
  <c r="AD73" i="1" s="1"/>
  <c r="AJ73" i="1"/>
  <c r="I74" i="1"/>
  <c r="J74" i="1" s="1"/>
  <c r="N74" i="1"/>
  <c r="O74" i="1" s="1"/>
  <c r="S74" i="1"/>
  <c r="T74" i="1" s="1"/>
  <c r="X74" i="1"/>
  <c r="Y74" i="1" s="1"/>
  <c r="AC74" i="1"/>
  <c r="AD74" i="1" s="1"/>
  <c r="AJ74" i="1"/>
  <c r="I75" i="1"/>
  <c r="J75" i="1" s="1"/>
  <c r="N75" i="1"/>
  <c r="O75" i="1" s="1"/>
  <c r="S75" i="1"/>
  <c r="T75" i="1" s="1"/>
  <c r="X75" i="1"/>
  <c r="Y75" i="1" s="1"/>
  <c r="AC75" i="1"/>
  <c r="AD75" i="1" s="1"/>
  <c r="AJ75" i="1"/>
  <c r="I76" i="1"/>
  <c r="J76" i="1" s="1"/>
  <c r="N76" i="1"/>
  <c r="O76" i="1" s="1"/>
  <c r="S76" i="1"/>
  <c r="T76" i="1" s="1"/>
  <c r="X76" i="1"/>
  <c r="Y76" i="1" s="1"/>
  <c r="AC76" i="1"/>
  <c r="AD76" i="1" s="1"/>
  <c r="AJ76" i="1"/>
  <c r="I77" i="1"/>
  <c r="J77" i="1" s="1"/>
  <c r="N77" i="1"/>
  <c r="O77" i="1" s="1"/>
  <c r="S77" i="1"/>
  <c r="T77" i="1" s="1"/>
  <c r="X77" i="1"/>
  <c r="Y77" i="1" s="1"/>
  <c r="AC77" i="1"/>
  <c r="AD77" i="1" s="1"/>
  <c r="AJ77" i="1"/>
  <c r="I78" i="1"/>
  <c r="J78" i="1" s="1"/>
  <c r="N78" i="1"/>
  <c r="O78" i="1" s="1"/>
  <c r="S78" i="1"/>
  <c r="T78" i="1" s="1"/>
  <c r="X78" i="1"/>
  <c r="Y78" i="1" s="1"/>
  <c r="AC78" i="1"/>
  <c r="AD78" i="1" s="1"/>
  <c r="AJ78" i="1"/>
  <c r="I79" i="1"/>
  <c r="J79" i="1" s="1"/>
  <c r="N79" i="1"/>
  <c r="O79" i="1" s="1"/>
  <c r="S79" i="1"/>
  <c r="T79" i="1" s="1"/>
  <c r="X79" i="1"/>
  <c r="Y79" i="1" s="1"/>
  <c r="AC79" i="1"/>
  <c r="AD79" i="1" s="1"/>
  <c r="AJ79" i="1"/>
  <c r="I80" i="1"/>
  <c r="J80" i="1" s="1"/>
  <c r="N80" i="1"/>
  <c r="O80" i="1" s="1"/>
  <c r="S80" i="1"/>
  <c r="T80" i="1" s="1"/>
  <c r="X80" i="1"/>
  <c r="Y80" i="1" s="1"/>
  <c r="AC80" i="1"/>
  <c r="AD80" i="1" s="1"/>
  <c r="AJ80" i="1"/>
  <c r="I81" i="1"/>
  <c r="J81" i="1" s="1"/>
  <c r="N81" i="1"/>
  <c r="O81" i="1" s="1"/>
  <c r="S81" i="1"/>
  <c r="T81" i="1" s="1"/>
  <c r="X81" i="1"/>
  <c r="Y81" i="1" s="1"/>
  <c r="AC81" i="1"/>
  <c r="AD81" i="1" s="1"/>
  <c r="AJ81" i="1"/>
  <c r="I82" i="1"/>
  <c r="J82" i="1" s="1"/>
  <c r="N82" i="1"/>
  <c r="O82" i="1" s="1"/>
  <c r="S82" i="1"/>
  <c r="T82" i="1" s="1"/>
  <c r="X82" i="1"/>
  <c r="Y82" i="1" s="1"/>
  <c r="AC82" i="1"/>
  <c r="AD82" i="1" s="1"/>
  <c r="AJ82" i="1"/>
  <c r="N4" i="1"/>
  <c r="O4" i="1" s="1"/>
  <c r="N5" i="1"/>
  <c r="O5" i="1" s="1"/>
  <c r="N6" i="1"/>
  <c r="O6" i="1" s="1"/>
  <c r="N7" i="1"/>
  <c r="O7" i="1" s="1"/>
  <c r="N8" i="1"/>
  <c r="O8" i="1" s="1"/>
  <c r="N9" i="1"/>
  <c r="O9" i="1" s="1"/>
  <c r="N10" i="1"/>
  <c r="O10" i="1" s="1"/>
  <c r="N11" i="1"/>
  <c r="O11" i="1" s="1"/>
  <c r="N3" i="1"/>
  <c r="O3" i="1" s="1"/>
  <c r="N2" i="1"/>
  <c r="O2" i="1" s="1"/>
  <c r="AJ4" i="1"/>
  <c r="AJ5" i="1"/>
  <c r="AJ6" i="1"/>
  <c r="AJ7" i="1"/>
  <c r="AJ8" i="1"/>
  <c r="AJ9" i="1"/>
  <c r="AJ10" i="1"/>
  <c r="AJ11" i="1"/>
  <c r="AJ3" i="1"/>
  <c r="AJ2" i="1"/>
  <c r="AC4" i="1"/>
  <c r="AD4" i="1" s="1"/>
  <c r="AC5" i="1"/>
  <c r="AD5" i="1" s="1"/>
  <c r="AC6" i="1"/>
  <c r="AD6" i="1" s="1"/>
  <c r="AC7" i="1"/>
  <c r="AD7" i="1" s="1"/>
  <c r="AC8" i="1"/>
  <c r="AD8" i="1" s="1"/>
  <c r="AC9" i="1"/>
  <c r="AD9" i="1" s="1"/>
  <c r="AC10" i="1"/>
  <c r="AD10" i="1" s="1"/>
  <c r="AC11" i="1"/>
  <c r="AD11" i="1" s="1"/>
  <c r="AC3" i="1"/>
  <c r="AD3" i="1" s="1"/>
  <c r="AC2" i="1"/>
  <c r="AD2" i="1" s="1"/>
  <c r="X4" i="1"/>
  <c r="Y4" i="1" s="1"/>
  <c r="X5" i="1"/>
  <c r="Y5" i="1" s="1"/>
  <c r="X6" i="1"/>
  <c r="Y6" i="1" s="1"/>
  <c r="X7" i="1"/>
  <c r="Y7" i="1" s="1"/>
  <c r="X8" i="1"/>
  <c r="Y8" i="1" s="1"/>
  <c r="X9" i="1"/>
  <c r="Y9" i="1" s="1"/>
  <c r="X10" i="1"/>
  <c r="Y10" i="1" s="1"/>
  <c r="X11" i="1"/>
  <c r="Y11" i="1" s="1"/>
  <c r="X3" i="1"/>
  <c r="Y3" i="1" s="1"/>
  <c r="X2" i="1"/>
  <c r="Y2" i="1" s="1"/>
  <c r="S4" i="1"/>
  <c r="T4" i="1" s="1"/>
  <c r="S5" i="1"/>
  <c r="T5" i="1" s="1"/>
  <c r="S6" i="1"/>
  <c r="T6" i="1" s="1"/>
  <c r="S7" i="1"/>
  <c r="T7" i="1" s="1"/>
  <c r="S8" i="1"/>
  <c r="T8" i="1" s="1"/>
  <c r="S9" i="1"/>
  <c r="T9" i="1" s="1"/>
  <c r="S10" i="1"/>
  <c r="T10" i="1" s="1"/>
  <c r="S11" i="1"/>
  <c r="T11" i="1" s="1"/>
  <c r="S3" i="1"/>
  <c r="T3" i="1" s="1"/>
  <c r="S2" i="1"/>
  <c r="T2" i="1" s="1"/>
  <c r="I4" i="1"/>
  <c r="J4" i="1" s="1"/>
  <c r="I5" i="1"/>
  <c r="J5" i="1" s="1"/>
  <c r="I6" i="1"/>
  <c r="J6" i="1" s="1"/>
  <c r="I7" i="1"/>
  <c r="J7" i="1" s="1"/>
  <c r="I8" i="1"/>
  <c r="J8" i="1" s="1"/>
  <c r="I9" i="1"/>
  <c r="J9" i="1" s="1"/>
  <c r="I10" i="1"/>
  <c r="J10" i="1" s="1"/>
  <c r="I11" i="1"/>
  <c r="J11" i="1" s="1"/>
  <c r="I3" i="1"/>
  <c r="J3" i="1" s="1"/>
  <c r="I2" i="1"/>
  <c r="J2" i="1" s="1"/>
  <c r="E25" i="1" l="1"/>
  <c r="E14" i="1"/>
  <c r="AE14" i="1"/>
  <c r="AF14" i="1" s="1"/>
  <c r="U73" i="1"/>
  <c r="V73" i="1" s="1"/>
  <c r="Z73" i="1"/>
  <c r="AA73" i="1" s="1"/>
  <c r="K29" i="1"/>
  <c r="L29" i="1" s="1"/>
  <c r="K68" i="1"/>
  <c r="L68" i="1" s="1"/>
  <c r="U16" i="1"/>
  <c r="V16" i="1" s="1"/>
  <c r="K62" i="1"/>
  <c r="L62" i="1" s="1"/>
  <c r="K75" i="1"/>
  <c r="L75" i="1" s="1"/>
  <c r="U30" i="1"/>
  <c r="V30" i="1" s="1"/>
  <c r="K10" i="1"/>
  <c r="L10" i="1" s="1"/>
  <c r="P32" i="1"/>
  <c r="Q32" i="1" s="1"/>
  <c r="K38" i="1"/>
  <c r="L38" i="1" s="1"/>
  <c r="K34" i="1"/>
  <c r="L34" i="1" s="1"/>
  <c r="K18" i="1"/>
  <c r="L18" i="1" s="1"/>
  <c r="K8" i="1"/>
  <c r="L8" i="1" s="1"/>
  <c r="K65" i="1"/>
  <c r="L65" i="1" s="1"/>
  <c r="AE64" i="1"/>
  <c r="AF64" i="1" s="1"/>
  <c r="P76" i="1"/>
  <c r="Q76" i="1" s="1"/>
  <c r="U32" i="1"/>
  <c r="V32" i="1" s="1"/>
  <c r="Z30" i="1"/>
  <c r="AA30" i="1" s="1"/>
  <c r="AE30" i="1"/>
  <c r="AF30" i="1" s="1"/>
  <c r="Z57" i="1"/>
  <c r="AA57" i="1" s="1"/>
  <c r="K40" i="1"/>
  <c r="L40" i="1" s="1"/>
  <c r="K61" i="1"/>
  <c r="L61" i="1" s="1"/>
  <c r="K53" i="1"/>
  <c r="L53" i="1" s="1"/>
  <c r="P49" i="1"/>
  <c r="Q49" i="1" s="1"/>
  <c r="P70" i="1"/>
  <c r="Q70" i="1" s="1"/>
  <c r="U37" i="1"/>
  <c r="V37" i="1" s="1"/>
  <c r="K5" i="1"/>
  <c r="L5" i="1" s="1"/>
  <c r="K43" i="1"/>
  <c r="L43" i="1" s="1"/>
  <c r="K39" i="1"/>
  <c r="L39" i="1" s="1"/>
  <c r="U31" i="1"/>
  <c r="V31" i="1" s="1"/>
  <c r="K26" i="1"/>
  <c r="L26" i="1" s="1"/>
  <c r="P73" i="1"/>
  <c r="Q73" i="1" s="1"/>
  <c r="U57" i="1"/>
  <c r="V57" i="1" s="1"/>
  <c r="K36" i="1"/>
  <c r="L36" i="1" s="1"/>
  <c r="U29" i="1"/>
  <c r="V29" i="1" s="1"/>
  <c r="P82" i="1"/>
  <c r="Q82" i="1" s="1"/>
  <c r="K71" i="1"/>
  <c r="L71" i="1" s="1"/>
  <c r="P47" i="1"/>
  <c r="Q47" i="1" s="1"/>
  <c r="K33" i="1"/>
  <c r="L33" i="1" s="1"/>
  <c r="K31" i="1"/>
  <c r="L31" i="1" s="1"/>
  <c r="Z27" i="1"/>
  <c r="AA27" i="1" s="1"/>
  <c r="U25" i="1"/>
  <c r="V25" i="1" s="1"/>
  <c r="U20" i="1"/>
  <c r="V20" i="1" s="1"/>
  <c r="Z82" i="1"/>
  <c r="AA82" i="1" s="1"/>
  <c r="K72" i="1"/>
  <c r="L72" i="1" s="1"/>
  <c r="K54" i="1"/>
  <c r="L54" i="1" s="1"/>
  <c r="P22" i="1"/>
  <c r="Q22" i="1" s="1"/>
  <c r="AE71" i="1"/>
  <c r="AF71" i="1" s="1"/>
  <c r="K45" i="1"/>
  <c r="L45" i="1" s="1"/>
  <c r="U27" i="1"/>
  <c r="V27" i="1" s="1"/>
  <c r="K22" i="1"/>
  <c r="L22" i="1" s="1"/>
  <c r="P27" i="1"/>
  <c r="Q27" i="1" s="1"/>
  <c r="K16" i="1"/>
  <c r="L16" i="1" s="1"/>
  <c r="K41" i="1"/>
  <c r="L41" i="1" s="1"/>
  <c r="K27" i="1"/>
  <c r="L27" i="1" s="1"/>
  <c r="K82" i="1"/>
  <c r="L82" i="1" s="1"/>
  <c r="K63" i="1"/>
  <c r="L63" i="1" s="1"/>
  <c r="K59" i="1"/>
  <c r="L59" i="1" s="1"/>
  <c r="K57" i="1"/>
  <c r="L57" i="1" s="1"/>
  <c r="U6" i="1"/>
  <c r="V6" i="1" s="1"/>
  <c r="K64" i="1"/>
  <c r="L64" i="1" s="1"/>
  <c r="K80" i="1"/>
  <c r="L80" i="1" s="1"/>
  <c r="K78" i="1"/>
  <c r="L78" i="1" s="1"/>
  <c r="K73" i="1"/>
  <c r="L73" i="1" s="1"/>
  <c r="P62" i="1"/>
  <c r="Q62" i="1" s="1"/>
  <c r="K55" i="1"/>
  <c r="L55" i="1" s="1"/>
  <c r="K46" i="1"/>
  <c r="L46" i="1" s="1"/>
  <c r="Z42" i="1"/>
  <c r="AA42" i="1" s="1"/>
  <c r="K37" i="1"/>
  <c r="L37" i="1" s="1"/>
  <c r="K32" i="1"/>
  <c r="L32" i="1" s="1"/>
  <c r="P30" i="1"/>
  <c r="Q30" i="1" s="1"/>
  <c r="K4" i="1"/>
  <c r="L4" i="1" s="1"/>
  <c r="K76" i="1"/>
  <c r="L76" i="1" s="1"/>
  <c r="P17" i="1"/>
  <c r="Q17" i="1" s="1"/>
  <c r="K7" i="1"/>
  <c r="L7" i="1" s="1"/>
  <c r="K79" i="1"/>
  <c r="L79" i="1" s="1"/>
  <c r="AE66" i="1"/>
  <c r="AF66" i="1" s="1"/>
  <c r="P65" i="1"/>
  <c r="Q65" i="1" s="1"/>
  <c r="K60" i="1"/>
  <c r="L60" i="1" s="1"/>
  <c r="K47" i="1"/>
  <c r="L47" i="1" s="1"/>
  <c r="AE24" i="1"/>
  <c r="AF24" i="1" s="1"/>
  <c r="K14" i="1"/>
  <c r="L14" i="1" s="1"/>
  <c r="K49" i="1"/>
  <c r="L49" i="1" s="1"/>
  <c r="K6" i="1"/>
  <c r="L6" i="1" s="1"/>
  <c r="K77" i="1"/>
  <c r="L77" i="1" s="1"/>
  <c r="AE73" i="1"/>
  <c r="AF73" i="1" s="1"/>
  <c r="P68" i="1"/>
  <c r="Q68" i="1" s="1"/>
  <c r="Z66" i="1"/>
  <c r="AA66" i="1" s="1"/>
  <c r="U62" i="1"/>
  <c r="V62" i="1" s="1"/>
  <c r="K48" i="1"/>
  <c r="L48" i="1" s="1"/>
  <c r="AE32" i="1"/>
  <c r="AF32" i="1" s="1"/>
  <c r="K21" i="1"/>
  <c r="L21" i="1" s="1"/>
  <c r="Z19" i="1"/>
  <c r="AA19" i="1" s="1"/>
  <c r="Z13" i="1"/>
  <c r="AA13" i="1" s="1"/>
  <c r="P12" i="1"/>
  <c r="Q12" i="1" s="1"/>
  <c r="U24" i="1"/>
  <c r="V24" i="1" s="1"/>
  <c r="U17" i="1"/>
  <c r="V17" i="1" s="1"/>
  <c r="K12" i="1"/>
  <c r="L12" i="1" s="1"/>
  <c r="AE35" i="1"/>
  <c r="AF35" i="1" s="1"/>
  <c r="Z22" i="1"/>
  <c r="AA22" i="1" s="1"/>
  <c r="P19" i="1"/>
  <c r="Q19" i="1" s="1"/>
  <c r="P24" i="1"/>
  <c r="Q24" i="1" s="1"/>
  <c r="U22" i="1"/>
  <c r="V22" i="1" s="1"/>
  <c r="K19" i="1"/>
  <c r="L19" i="1" s="1"/>
  <c r="U35" i="1"/>
  <c r="V35" i="1" s="1"/>
  <c r="K28" i="1"/>
  <c r="L28" i="1" s="1"/>
  <c r="K24" i="1"/>
  <c r="L24" i="1" s="1"/>
  <c r="K17" i="1"/>
  <c r="L17" i="1" s="1"/>
  <c r="U66" i="1"/>
  <c r="V66" i="1" s="1"/>
  <c r="K66" i="1"/>
  <c r="L66" i="1" s="1"/>
  <c r="AE40" i="1"/>
  <c r="AF40" i="1" s="1"/>
  <c r="P35" i="1"/>
  <c r="Q35" i="1" s="1"/>
  <c r="AE76" i="1"/>
  <c r="AF76" i="1" s="1"/>
  <c r="K74" i="1"/>
  <c r="L74" i="1" s="1"/>
  <c r="U81" i="1"/>
  <c r="V81" i="1" s="1"/>
  <c r="Z40" i="1"/>
  <c r="AA40" i="1" s="1"/>
  <c r="Z76" i="1"/>
  <c r="AA76" i="1" s="1"/>
  <c r="K3" i="1"/>
  <c r="L3" i="1" s="1"/>
  <c r="U51" i="1"/>
  <c r="V51" i="1" s="1"/>
  <c r="K11" i="1"/>
  <c r="L11" i="1" s="1"/>
  <c r="K81" i="1"/>
  <c r="L81" i="1" s="1"/>
  <c r="U67" i="1"/>
  <c r="V67" i="1" s="1"/>
  <c r="K58" i="1"/>
  <c r="L58" i="1" s="1"/>
  <c r="AE47" i="1"/>
  <c r="AF47" i="1" s="1"/>
  <c r="K44" i="1"/>
  <c r="L44" i="1" s="1"/>
  <c r="P42" i="1"/>
  <c r="Q42" i="1" s="1"/>
  <c r="U40" i="1"/>
  <c r="V40" i="1" s="1"/>
  <c r="K35" i="1"/>
  <c r="L35" i="1" s="1"/>
  <c r="U33" i="1"/>
  <c r="V33" i="1" s="1"/>
  <c r="P69" i="1"/>
  <c r="Q69" i="1" s="1"/>
  <c r="K69" i="1"/>
  <c r="L69" i="1" s="1"/>
  <c r="Z54" i="1"/>
  <c r="AA54" i="1" s="1"/>
  <c r="P44" i="1"/>
  <c r="Q44" i="1" s="1"/>
  <c r="U61" i="1"/>
  <c r="V61" i="1" s="1"/>
  <c r="K56" i="1"/>
  <c r="L56" i="1" s="1"/>
  <c r="U54" i="1"/>
  <c r="V54" i="1" s="1"/>
  <c r="K52" i="1"/>
  <c r="L52" i="1" s="1"/>
  <c r="K51" i="1"/>
  <c r="L51" i="1" s="1"/>
  <c r="U49" i="1"/>
  <c r="V49" i="1" s="1"/>
  <c r="K42" i="1"/>
  <c r="L42" i="1" s="1"/>
  <c r="P40" i="1"/>
  <c r="Q40" i="1" s="1"/>
  <c r="K30" i="1"/>
  <c r="L30" i="1" s="1"/>
  <c r="P81" i="1"/>
  <c r="Q81" i="1" s="1"/>
  <c r="K9" i="1"/>
  <c r="L9" i="1" s="1"/>
  <c r="AE72" i="1"/>
  <c r="AF72" i="1" s="1"/>
  <c r="K70" i="1"/>
  <c r="L70" i="1" s="1"/>
  <c r="K67" i="1"/>
  <c r="L67" i="1" s="1"/>
  <c r="U59" i="1"/>
  <c r="V59" i="1" s="1"/>
  <c r="K50" i="1"/>
  <c r="L50" i="1" s="1"/>
  <c r="P33" i="1"/>
  <c r="Q33" i="1" s="1"/>
  <c r="Z29" i="1"/>
  <c r="AA29" i="1" s="1"/>
  <c r="K20" i="1"/>
  <c r="L20" i="1" s="1"/>
  <c r="AE79" i="1"/>
  <c r="AF79" i="1" s="1"/>
  <c r="Z45" i="1"/>
  <c r="AA45" i="1" s="1"/>
  <c r="Z25" i="1"/>
  <c r="AA25" i="1" s="1"/>
  <c r="Z15" i="1"/>
  <c r="AA15" i="1" s="1"/>
  <c r="Z36" i="1"/>
  <c r="AA36" i="1" s="1"/>
  <c r="P71" i="1"/>
  <c r="Q71" i="1" s="1"/>
  <c r="AE69" i="1"/>
  <c r="AF69" i="1" s="1"/>
  <c r="P29" i="1"/>
  <c r="Q29" i="1" s="1"/>
  <c r="Z20" i="1"/>
  <c r="AA20" i="1" s="1"/>
  <c r="AE17" i="1"/>
  <c r="AF17" i="1" s="1"/>
  <c r="AE45" i="1"/>
  <c r="AF45" i="1" s="1"/>
  <c r="AE77" i="1"/>
  <c r="AF77" i="1" s="1"/>
  <c r="Z74" i="1"/>
  <c r="AA74" i="1" s="1"/>
  <c r="Z63" i="1"/>
  <c r="AA63" i="1" s="1"/>
  <c r="Z60" i="1"/>
  <c r="AA60" i="1" s="1"/>
  <c r="U74" i="1"/>
  <c r="V74" i="1" s="1"/>
  <c r="K25" i="1"/>
  <c r="L25" i="1" s="1"/>
  <c r="K13" i="1"/>
  <c r="L13" i="1" s="1"/>
  <c r="AE11" i="1"/>
  <c r="AF11" i="1" s="1"/>
  <c r="U36" i="1"/>
  <c r="V36" i="1" s="1"/>
  <c r="Z58" i="1"/>
  <c r="AA58" i="1" s="1"/>
  <c r="P55" i="1"/>
  <c r="Q55" i="1" s="1"/>
  <c r="AE46" i="1"/>
  <c r="AF46" i="1" s="1"/>
  <c r="U43" i="1"/>
  <c r="V43" i="1" s="1"/>
  <c r="Z34" i="1"/>
  <c r="AA34" i="1" s="1"/>
  <c r="U23" i="1"/>
  <c r="V23" i="1" s="1"/>
  <c r="Z18" i="1"/>
  <c r="AA18" i="1" s="1"/>
  <c r="Z11" i="1"/>
  <c r="AA11" i="1" s="1"/>
  <c r="AE75" i="1"/>
  <c r="AF75" i="1" s="1"/>
  <c r="AE68" i="1"/>
  <c r="AF68" i="1" s="1"/>
  <c r="AE65" i="1"/>
  <c r="AF65" i="1" s="1"/>
  <c r="U53" i="1"/>
  <c r="V53" i="1" s="1"/>
  <c r="P23" i="1"/>
  <c r="Q23" i="1" s="1"/>
  <c r="U18" i="1"/>
  <c r="V18" i="1" s="1"/>
  <c r="AE74" i="1"/>
  <c r="AF74" i="1" s="1"/>
  <c r="Z77" i="1"/>
  <c r="AA77" i="1" s="1"/>
  <c r="AE67" i="1"/>
  <c r="AF67" i="1" s="1"/>
  <c r="P74" i="1"/>
  <c r="Q74" i="1" s="1"/>
  <c r="Z67" i="1"/>
  <c r="AA67" i="1" s="1"/>
  <c r="AE56" i="1"/>
  <c r="AF56" i="1" s="1"/>
  <c r="U28" i="1"/>
  <c r="V28" i="1" s="1"/>
  <c r="Z75" i="1"/>
  <c r="AA75" i="1" s="1"/>
  <c r="U26" i="1"/>
  <c r="V26" i="1" s="1"/>
  <c r="U21" i="1"/>
  <c r="V21" i="1" s="1"/>
  <c r="U19" i="1"/>
  <c r="V19" i="1" s="1"/>
  <c r="P18" i="1"/>
  <c r="Q18" i="1" s="1"/>
  <c r="Z16" i="1"/>
  <c r="AA16" i="1" s="1"/>
  <c r="Z79" i="1"/>
  <c r="AA79" i="1" s="1"/>
  <c r="AE28" i="1"/>
  <c r="AF28" i="1" s="1"/>
  <c r="Z28" i="1"/>
  <c r="AA28" i="1" s="1"/>
  <c r="U79" i="1"/>
  <c r="V79" i="1" s="1"/>
  <c r="U77" i="1"/>
  <c r="V77" i="1" s="1"/>
  <c r="U63" i="1"/>
  <c r="V63" i="1" s="1"/>
  <c r="U60" i="1"/>
  <c r="V60" i="1" s="1"/>
  <c r="U55" i="1"/>
  <c r="V55" i="1" s="1"/>
  <c r="AE34" i="1"/>
  <c r="AF34" i="1" s="1"/>
  <c r="Z31" i="1"/>
  <c r="AA31" i="1" s="1"/>
  <c r="Z80" i="1"/>
  <c r="AA80" i="1" s="1"/>
  <c r="Z71" i="1"/>
  <c r="AA71" i="1" s="1"/>
  <c r="U80" i="1"/>
  <c r="V80" i="1" s="1"/>
  <c r="U71" i="1"/>
  <c r="V71" i="1" s="1"/>
  <c r="Z68" i="1"/>
  <c r="AA68" i="1" s="1"/>
  <c r="Z61" i="1"/>
  <c r="AA61" i="1" s="1"/>
  <c r="P53" i="1"/>
  <c r="Q53" i="1" s="1"/>
  <c r="U34" i="1"/>
  <c r="V34" i="1" s="1"/>
  <c r="AE82" i="1"/>
  <c r="AF82" i="1" s="1"/>
  <c r="P80" i="1"/>
  <c r="Q80" i="1" s="1"/>
  <c r="Z78" i="1"/>
  <c r="AA78" i="1" s="1"/>
  <c r="U75" i="1"/>
  <c r="V75" i="1" s="1"/>
  <c r="Z72" i="1"/>
  <c r="AA72" i="1" s="1"/>
  <c r="P67" i="1"/>
  <c r="Q67" i="1" s="1"/>
  <c r="U56" i="1"/>
  <c r="V56" i="1" s="1"/>
  <c r="Z51" i="1"/>
  <c r="AA51" i="1" s="1"/>
  <c r="U46" i="1"/>
  <c r="V46" i="1" s="1"/>
  <c r="AE44" i="1"/>
  <c r="AF44" i="1" s="1"/>
  <c r="Z37" i="1"/>
  <c r="AA37" i="1" s="1"/>
  <c r="AE27" i="1"/>
  <c r="AF27" i="1" s="1"/>
  <c r="Z24" i="1"/>
  <c r="AA24" i="1" s="1"/>
  <c r="Z14" i="1"/>
  <c r="AA14" i="1" s="1"/>
  <c r="P13" i="1"/>
  <c r="Q13" i="1" s="1"/>
  <c r="Z55" i="1"/>
  <c r="AA55" i="1" s="1"/>
  <c r="P64" i="1"/>
  <c r="Q64" i="1" s="1"/>
  <c r="P56" i="1"/>
  <c r="Q56" i="1" s="1"/>
  <c r="P26" i="1"/>
  <c r="Q26" i="1" s="1"/>
  <c r="AE58" i="1"/>
  <c r="AF58" i="1" s="1"/>
  <c r="U68" i="1"/>
  <c r="V68" i="1" s="1"/>
  <c r="Z48" i="1"/>
  <c r="AA48" i="1" s="1"/>
  <c r="AE33" i="1"/>
  <c r="AF33" i="1" s="1"/>
  <c r="P31" i="1"/>
  <c r="Q31" i="1" s="1"/>
  <c r="Z26" i="1"/>
  <c r="AA26" i="1" s="1"/>
  <c r="Z21" i="1"/>
  <c r="AA21" i="1" s="1"/>
  <c r="P20" i="1"/>
  <c r="Q20" i="1" s="1"/>
  <c r="Z59" i="1"/>
  <c r="AA59" i="1" s="1"/>
  <c r="U82" i="1"/>
  <c r="V82" i="1" s="1"/>
  <c r="AE78" i="1"/>
  <c r="AF78" i="1" s="1"/>
  <c r="Z70" i="1"/>
  <c r="AA70" i="1" s="1"/>
  <c r="P66" i="1"/>
  <c r="Q66" i="1" s="1"/>
  <c r="P61" i="1"/>
  <c r="Q61" i="1" s="1"/>
  <c r="Z56" i="1"/>
  <c r="AA56" i="1" s="1"/>
  <c r="P50" i="1"/>
  <c r="Q50" i="1" s="1"/>
  <c r="Z41" i="1"/>
  <c r="AA41" i="1" s="1"/>
  <c r="Z38" i="1"/>
  <c r="AA38" i="1" s="1"/>
  <c r="Z33" i="1"/>
  <c r="AA33" i="1" s="1"/>
  <c r="AE26" i="1"/>
  <c r="AF26" i="1" s="1"/>
  <c r="AE18" i="1"/>
  <c r="AF18" i="1" s="1"/>
  <c r="P16" i="1"/>
  <c r="Q16" i="1" s="1"/>
  <c r="U13" i="1"/>
  <c r="V13" i="1" s="1"/>
  <c r="AE70" i="1"/>
  <c r="AF70" i="1" s="1"/>
  <c r="AE2" i="1"/>
  <c r="AF2" i="1" s="1"/>
  <c r="P11" i="1"/>
  <c r="Q11" i="1" s="1"/>
  <c r="AE80" i="1"/>
  <c r="AF80" i="1" s="1"/>
  <c r="U76" i="1"/>
  <c r="V76" i="1" s="1"/>
  <c r="AE63" i="1"/>
  <c r="AF63" i="1" s="1"/>
  <c r="U58" i="1"/>
  <c r="V58" i="1" s="1"/>
  <c r="AE55" i="1"/>
  <c r="AF55" i="1" s="1"/>
  <c r="P54" i="1"/>
  <c r="Q54" i="1" s="1"/>
  <c r="AE41" i="1"/>
  <c r="AF41" i="1" s="1"/>
  <c r="AE38" i="1"/>
  <c r="AF38" i="1" s="1"/>
  <c r="P36" i="1"/>
  <c r="Q36" i="1" s="1"/>
  <c r="P28" i="1"/>
  <c r="Q28" i="1" s="1"/>
  <c r="AE22" i="1"/>
  <c r="AF22" i="1" s="1"/>
  <c r="P58" i="1"/>
  <c r="Q58" i="1" s="1"/>
  <c r="Z52" i="1"/>
  <c r="AA52" i="1" s="1"/>
  <c r="Z23" i="1"/>
  <c r="AA23" i="1" s="1"/>
  <c r="U14" i="1"/>
  <c r="V14" i="1" s="1"/>
  <c r="U70" i="1"/>
  <c r="V70" i="1" s="1"/>
  <c r="Z2" i="1"/>
  <c r="AA2" i="1" s="1"/>
  <c r="P77" i="1"/>
  <c r="Q77" i="1" s="1"/>
  <c r="AE60" i="1"/>
  <c r="AF60" i="1" s="1"/>
  <c r="Z53" i="1"/>
  <c r="AA53" i="1" s="1"/>
  <c r="AE52" i="1"/>
  <c r="AF52" i="1" s="1"/>
  <c r="P51" i="1"/>
  <c r="Q51" i="1" s="1"/>
  <c r="Z49" i="1"/>
  <c r="AA49" i="1" s="1"/>
  <c r="Z35" i="1"/>
  <c r="AA35" i="1" s="1"/>
  <c r="AE23" i="1"/>
  <c r="AF23" i="1" s="1"/>
  <c r="P21" i="1"/>
  <c r="Q21" i="1" s="1"/>
  <c r="AE19" i="1"/>
  <c r="AF19" i="1" s="1"/>
  <c r="AE15" i="1"/>
  <c r="AF15" i="1" s="1"/>
  <c r="P25" i="1"/>
  <c r="Q25" i="1" s="1"/>
  <c r="P14" i="1"/>
  <c r="Q14" i="1" s="1"/>
  <c r="Z64" i="1"/>
  <c r="AA64" i="1" s="1"/>
  <c r="Z65" i="1"/>
  <c r="AA65" i="1" s="1"/>
  <c r="P59" i="1"/>
  <c r="Q59" i="1" s="1"/>
  <c r="AE57" i="1"/>
  <c r="AF57" i="1" s="1"/>
  <c r="Z50" i="1"/>
  <c r="AA50" i="1" s="1"/>
  <c r="AE39" i="1"/>
  <c r="AF39" i="1" s="1"/>
  <c r="P37" i="1"/>
  <c r="Q37" i="1" s="1"/>
  <c r="AE31" i="1"/>
  <c r="AF31" i="1" s="1"/>
  <c r="AE12" i="1"/>
  <c r="AF12" i="1" s="1"/>
  <c r="AE81" i="1"/>
  <c r="AF81" i="1" s="1"/>
  <c r="P63" i="1"/>
  <c r="Q63" i="1" s="1"/>
  <c r="U52" i="1"/>
  <c r="V52" i="1" s="1"/>
  <c r="P41" i="1"/>
  <c r="Q41" i="1" s="1"/>
  <c r="Z32" i="1"/>
  <c r="AA32" i="1" s="1"/>
  <c r="AE20" i="1"/>
  <c r="AF20" i="1" s="1"/>
  <c r="AE16" i="1"/>
  <c r="AF16" i="1" s="1"/>
  <c r="U15" i="1"/>
  <c r="V15" i="1" s="1"/>
  <c r="Z12" i="1"/>
  <c r="AA12" i="1" s="1"/>
  <c r="Z39" i="1"/>
  <c r="AA39" i="1" s="1"/>
  <c r="K2" i="1"/>
  <c r="L2" i="1" s="1"/>
  <c r="AE7" i="1"/>
  <c r="AF7" i="1" s="1"/>
  <c r="U65" i="1"/>
  <c r="V65" i="1" s="1"/>
  <c r="U64" i="1"/>
  <c r="V64" i="1" s="1"/>
  <c r="P52" i="1"/>
  <c r="Q52" i="1" s="1"/>
  <c r="Z47" i="1"/>
  <c r="AA47" i="1" s="1"/>
  <c r="Z43" i="1"/>
  <c r="AA43" i="1" s="1"/>
  <c r="Z17" i="1"/>
  <c r="AA17" i="1" s="1"/>
  <c r="P15" i="1"/>
  <c r="Q15" i="1" s="1"/>
  <c r="Z81" i="1"/>
  <c r="AA81" i="1" s="1"/>
  <c r="AE6" i="1"/>
  <c r="AF6" i="1" s="1"/>
  <c r="P79" i="1"/>
  <c r="Q79" i="1" s="1"/>
  <c r="Z69" i="1"/>
  <c r="AA69" i="1" s="1"/>
  <c r="Z62" i="1"/>
  <c r="AA62" i="1" s="1"/>
  <c r="AE61" i="1"/>
  <c r="AF61" i="1" s="1"/>
  <c r="P60" i="1"/>
  <c r="Q60" i="1" s="1"/>
  <c r="AE54" i="1"/>
  <c r="AF54" i="1" s="1"/>
  <c r="Z46" i="1"/>
  <c r="AA46" i="1" s="1"/>
  <c r="AE36" i="1"/>
  <c r="AF36" i="1" s="1"/>
  <c r="P34" i="1"/>
  <c r="Q34" i="1" s="1"/>
  <c r="AE13" i="1"/>
  <c r="AF13" i="1" s="1"/>
  <c r="U12" i="1"/>
  <c r="V12" i="1" s="1"/>
  <c r="P57" i="1"/>
  <c r="Q57" i="1" s="1"/>
  <c r="AE51" i="1"/>
  <c r="AF51" i="1" s="1"/>
  <c r="P39" i="1"/>
  <c r="Q39" i="1" s="1"/>
  <c r="AE37" i="1"/>
  <c r="AF37" i="1" s="1"/>
  <c r="AE29" i="1"/>
  <c r="AF29" i="1" s="1"/>
  <c r="AE25" i="1"/>
  <c r="AF25" i="1" s="1"/>
  <c r="AE21" i="1"/>
  <c r="AF21" i="1" s="1"/>
  <c r="Z44" i="1"/>
  <c r="AA44" i="1" s="1"/>
  <c r="U42" i="1"/>
  <c r="V42" i="1" s="1"/>
  <c r="U44" i="1"/>
  <c r="V44" i="1" s="1"/>
  <c r="U78" i="1"/>
  <c r="V78" i="1" s="1"/>
  <c r="AE9" i="1"/>
  <c r="AF9" i="1" s="1"/>
  <c r="AE50" i="1"/>
  <c r="AF50" i="1" s="1"/>
  <c r="AE48" i="1"/>
  <c r="AF48" i="1" s="1"/>
  <c r="U38" i="1"/>
  <c r="V38" i="1" s="1"/>
  <c r="AE3" i="1"/>
  <c r="AF3" i="1" s="1"/>
  <c r="Z10" i="1"/>
  <c r="AA10" i="1" s="1"/>
  <c r="AE8" i="1"/>
  <c r="AF8" i="1" s="1"/>
  <c r="P78" i="1"/>
  <c r="Q78" i="1" s="1"/>
  <c r="U45" i="1"/>
  <c r="V45" i="1" s="1"/>
  <c r="P43" i="1"/>
  <c r="Q43" i="1" s="1"/>
  <c r="Z3" i="1"/>
  <c r="AA3" i="1" s="1"/>
  <c r="AE49" i="1"/>
  <c r="AF49" i="1" s="1"/>
  <c r="P38" i="1"/>
  <c r="Q38" i="1" s="1"/>
  <c r="AE10" i="1"/>
  <c r="AF10" i="1" s="1"/>
  <c r="P75" i="1"/>
  <c r="Q75" i="1" s="1"/>
  <c r="U72" i="1"/>
  <c r="V72" i="1" s="1"/>
  <c r="AE62" i="1"/>
  <c r="AF62" i="1" s="1"/>
  <c r="AE59" i="1"/>
  <c r="AF59" i="1" s="1"/>
  <c r="AE53" i="1"/>
  <c r="AF53" i="1" s="1"/>
  <c r="U47" i="1"/>
  <c r="V47" i="1" s="1"/>
  <c r="P45" i="1"/>
  <c r="Q45" i="1" s="1"/>
  <c r="U39" i="1"/>
  <c r="V39" i="1" s="1"/>
  <c r="U48" i="1"/>
  <c r="V48" i="1" s="1"/>
  <c r="AE42" i="1"/>
  <c r="AF42" i="1" s="1"/>
  <c r="P72" i="1"/>
  <c r="Q72" i="1" s="1"/>
  <c r="U69" i="1"/>
  <c r="V69" i="1" s="1"/>
  <c r="U50" i="1"/>
  <c r="V50" i="1" s="1"/>
  <c r="P48" i="1"/>
  <c r="Q48" i="1" s="1"/>
  <c r="P46" i="1"/>
  <c r="Q46" i="1" s="1"/>
  <c r="AE43" i="1"/>
  <c r="AF43" i="1" s="1"/>
  <c r="U41" i="1"/>
  <c r="V41" i="1" s="1"/>
  <c r="AE5" i="1"/>
  <c r="AF5" i="1" s="1"/>
  <c r="AE4" i="1"/>
  <c r="AF4" i="1" s="1"/>
  <c r="Z9" i="1"/>
  <c r="AA9" i="1" s="1"/>
  <c r="U10" i="1"/>
  <c r="V10" i="1" s="1"/>
  <c r="Z8" i="1"/>
  <c r="AA8" i="1" s="1"/>
  <c r="U9" i="1"/>
  <c r="V9" i="1" s="1"/>
  <c r="Z7" i="1"/>
  <c r="AA7" i="1" s="1"/>
  <c r="U8" i="1"/>
  <c r="V8" i="1" s="1"/>
  <c r="Z6" i="1"/>
  <c r="AA6" i="1" s="1"/>
  <c r="U7" i="1"/>
  <c r="V7" i="1" s="1"/>
  <c r="Z5" i="1"/>
  <c r="AA5" i="1" s="1"/>
  <c r="Z4" i="1"/>
  <c r="AA4" i="1" s="1"/>
  <c r="U5" i="1"/>
  <c r="V5" i="1" s="1"/>
  <c r="P8" i="1"/>
  <c r="Q8" i="1" s="1"/>
  <c r="U4" i="1"/>
  <c r="V4" i="1" s="1"/>
  <c r="P4" i="1"/>
  <c r="Q4" i="1" s="1"/>
  <c r="U2" i="1"/>
  <c r="V2" i="1" s="1"/>
  <c r="U3" i="1"/>
  <c r="V3" i="1" s="1"/>
  <c r="U11" i="1"/>
  <c r="V11" i="1" s="1"/>
  <c r="P3" i="1"/>
  <c r="Q3" i="1" s="1"/>
  <c r="P7" i="1"/>
  <c r="Q7" i="1" s="1"/>
  <c r="P6" i="1"/>
  <c r="Q6" i="1" s="1"/>
  <c r="P5" i="1"/>
  <c r="Q5" i="1" s="1"/>
  <c r="P2" i="1"/>
  <c r="Q2" i="1" s="1"/>
  <c r="P10" i="1"/>
  <c r="Q10" i="1" s="1"/>
  <c r="P9" i="1"/>
  <c r="Q9" i="1" s="1"/>
</calcChain>
</file>

<file path=xl/sharedStrings.xml><?xml version="1.0" encoding="utf-8"?>
<sst xmlns="http://schemas.openxmlformats.org/spreadsheetml/2006/main" count="1528" uniqueCount="1086">
  <si>
    <t>Ativo</t>
  </si>
  <si>
    <t>Data</t>
  </si>
  <si>
    <t>Último (R$)</t>
  </si>
  <si>
    <t>Var. Dia (%)</t>
  </si>
  <si>
    <t>Var. Sem. (%)</t>
  </si>
  <si>
    <t>Var. Mês (%)</t>
  </si>
  <si>
    <t>Var. Ano (%)</t>
  </si>
  <si>
    <t>Var. 12M (%)</t>
  </si>
  <si>
    <t>Val. Mín</t>
  </si>
  <si>
    <t>Val. Máx</t>
  </si>
  <si>
    <t>Volume</t>
  </si>
  <si>
    <t>USIM5</t>
  </si>
  <si>
    <t>319,16 M</t>
  </si>
  <si>
    <t>CMIN3</t>
  </si>
  <si>
    <t>32,65 M</t>
  </si>
  <si>
    <t>PETR3</t>
  </si>
  <si>
    <t>436,69 M</t>
  </si>
  <si>
    <t>SUZB3</t>
  </si>
  <si>
    <t>162,55 M</t>
  </si>
  <si>
    <t>CPFE3</t>
  </si>
  <si>
    <t>73,42 M</t>
  </si>
  <si>
    <t>PRIO3</t>
  </si>
  <si>
    <t>319,92 M</t>
  </si>
  <si>
    <t>PETR4</t>
  </si>
  <si>
    <t>1,64 B</t>
  </si>
  <si>
    <t>VALE3</t>
  </si>
  <si>
    <t>1,89 B</t>
  </si>
  <si>
    <t>MULT3</t>
  </si>
  <si>
    <t>104,16 M</t>
  </si>
  <si>
    <t>ITUB4</t>
  </si>
  <si>
    <t>473,2 M</t>
  </si>
  <si>
    <t>RDOR3</t>
  </si>
  <si>
    <t>71,62 M</t>
  </si>
  <si>
    <t>BRKM5</t>
  </si>
  <si>
    <t>43,31 M</t>
  </si>
  <si>
    <t>AZUL4</t>
  </si>
  <si>
    <t>270,24 M</t>
  </si>
  <si>
    <t>RRRP3</t>
  </si>
  <si>
    <t>78,44 M</t>
  </si>
  <si>
    <t>EQTL3</t>
  </si>
  <si>
    <t>412,31 M</t>
  </si>
  <si>
    <t>CSNA3</t>
  </si>
  <si>
    <t>109,86 M</t>
  </si>
  <si>
    <t>YDUQ3</t>
  </si>
  <si>
    <t>63,48 M</t>
  </si>
  <si>
    <t>UGPA3</t>
  </si>
  <si>
    <t>104,52 M</t>
  </si>
  <si>
    <t>MRVE3</t>
  </si>
  <si>
    <t>109,48 M</t>
  </si>
  <si>
    <t>ARZZ3</t>
  </si>
  <si>
    <t>202,83 M</t>
  </si>
  <si>
    <t>BBDC4</t>
  </si>
  <si>
    <t>354,3 M</t>
  </si>
  <si>
    <t>BEEF3</t>
  </si>
  <si>
    <t>42,44 M</t>
  </si>
  <si>
    <t>PCAR3</t>
  </si>
  <si>
    <t>21,18 M</t>
  </si>
  <si>
    <t>BRFS3</t>
  </si>
  <si>
    <t>101,38 M</t>
  </si>
  <si>
    <t>VIVT3</t>
  </si>
  <si>
    <t>64,92 M</t>
  </si>
  <si>
    <t>RAIL3</t>
  </si>
  <si>
    <t>178,44 M</t>
  </si>
  <si>
    <t>CIEL3</t>
  </si>
  <si>
    <t>144,47 M</t>
  </si>
  <si>
    <t>DXCO3</t>
  </si>
  <si>
    <t>21,5 M</t>
  </si>
  <si>
    <t>TIMS3</t>
  </si>
  <si>
    <t>62,54 M</t>
  </si>
  <si>
    <t>BRAP4</t>
  </si>
  <si>
    <t>69,45 M</t>
  </si>
  <si>
    <t>LWSA3</t>
  </si>
  <si>
    <t>56,4 M</t>
  </si>
  <si>
    <t>RECV3</t>
  </si>
  <si>
    <t>58,9 M</t>
  </si>
  <si>
    <t>ITSA4</t>
  </si>
  <si>
    <t>168,56 M</t>
  </si>
  <si>
    <t>BBAS3</t>
  </si>
  <si>
    <t>465,62 M</t>
  </si>
  <si>
    <t>RADL3</t>
  </si>
  <si>
    <t>100,44 M</t>
  </si>
  <si>
    <t>GOAU4</t>
  </si>
  <si>
    <t>37,01 M</t>
  </si>
  <si>
    <t>CSAN3</t>
  </si>
  <si>
    <t>43,43 M</t>
  </si>
  <si>
    <t>JBSS3</t>
  </si>
  <si>
    <t>40,71 M</t>
  </si>
  <si>
    <t>MGLU3</t>
  </si>
  <si>
    <t>277,34 M</t>
  </si>
  <si>
    <t>BBDC3</t>
  </si>
  <si>
    <t>45,86 M</t>
  </si>
  <si>
    <t>GGBR4</t>
  </si>
  <si>
    <t>109,02 M</t>
  </si>
  <si>
    <t>RAIZ4</t>
  </si>
  <si>
    <t>19,84 M</t>
  </si>
  <si>
    <t>CPLE6</t>
  </si>
  <si>
    <t>97,05 M</t>
  </si>
  <si>
    <t>VAMO3</t>
  </si>
  <si>
    <t>41,64 M</t>
  </si>
  <si>
    <t>MRFG3</t>
  </si>
  <si>
    <t>39,65 M</t>
  </si>
  <si>
    <t>ABEV3</t>
  </si>
  <si>
    <t>86,92 M</t>
  </si>
  <si>
    <t>BBSE3</t>
  </si>
  <si>
    <t>99,61 M</t>
  </si>
  <si>
    <t>SBSP3</t>
  </si>
  <si>
    <t>128,66 M</t>
  </si>
  <si>
    <t>TOTS3</t>
  </si>
  <si>
    <t>42,83 M</t>
  </si>
  <si>
    <t>CMIG4</t>
  </si>
  <si>
    <t>63,32 M</t>
  </si>
  <si>
    <t>ELET6</t>
  </si>
  <si>
    <t>19,04 M</t>
  </si>
  <si>
    <t>ENEV3</t>
  </si>
  <si>
    <t>32,03 M</t>
  </si>
  <si>
    <t>WEGE3</t>
  </si>
  <si>
    <t>127,36 M</t>
  </si>
  <si>
    <t>SLCE3</t>
  </si>
  <si>
    <t>29,74 M</t>
  </si>
  <si>
    <t>ALOS3</t>
  </si>
  <si>
    <t>34,33 M</t>
  </si>
  <si>
    <t>CCRO3</t>
  </si>
  <si>
    <t>32,04 M</t>
  </si>
  <si>
    <t>COGN3</t>
  </si>
  <si>
    <t>56,12 M</t>
  </si>
  <si>
    <t>TRPL4</t>
  </si>
  <si>
    <t>27,59 M</t>
  </si>
  <si>
    <t>EGIE3</t>
  </si>
  <si>
    <t>43,45 M</t>
  </si>
  <si>
    <t>VBBR3</t>
  </si>
  <si>
    <t>58,22 M</t>
  </si>
  <si>
    <t>IRBR3</t>
  </si>
  <si>
    <t>74,33 M</t>
  </si>
  <si>
    <t>ELET3</t>
  </si>
  <si>
    <t>109,87 M</t>
  </si>
  <si>
    <t>PETZ3</t>
  </si>
  <si>
    <t>49,03 M</t>
  </si>
  <si>
    <t>EZTC3</t>
  </si>
  <si>
    <t>22,15 M</t>
  </si>
  <si>
    <t>FLRY3</t>
  </si>
  <si>
    <t>SOMA3</t>
  </si>
  <si>
    <t>60,82 M</t>
  </si>
  <si>
    <t>ALPA4</t>
  </si>
  <si>
    <t>14 M</t>
  </si>
  <si>
    <t>CYRE3</t>
  </si>
  <si>
    <t>104,26 M</t>
  </si>
  <si>
    <t>EMBR3</t>
  </si>
  <si>
    <t>60,86 M</t>
  </si>
  <si>
    <t>NTCO3</t>
  </si>
  <si>
    <t>213,23 M</t>
  </si>
  <si>
    <t>ASAI3</t>
  </si>
  <si>
    <t>79,67 M</t>
  </si>
  <si>
    <t>B3SA3</t>
  </si>
  <si>
    <t>487,27 M</t>
  </si>
  <si>
    <t>HYPE3</t>
  </si>
  <si>
    <t>107,71 M</t>
  </si>
  <si>
    <t>SMTO3</t>
  </si>
  <si>
    <t>73,55 M</t>
  </si>
  <si>
    <t>HAPV3</t>
  </si>
  <si>
    <t>277,57 M</t>
  </si>
  <si>
    <t>LREN3</t>
  </si>
  <si>
    <t>194,2 M</t>
  </si>
  <si>
    <t>CRFB3</t>
  </si>
  <si>
    <t>38,19 M</t>
  </si>
  <si>
    <t>BHIA3</t>
  </si>
  <si>
    <t>27,54 M</t>
  </si>
  <si>
    <t>RENT3</t>
  </si>
  <si>
    <t>624,74 M</t>
  </si>
  <si>
    <t>CVCB3</t>
  </si>
  <si>
    <t>101,46 M</t>
  </si>
  <si>
    <t>GOLL4</t>
  </si>
  <si>
    <t>154,36 M</t>
  </si>
  <si>
    <t>Código</t>
  </si>
  <si>
    <t>Qtde. Teórica</t>
  </si>
  <si>
    <t>BPAC11</t>
  </si>
  <si>
    <t>ENGI11</t>
  </si>
  <si>
    <t>IGTI11</t>
  </si>
  <si>
    <t>KLBN11</t>
  </si>
  <si>
    <t>SANB11</t>
  </si>
  <si>
    <t>TAEE11</t>
  </si>
  <si>
    <t>Quantidade Teórica Total</t>
  </si>
  <si>
    <t>Redutor</t>
  </si>
  <si>
    <t>Ticker</t>
  </si>
  <si>
    <t>Nome</t>
  </si>
  <si>
    <t>Magazine Luiza</t>
  </si>
  <si>
    <t>Hapvida</t>
  </si>
  <si>
    <t>Petrobras</t>
  </si>
  <si>
    <t>B3</t>
  </si>
  <si>
    <t>Usiminas</t>
  </si>
  <si>
    <t>CVC</t>
  </si>
  <si>
    <t>Cielo</t>
  </si>
  <si>
    <t>Vale</t>
  </si>
  <si>
    <t>GOL</t>
  </si>
  <si>
    <t>Banco Bradesco</t>
  </si>
  <si>
    <t>Azul</t>
  </si>
  <si>
    <t>Cogna</t>
  </si>
  <si>
    <t>Itaúsa</t>
  </si>
  <si>
    <t>Itaú Unibanco</t>
  </si>
  <si>
    <t>Petz</t>
  </si>
  <si>
    <t>MRV</t>
  </si>
  <si>
    <t>Natura</t>
  </si>
  <si>
    <t>Lojas Renner</t>
  </si>
  <si>
    <t>Equatorial Energia</t>
  </si>
  <si>
    <t>Localiza</t>
  </si>
  <si>
    <t>OIBR3</t>
  </si>
  <si>
    <t>Oi</t>
  </si>
  <si>
    <t>AMER3</t>
  </si>
  <si>
    <t>Americanas</t>
  </si>
  <si>
    <t>Locaweb</t>
  </si>
  <si>
    <t>Copel</t>
  </si>
  <si>
    <t>CXSE3</t>
  </si>
  <si>
    <t>Caixa Seguridade</t>
  </si>
  <si>
    <t>Grupo Soma</t>
  </si>
  <si>
    <t>Banco do Brasil</t>
  </si>
  <si>
    <t>SEQL3</t>
  </si>
  <si>
    <t>Sequoia Logística</t>
  </si>
  <si>
    <t>Rumo</t>
  </si>
  <si>
    <t>PetroRio</t>
  </si>
  <si>
    <t>CPLE3</t>
  </si>
  <si>
    <t>BRF</t>
  </si>
  <si>
    <t>Ambev</t>
  </si>
  <si>
    <t>QUAL3</t>
  </si>
  <si>
    <t>Qualicorp</t>
  </si>
  <si>
    <t>RCSL4</t>
  </si>
  <si>
    <t>Recrusul</t>
  </si>
  <si>
    <t>MLAS3</t>
  </si>
  <si>
    <t>Multilaser</t>
  </si>
  <si>
    <t>Siderúrgica Nacional</t>
  </si>
  <si>
    <t>Minerva</t>
  </si>
  <si>
    <t>Assaí</t>
  </si>
  <si>
    <t>CEMIG</t>
  </si>
  <si>
    <t>IFCM3</t>
  </si>
  <si>
    <t>Infracommerce</t>
  </si>
  <si>
    <t>Raízen</t>
  </si>
  <si>
    <t>Grupo Pão de Açúcar</t>
  </si>
  <si>
    <t>Grupo Vamos</t>
  </si>
  <si>
    <t>Gerdau</t>
  </si>
  <si>
    <t>POMO4</t>
  </si>
  <si>
    <t>Marcopolo</t>
  </si>
  <si>
    <t>CSN Mineração</t>
  </si>
  <si>
    <t>MTRE3</t>
  </si>
  <si>
    <t>Mitre Realty</t>
  </si>
  <si>
    <t>ANIM3</t>
  </si>
  <si>
    <t>Ânima Educação</t>
  </si>
  <si>
    <t>Cyrela</t>
  </si>
  <si>
    <t>GMAT3</t>
  </si>
  <si>
    <t>Grupo Mateus</t>
  </si>
  <si>
    <t>RCSL3</t>
  </si>
  <si>
    <t>Marfrig</t>
  </si>
  <si>
    <t>GFSA3</t>
  </si>
  <si>
    <t>Gafisa</t>
  </si>
  <si>
    <t>RaiaDrogasil</t>
  </si>
  <si>
    <t>WEG</t>
  </si>
  <si>
    <t>Ultrapar</t>
  </si>
  <si>
    <t>Multiplan</t>
  </si>
  <si>
    <t>Metalúrgica Gerdau</t>
  </si>
  <si>
    <t>TIM</t>
  </si>
  <si>
    <t>MOVI3</t>
  </si>
  <si>
    <t>Movida</t>
  </si>
  <si>
    <t>Carrefour Brasil</t>
  </si>
  <si>
    <t>Arezzo</t>
  </si>
  <si>
    <t>TEND3</t>
  </si>
  <si>
    <t>Construtora Tenda</t>
  </si>
  <si>
    <t>Hypera</t>
  </si>
  <si>
    <t>VITT3</t>
  </si>
  <si>
    <t>Vittia</t>
  </si>
  <si>
    <t>YDUQS</t>
  </si>
  <si>
    <t>AERI3</t>
  </si>
  <si>
    <t>Aeris Energy</t>
  </si>
  <si>
    <t>Casas Bahia</t>
  </si>
  <si>
    <t>Suzano</t>
  </si>
  <si>
    <t>SBFG3</t>
  </si>
  <si>
    <t>Grupo SBF</t>
  </si>
  <si>
    <t>Bradespar</t>
  </si>
  <si>
    <t>PGMN3</t>
  </si>
  <si>
    <t>Pague Menos</t>
  </si>
  <si>
    <t>BB Seguridade</t>
  </si>
  <si>
    <t>HBSA3</t>
  </si>
  <si>
    <t>Hidrovias do Brasil</t>
  </si>
  <si>
    <t>CBAV3</t>
  </si>
  <si>
    <t>CBA</t>
  </si>
  <si>
    <t>AURE3</t>
  </si>
  <si>
    <t>VTRM ENERGIA PARTICIPAÃiES S.A.</t>
  </si>
  <si>
    <t>CASH3</t>
  </si>
  <si>
    <t>Méliuz</t>
  </si>
  <si>
    <t>Dexco</t>
  </si>
  <si>
    <t>3R Petroleum</t>
  </si>
  <si>
    <t>Embraer</t>
  </si>
  <si>
    <t>Eletrobras</t>
  </si>
  <si>
    <t>Rede D'Or</t>
  </si>
  <si>
    <t>São Martinho</t>
  </si>
  <si>
    <t>CEAB3</t>
  </si>
  <si>
    <t>C&amp;A</t>
  </si>
  <si>
    <t>JHSF3</t>
  </si>
  <si>
    <t>JHSF</t>
  </si>
  <si>
    <t>Vibra Energia</t>
  </si>
  <si>
    <t>SIMH3</t>
  </si>
  <si>
    <t>Simpar</t>
  </si>
  <si>
    <t>Eneva</t>
  </si>
  <si>
    <t>PetroRecôncavo</t>
  </si>
  <si>
    <t>VULC3</t>
  </si>
  <si>
    <t>Vulcabras</t>
  </si>
  <si>
    <t>Grupo CCR</t>
  </si>
  <si>
    <t>Cosan</t>
  </si>
  <si>
    <t>Braskem</t>
  </si>
  <si>
    <t>ECOR3</t>
  </si>
  <si>
    <t>EcoRodovias</t>
  </si>
  <si>
    <t>Fleury</t>
  </si>
  <si>
    <t>STBP3</t>
  </si>
  <si>
    <t>Santos Brasil</t>
  </si>
  <si>
    <t>LJQQ3</t>
  </si>
  <si>
    <t>Lojas Quero-Quero</t>
  </si>
  <si>
    <t>CPFL Energia</t>
  </si>
  <si>
    <t>GUAR3</t>
  </si>
  <si>
    <t>Guararapes</t>
  </si>
  <si>
    <t>USIM3</t>
  </si>
  <si>
    <t>IRB Brasil RE</t>
  </si>
  <si>
    <t>PDGR3</t>
  </si>
  <si>
    <t>PDG Realty</t>
  </si>
  <si>
    <t>PSSA3</t>
  </si>
  <si>
    <t>Porto Seguro</t>
  </si>
  <si>
    <t>JBS</t>
  </si>
  <si>
    <t>Sabesp</t>
  </si>
  <si>
    <t>SAPR4</t>
  </si>
  <si>
    <t>Sanepar</t>
  </si>
  <si>
    <t>Alpargatas</t>
  </si>
  <si>
    <t>SLC Agrícola</t>
  </si>
  <si>
    <t>CSMG3</t>
  </si>
  <si>
    <t>COPASA</t>
  </si>
  <si>
    <t>RAPT4</t>
  </si>
  <si>
    <t>Randon</t>
  </si>
  <si>
    <t>EZTEC</t>
  </si>
  <si>
    <t>Totvs</t>
  </si>
  <si>
    <t>MBLY3</t>
  </si>
  <si>
    <t>Mobly</t>
  </si>
  <si>
    <t>CURY3</t>
  </si>
  <si>
    <t>Cury</t>
  </si>
  <si>
    <t>POSI3</t>
  </si>
  <si>
    <t>Positivo</t>
  </si>
  <si>
    <t>Vivo</t>
  </si>
  <si>
    <t>AESB3</t>
  </si>
  <si>
    <t>AES Brasil</t>
  </si>
  <si>
    <t>ONCO3</t>
  </si>
  <si>
    <t>Oncoclínicas</t>
  </si>
  <si>
    <t>ODPV3</t>
  </si>
  <si>
    <t>Odontoprev</t>
  </si>
  <si>
    <t>KLBN4</t>
  </si>
  <si>
    <t>Klabin</t>
  </si>
  <si>
    <t>MYPK3</t>
  </si>
  <si>
    <t>Iochpe-Maxion</t>
  </si>
  <si>
    <t>SMFT3</t>
  </si>
  <si>
    <t>Smart Fit</t>
  </si>
  <si>
    <t>KEPL3</t>
  </si>
  <si>
    <t>Kepler Weber</t>
  </si>
  <si>
    <t>ESPA3</t>
  </si>
  <si>
    <t>Espaçolaser</t>
  </si>
  <si>
    <t>Transmissão Paulista</t>
  </si>
  <si>
    <t>Engie</t>
  </si>
  <si>
    <t>INTB3</t>
  </si>
  <si>
    <t>Intelbras</t>
  </si>
  <si>
    <t>SEER3</t>
  </si>
  <si>
    <t>Ser Educacional</t>
  </si>
  <si>
    <t>VIVA3</t>
  </si>
  <si>
    <t>Vivara</t>
  </si>
  <si>
    <t>GGPS3</t>
  </si>
  <si>
    <t>GPS</t>
  </si>
  <si>
    <t>BRSR6</t>
  </si>
  <si>
    <t>Banrisul</t>
  </si>
  <si>
    <t>CLSA3</t>
  </si>
  <si>
    <t>ClearSale</t>
  </si>
  <si>
    <t>MILS3</t>
  </si>
  <si>
    <t>Mills</t>
  </si>
  <si>
    <t>TTEN3</t>
  </si>
  <si>
    <t>3tentos</t>
  </si>
  <si>
    <t>DIRR3</t>
  </si>
  <si>
    <t>Direcional</t>
  </si>
  <si>
    <t>GRND3</t>
  </si>
  <si>
    <t>Grendene</t>
  </si>
  <si>
    <t>HBRE3</t>
  </si>
  <si>
    <t>HBR Realty</t>
  </si>
  <si>
    <t>AZEV4</t>
  </si>
  <si>
    <t>Azevedo &amp; Travassos</t>
  </si>
  <si>
    <t>ENAT3</t>
  </si>
  <si>
    <t>Enauta</t>
  </si>
  <si>
    <t>SRNA3</t>
  </si>
  <si>
    <t>BPAN4</t>
  </si>
  <si>
    <t>Banco Pan</t>
  </si>
  <si>
    <t>MEAL3</t>
  </si>
  <si>
    <t>IMC Alimentação</t>
  </si>
  <si>
    <t>SOJA3</t>
  </si>
  <si>
    <t>Boa Safra Sementes</t>
  </si>
  <si>
    <t>ITUB3</t>
  </si>
  <si>
    <t>CAML3</t>
  </si>
  <si>
    <t>Camil Alimentos</t>
  </si>
  <si>
    <t>BMGB4</t>
  </si>
  <si>
    <t>Banco BMG</t>
  </si>
  <si>
    <t>PINE4</t>
  </si>
  <si>
    <t>PINE</t>
  </si>
  <si>
    <t>ZAMP3</t>
  </si>
  <si>
    <t>Zamp</t>
  </si>
  <si>
    <t>PTBL3</t>
  </si>
  <si>
    <t>Portobello</t>
  </si>
  <si>
    <t>JALL3</t>
  </si>
  <si>
    <t>Jalles Machado</t>
  </si>
  <si>
    <t>RANI3</t>
  </si>
  <si>
    <t>Irani</t>
  </si>
  <si>
    <t>ENJU3</t>
  </si>
  <si>
    <t>Enjoei</t>
  </si>
  <si>
    <t>OPCT3</t>
  </si>
  <si>
    <t>OceanPact</t>
  </si>
  <si>
    <t>BRIT3</t>
  </si>
  <si>
    <t>Brisanet</t>
  </si>
  <si>
    <t>FESA4</t>
  </si>
  <si>
    <t>Ferbasa</t>
  </si>
  <si>
    <t>LUPA3</t>
  </si>
  <si>
    <t>Lupatech</t>
  </si>
  <si>
    <t>MDNE3</t>
  </si>
  <si>
    <t>Moura Dubeux</t>
  </si>
  <si>
    <t>AMBP3</t>
  </si>
  <si>
    <t>Ambipar</t>
  </si>
  <si>
    <t>CSED3</t>
  </si>
  <si>
    <t>Cruzeiro do Sul Educacional</t>
  </si>
  <si>
    <t>MATD3</t>
  </si>
  <si>
    <t>Mater Dei</t>
  </si>
  <si>
    <t>DESK3</t>
  </si>
  <si>
    <t>Desktop</t>
  </si>
  <si>
    <t>TRIS3</t>
  </si>
  <si>
    <t>Trisul</t>
  </si>
  <si>
    <t>NEOE3</t>
  </si>
  <si>
    <t>Neoenergia</t>
  </si>
  <si>
    <t>EVEN3</t>
  </si>
  <si>
    <t>Even</t>
  </si>
  <si>
    <t>AMAR3</t>
  </si>
  <si>
    <t>Lojas Marisa</t>
  </si>
  <si>
    <t>VLID3</t>
  </si>
  <si>
    <t>Valid</t>
  </si>
  <si>
    <t>CMIG3</t>
  </si>
  <si>
    <t>LEVE3</t>
  </si>
  <si>
    <t>Mahle Metal Leve</t>
  </si>
  <si>
    <t>ABCB4</t>
  </si>
  <si>
    <t>Banco ABC Brasil</t>
  </si>
  <si>
    <t>PLPL3</t>
  </si>
  <si>
    <t>Plano&amp;Plano</t>
  </si>
  <si>
    <t>ARML3</t>
  </si>
  <si>
    <t>Armac</t>
  </si>
  <si>
    <t>HBOR3</t>
  </si>
  <si>
    <t>Helbor</t>
  </si>
  <si>
    <t>FRAS3</t>
  </si>
  <si>
    <t>Fras-le</t>
  </si>
  <si>
    <t>SAPR3</t>
  </si>
  <si>
    <t>ETER3</t>
  </si>
  <si>
    <t>Eternit</t>
  </si>
  <si>
    <t>NGRD3</t>
  </si>
  <si>
    <t>Neogrid</t>
  </si>
  <si>
    <t>MDIA3</t>
  </si>
  <si>
    <t>M. Dias Branco</t>
  </si>
  <si>
    <t>TUPY3</t>
  </si>
  <si>
    <t>Tupy</t>
  </si>
  <si>
    <t>SHOW3</t>
  </si>
  <si>
    <t>Time For Fun</t>
  </si>
  <si>
    <t>BLAU3</t>
  </si>
  <si>
    <t>Blau Farmacêutica</t>
  </si>
  <si>
    <t>PNVL3</t>
  </si>
  <si>
    <t>Dimed</t>
  </si>
  <si>
    <t>SHUL4</t>
  </si>
  <si>
    <t>Schulz</t>
  </si>
  <si>
    <t>SGPS3</t>
  </si>
  <si>
    <t>Springs</t>
  </si>
  <si>
    <t>VVEO3</t>
  </si>
  <si>
    <t>Viveo</t>
  </si>
  <si>
    <t>KLBN3</t>
  </si>
  <si>
    <t>AZEV3</t>
  </si>
  <si>
    <t>PFRM3</t>
  </si>
  <si>
    <t>Profarma</t>
  </si>
  <si>
    <t>LIGT3</t>
  </si>
  <si>
    <t>Light</t>
  </si>
  <si>
    <t>WIZC3</t>
  </si>
  <si>
    <t>Wiz Soluções</t>
  </si>
  <si>
    <t>KRSA3</t>
  </si>
  <si>
    <t>Kora Saúde</t>
  </si>
  <si>
    <t>ORVR3</t>
  </si>
  <si>
    <t>Orizon</t>
  </si>
  <si>
    <t>RNEW4</t>
  </si>
  <si>
    <t>Renova Energia</t>
  </si>
  <si>
    <t>DASA3</t>
  </si>
  <si>
    <t>Dasa</t>
  </si>
  <si>
    <t>NINJ3</t>
  </si>
  <si>
    <t>GetNinjas</t>
  </si>
  <si>
    <t>TASA4</t>
  </si>
  <si>
    <t>Taurus</t>
  </si>
  <si>
    <t>PORT3</t>
  </si>
  <si>
    <t>Wilson Sons</t>
  </si>
  <si>
    <t>VIVR3</t>
  </si>
  <si>
    <t>Viver</t>
  </si>
  <si>
    <t>TRAD3</t>
  </si>
  <si>
    <t>Traders Club</t>
  </si>
  <si>
    <t>LAVV3</t>
  </si>
  <si>
    <t>Lavvi Incorporadora</t>
  </si>
  <si>
    <t>ROMI3</t>
  </si>
  <si>
    <t>Indústrias ROMI</t>
  </si>
  <si>
    <t>BMOB3</t>
  </si>
  <si>
    <t>Bemobi</t>
  </si>
  <si>
    <t>OIBR4</t>
  </si>
  <si>
    <t>SYNE3</t>
  </si>
  <si>
    <t>SYN</t>
  </si>
  <si>
    <t>AGRO3</t>
  </si>
  <si>
    <t>BrasilAgro</t>
  </si>
  <si>
    <t>UNIP6</t>
  </si>
  <si>
    <t>Unipar</t>
  </si>
  <si>
    <t>FIQE3</t>
  </si>
  <si>
    <t>Unifique</t>
  </si>
  <si>
    <t>TAEE4</t>
  </si>
  <si>
    <t>Taesa</t>
  </si>
  <si>
    <t>PRNR3</t>
  </si>
  <si>
    <t>Priner</t>
  </si>
  <si>
    <t>POMO3</t>
  </si>
  <si>
    <t>OSXB3</t>
  </si>
  <si>
    <t>OSX Brasil</t>
  </si>
  <si>
    <t>TCSA3</t>
  </si>
  <si>
    <t>Tecnisa</t>
  </si>
  <si>
    <t>CTNM4</t>
  </si>
  <si>
    <t>Coteminas</t>
  </si>
  <si>
    <t>ITSA3</t>
  </si>
  <si>
    <t>TGMA3</t>
  </si>
  <si>
    <t>Tegma</t>
  </si>
  <si>
    <t>IGTI3</t>
  </si>
  <si>
    <t>Iguatemi</t>
  </si>
  <si>
    <t>Jereissati Participações</t>
  </si>
  <si>
    <t>INEP3</t>
  </si>
  <si>
    <t>Inepar</t>
  </si>
  <si>
    <t>ALPK3</t>
  </si>
  <si>
    <t>Estapar</t>
  </si>
  <si>
    <t>UCAS3</t>
  </si>
  <si>
    <t>Unicasa</t>
  </si>
  <si>
    <t>LOGG3</t>
  </si>
  <si>
    <t>LOG CP</t>
  </si>
  <si>
    <t>JSLG3</t>
  </si>
  <si>
    <t>JSL</t>
  </si>
  <si>
    <t>SANB4</t>
  </si>
  <si>
    <t>Banco Santander</t>
  </si>
  <si>
    <t>AGXY3</t>
  </si>
  <si>
    <t>AgroGalaxy</t>
  </si>
  <si>
    <t>SANB3</t>
  </si>
  <si>
    <t>PDTC3</t>
  </si>
  <si>
    <t>Padtec</t>
  </si>
  <si>
    <t>RSID3</t>
  </si>
  <si>
    <t>Rossi Residencial</t>
  </si>
  <si>
    <t>DEXP3</t>
  </si>
  <si>
    <t>Dexxos</t>
  </si>
  <si>
    <t>MELK3</t>
  </si>
  <si>
    <t>Melnick</t>
  </si>
  <si>
    <t>TAEE3</t>
  </si>
  <si>
    <t>LPSB3</t>
  </si>
  <si>
    <t>Lopes</t>
  </si>
  <si>
    <t>WEST3</t>
  </si>
  <si>
    <t>Westwing</t>
  </si>
  <si>
    <t>GGBR3</t>
  </si>
  <si>
    <t>TFCO4</t>
  </si>
  <si>
    <t>Track &amp; Field</t>
  </si>
  <si>
    <t>INEP4</t>
  </si>
  <si>
    <t>LVTC3</t>
  </si>
  <si>
    <t>WDC Networks</t>
  </si>
  <si>
    <t>CSUD3</t>
  </si>
  <si>
    <t>CSU Cardsystem</t>
  </si>
  <si>
    <t>TECN3</t>
  </si>
  <si>
    <t>Technos</t>
  </si>
  <si>
    <t>GOAU3</t>
  </si>
  <si>
    <t>LAND3</t>
  </si>
  <si>
    <t>Terra Santa</t>
  </si>
  <si>
    <t>RNEW3</t>
  </si>
  <si>
    <t>EUCA4</t>
  </si>
  <si>
    <t>Eucatex</t>
  </si>
  <si>
    <t>DMVF3</t>
  </si>
  <si>
    <t>D1000 Varejo Farma</t>
  </si>
  <si>
    <t>CTSA4</t>
  </si>
  <si>
    <t>Santanense</t>
  </si>
  <si>
    <t>ELMD3</t>
  </si>
  <si>
    <t>Eletromidia</t>
  </si>
  <si>
    <t>PMAM3</t>
  </si>
  <si>
    <t>Paranapanema</t>
  </si>
  <si>
    <t>RAPT3</t>
  </si>
  <si>
    <t>ALLD3</t>
  </si>
  <si>
    <t>Allied</t>
  </si>
  <si>
    <t>SNSY3</t>
  </si>
  <si>
    <t>Sansuy</t>
  </si>
  <si>
    <t>AALR3</t>
  </si>
  <si>
    <t>Alliança</t>
  </si>
  <si>
    <t>BRAP3</t>
  </si>
  <si>
    <t>BRKM3</t>
  </si>
  <si>
    <t>BMIN4</t>
  </si>
  <si>
    <t>Banco Mercantil de Investimentos</t>
  </si>
  <si>
    <t>TPIS3</t>
  </si>
  <si>
    <t>Triunfo</t>
  </si>
  <si>
    <t>SNSY5</t>
  </si>
  <si>
    <t>BOBR4</t>
  </si>
  <si>
    <t>Bombril</t>
  </si>
  <si>
    <t>ATMP3</t>
  </si>
  <si>
    <t>Atma</t>
  </si>
  <si>
    <t>ENGI4</t>
  </si>
  <si>
    <t>Energisa</t>
  </si>
  <si>
    <t>CAMB3</t>
  </si>
  <si>
    <t>Cambuci</t>
  </si>
  <si>
    <t>FRTA3</t>
  </si>
  <si>
    <t>Pomi Frutas</t>
  </si>
  <si>
    <t>DOTZ3</t>
  </si>
  <si>
    <t>Dotz</t>
  </si>
  <si>
    <t>LOGN3</t>
  </si>
  <si>
    <t>Log-In</t>
  </si>
  <si>
    <t>UNIP3</t>
  </si>
  <si>
    <t>ALUP3</t>
  </si>
  <si>
    <t>Alupar</t>
  </si>
  <si>
    <t>ALUP4</t>
  </si>
  <si>
    <t>ATOM3</t>
  </si>
  <si>
    <t>ATOM</t>
  </si>
  <si>
    <t>BMEB4</t>
  </si>
  <si>
    <t>Banco Mercantil do Brasil</t>
  </si>
  <si>
    <t>CGRA4</t>
  </si>
  <si>
    <t>Grazziotin</t>
  </si>
  <si>
    <t>BRIV3</t>
  </si>
  <si>
    <t>Alfa Investimento</t>
  </si>
  <si>
    <t>HOOT4</t>
  </si>
  <si>
    <t>Hotéis Othon</t>
  </si>
  <si>
    <t>NUTR3</t>
  </si>
  <si>
    <t>Nutriplant</t>
  </si>
  <si>
    <t>CEBR6</t>
  </si>
  <si>
    <t>CEB</t>
  </si>
  <si>
    <t>SCAR3</t>
  </si>
  <si>
    <t>São Carlos</t>
  </si>
  <si>
    <t>CEBR3</t>
  </si>
  <si>
    <t>TASA3</t>
  </si>
  <si>
    <t>OFSA3</t>
  </si>
  <si>
    <t>Ourofino Saúde Animal</t>
  </si>
  <si>
    <t>CEBR5</t>
  </si>
  <si>
    <t>BEES3</t>
  </si>
  <si>
    <t>Banestes</t>
  </si>
  <si>
    <t>BRSR3</t>
  </si>
  <si>
    <t>MERC4</t>
  </si>
  <si>
    <t>Mercantil do Brasil Financeira</t>
  </si>
  <si>
    <t>ENGI3</t>
  </si>
  <si>
    <t>CTSA3</t>
  </si>
  <si>
    <t>BPAC5</t>
  </si>
  <si>
    <t>Banco BTG Pactual</t>
  </si>
  <si>
    <t>CRPG5</t>
  </si>
  <si>
    <t>Tronox Pigmentos</t>
  </si>
  <si>
    <t>REDE3</t>
  </si>
  <si>
    <t>Rede Energia</t>
  </si>
  <si>
    <t>HAGA4</t>
  </si>
  <si>
    <t>Haga</t>
  </si>
  <si>
    <t>VSTE3</t>
  </si>
  <si>
    <t>LE LIS BLANC</t>
  </si>
  <si>
    <t>COCE5</t>
  </si>
  <si>
    <t>Coelce</t>
  </si>
  <si>
    <t>BIOM3</t>
  </si>
  <si>
    <t>Biomm</t>
  </si>
  <si>
    <t>WHRL3</t>
  </si>
  <si>
    <t>Whirlpool</t>
  </si>
  <si>
    <t>EQPA3</t>
  </si>
  <si>
    <t>Equatorial Energia Pará</t>
  </si>
  <si>
    <t>RPAD5</t>
  </si>
  <si>
    <t>Alfa Holdings</t>
  </si>
  <si>
    <t>NORD3</t>
  </si>
  <si>
    <t>Nordon</t>
  </si>
  <si>
    <t>FHER3</t>
  </si>
  <si>
    <t>Fertilizantes Heringer</t>
  </si>
  <si>
    <t>EPAR3</t>
  </si>
  <si>
    <t>Embpar Participações</t>
  </si>
  <si>
    <t>RSUL4</t>
  </si>
  <si>
    <t>Metalúrgica Riosulense</t>
  </si>
  <si>
    <t>MAPT4</t>
  </si>
  <si>
    <t>Cemepe</t>
  </si>
  <si>
    <t>TRPL3</t>
  </si>
  <si>
    <t>JFEN3</t>
  </si>
  <si>
    <t>João Fortes</t>
  </si>
  <si>
    <t>PTNT3</t>
  </si>
  <si>
    <t>Pettenati</t>
  </si>
  <si>
    <t>CLSC4</t>
  </si>
  <si>
    <t>Celesc</t>
  </si>
  <si>
    <t>RPMG3</t>
  </si>
  <si>
    <t>Refinaria de Manguinhos</t>
  </si>
  <si>
    <t>DOHL4</t>
  </si>
  <si>
    <t>Döhler</t>
  </si>
  <si>
    <t>PINE3</t>
  </si>
  <si>
    <t>BGIP4</t>
  </si>
  <si>
    <t>Banese</t>
  </si>
  <si>
    <t>BPAC3</t>
  </si>
  <si>
    <t>NEXP3</t>
  </si>
  <si>
    <t>Brasil Brokers</t>
  </si>
  <si>
    <t>HAGA3</t>
  </si>
  <si>
    <t>BMIN3</t>
  </si>
  <si>
    <t>EALT4</t>
  </si>
  <si>
    <t>Electro Aço Altona</t>
  </si>
  <si>
    <t>EMAE4</t>
  </si>
  <si>
    <t>EMAE</t>
  </si>
  <si>
    <t>MTSA4</t>
  </si>
  <si>
    <t>METISA</t>
  </si>
  <si>
    <t>AFLT3</t>
  </si>
  <si>
    <t>Afluente T</t>
  </si>
  <si>
    <t>BAZA3</t>
  </si>
  <si>
    <t>Banco da Amazônia</t>
  </si>
  <si>
    <t>APER3</t>
  </si>
  <si>
    <t>Alper</t>
  </si>
  <si>
    <t>BEES4</t>
  </si>
  <si>
    <t>PEAB4</t>
  </si>
  <si>
    <t>Participações Aliança da Bahia</t>
  </si>
  <si>
    <t>HBTS5</t>
  </si>
  <si>
    <t>Habitasul</t>
  </si>
  <si>
    <t>CEDO4</t>
  </si>
  <si>
    <t>Cedro Têxtil</t>
  </si>
  <si>
    <t>TELB4</t>
  </si>
  <si>
    <t>Telebras</t>
  </si>
  <si>
    <t>WHRL4</t>
  </si>
  <si>
    <t>FESA3</t>
  </si>
  <si>
    <t>CGAS5</t>
  </si>
  <si>
    <t>Comgás</t>
  </si>
  <si>
    <t>BMEB3</t>
  </si>
  <si>
    <t>BSLI4</t>
  </si>
  <si>
    <t>Banco de Brasília</t>
  </si>
  <si>
    <t>RDNI3</t>
  </si>
  <si>
    <t>RNI</t>
  </si>
  <si>
    <t>WLMM4</t>
  </si>
  <si>
    <t>WLM</t>
  </si>
  <si>
    <t>MWET4</t>
  </si>
  <si>
    <t>Wetzel</t>
  </si>
  <si>
    <t>CEEB3</t>
  </si>
  <si>
    <t>COELBA</t>
  </si>
  <si>
    <t>CGRA3</t>
  </si>
  <si>
    <t>FRIO3</t>
  </si>
  <si>
    <t>Metalfrio</t>
  </si>
  <si>
    <t>CRPG6</t>
  </si>
  <si>
    <t>CRIV3</t>
  </si>
  <si>
    <t>Alfa Financeira</t>
  </si>
  <si>
    <t>AVLL3</t>
  </si>
  <si>
    <t>Alphaville</t>
  </si>
  <si>
    <t>DTCY3</t>
  </si>
  <si>
    <t>Dtcom</t>
  </si>
  <si>
    <t>PEAB3</t>
  </si>
  <si>
    <t>EUCA3</t>
  </si>
  <si>
    <t>PTNT4</t>
  </si>
  <si>
    <t>CRIV4</t>
  </si>
  <si>
    <t>CTKA4</t>
  </si>
  <si>
    <t>Karsten</t>
  </si>
  <si>
    <t>MGEL4</t>
  </si>
  <si>
    <t>Mangels</t>
  </si>
  <si>
    <t>BRGE3</t>
  </si>
  <si>
    <t>Consórcio Alfa</t>
  </si>
  <si>
    <t>BRIV4</t>
  </si>
  <si>
    <t>EALT3</t>
  </si>
  <si>
    <t>CEEB5</t>
  </si>
  <si>
    <t>TEKA4</t>
  </si>
  <si>
    <t>Teka</t>
  </si>
  <si>
    <t>PATI3</t>
  </si>
  <si>
    <t>Panatlântica</t>
  </si>
  <si>
    <t>CPLE5</t>
  </si>
  <si>
    <t>BSLI3</t>
  </si>
  <si>
    <t>DEXP4</t>
  </si>
  <si>
    <t>CTNM3</t>
  </si>
  <si>
    <t>ALPA3</t>
  </si>
  <si>
    <t>PLAS3</t>
  </si>
  <si>
    <t>Plascar</t>
  </si>
  <si>
    <t>HETA4</t>
  </si>
  <si>
    <t>Hercules</t>
  </si>
  <si>
    <t>BMKS3</t>
  </si>
  <si>
    <t>Monark</t>
  </si>
  <si>
    <t>BAHI3</t>
  </si>
  <si>
    <t>Bahema</t>
  </si>
  <si>
    <t>TELB3</t>
  </si>
  <si>
    <t>CLSC3</t>
  </si>
  <si>
    <t>RPAD3</t>
  </si>
  <si>
    <t>BNBR3</t>
  </si>
  <si>
    <t>Banco do Nordeste</t>
  </si>
  <si>
    <t>BRGE12</t>
  </si>
  <si>
    <t>GEPA3</t>
  </si>
  <si>
    <t>Rio Paranapanema Energia</t>
  </si>
  <si>
    <t>TKNO4</t>
  </si>
  <si>
    <t>Tekno</t>
  </si>
  <si>
    <t>EQMA3B</t>
  </si>
  <si>
    <t>Equatorial Maranhão</t>
  </si>
  <si>
    <t>CSRN5</t>
  </si>
  <si>
    <t>COSERN</t>
  </si>
  <si>
    <t>GEPA4</t>
  </si>
  <si>
    <t>JOPA3</t>
  </si>
  <si>
    <t>Josapar</t>
  </si>
  <si>
    <t>DOHL3</t>
  </si>
  <si>
    <t>MNPR3</t>
  </si>
  <si>
    <t>Minupar</t>
  </si>
  <si>
    <t>BALM3</t>
  </si>
  <si>
    <t>Baumer</t>
  </si>
  <si>
    <t>BDLL4</t>
  </si>
  <si>
    <t>Bardella</t>
  </si>
  <si>
    <t>BALM4</t>
  </si>
  <si>
    <t>BAUH4</t>
  </si>
  <si>
    <t>Excelsior</t>
  </si>
  <si>
    <t>UNIP5</t>
  </si>
  <si>
    <t>BGIP3</t>
  </si>
  <si>
    <t>MOAR3</t>
  </si>
  <si>
    <t>Monteiro Aranha</t>
  </si>
  <si>
    <t>MNDL3</t>
  </si>
  <si>
    <t>Mundial</t>
  </si>
  <si>
    <t>BRGE6</t>
  </si>
  <si>
    <t>IGTI4</t>
  </si>
  <si>
    <t>ESTR4</t>
  </si>
  <si>
    <t>Estrela</t>
  </si>
  <si>
    <t>PATI4</t>
  </si>
  <si>
    <t>RPAD6</t>
  </si>
  <si>
    <t>AHEB5</t>
  </si>
  <si>
    <t>São Paulo Turismo</t>
  </si>
  <si>
    <t>CEED4</t>
  </si>
  <si>
    <t>CEEE D</t>
  </si>
  <si>
    <t>EQPA6</t>
  </si>
  <si>
    <t>CSRN3</t>
  </si>
  <si>
    <t>EQPA5</t>
  </si>
  <si>
    <t>LUXM4</t>
  </si>
  <si>
    <t>Trevisa</t>
  </si>
  <si>
    <t>CTKA3</t>
  </si>
  <si>
    <t>CBEE3</t>
  </si>
  <si>
    <t>Ampla Energia</t>
  </si>
  <si>
    <t>EKTR4</t>
  </si>
  <si>
    <t>Elektro</t>
  </si>
  <si>
    <t>CSRN6</t>
  </si>
  <si>
    <t>CEED3</t>
  </si>
  <si>
    <t>EQPA7</t>
  </si>
  <si>
    <t>BDLL3</t>
  </si>
  <si>
    <t>CALI3</t>
  </si>
  <si>
    <t>Adolpho Lindenberg</t>
  </si>
  <si>
    <t>CGAS3</t>
  </si>
  <si>
    <t>ESTR3</t>
  </si>
  <si>
    <t>MRSA3B</t>
  </si>
  <si>
    <t>MRS Logística</t>
  </si>
  <si>
    <t>ENMT3</t>
  </si>
  <si>
    <t>Energisa MT</t>
  </si>
  <si>
    <t>ELET5</t>
  </si>
  <si>
    <t>BRGE8</t>
  </si>
  <si>
    <t>MRSA6B</t>
  </si>
  <si>
    <t>MRSA5B</t>
  </si>
  <si>
    <t>BRKM6</t>
  </si>
  <si>
    <t>USIM6</t>
  </si>
  <si>
    <t>FIEI3</t>
  </si>
  <si>
    <t>Fica</t>
  </si>
  <si>
    <t>SOND5</t>
  </si>
  <si>
    <t>Sondotécnica</t>
  </si>
  <si>
    <t>CEDO3</t>
  </si>
  <si>
    <t>MAPT3</t>
  </si>
  <si>
    <t>WLMM3</t>
  </si>
  <si>
    <t>SOND6</t>
  </si>
  <si>
    <t>GSHP3</t>
  </si>
  <si>
    <t>General Shopping &amp; Outlets</t>
  </si>
  <si>
    <t>BRSR5</t>
  </si>
  <si>
    <t>ENMT4</t>
  </si>
  <si>
    <t>BRGE11</t>
  </si>
  <si>
    <t>LIPR3</t>
  </si>
  <si>
    <t>Eletropar</t>
  </si>
  <si>
    <t>CSAB3</t>
  </si>
  <si>
    <t>Cia. de Seg. Aliança da Bahia</t>
  </si>
  <si>
    <t>CSAB4</t>
  </si>
  <si>
    <t>AHEB3</t>
  </si>
  <si>
    <t>CRPG3</t>
  </si>
  <si>
    <t>MEGA3</t>
  </si>
  <si>
    <t>OMEGA ENERGIA S.A.</t>
  </si>
  <si>
    <t>DMFN3</t>
  </si>
  <si>
    <t>DM Financeira</t>
  </si>
  <si>
    <t>BRGE5</t>
  </si>
  <si>
    <t>GPAR3</t>
  </si>
  <si>
    <t>CELGPAR</t>
  </si>
  <si>
    <t>SQIA3</t>
  </si>
  <si>
    <t>Sinqia</t>
  </si>
  <si>
    <t>BRGE7</t>
  </si>
  <si>
    <t>ALSO3</t>
  </si>
  <si>
    <t>Aliansce Sonae</t>
  </si>
  <si>
    <t>BRPR3</t>
  </si>
  <si>
    <t>BR Properties</t>
  </si>
  <si>
    <t>MTSA3</t>
  </si>
  <si>
    <t>SLED4</t>
  </si>
  <si>
    <t>Saraiva</t>
  </si>
  <si>
    <t>SLED3</t>
  </si>
  <si>
    <t>AHEB6</t>
  </si>
  <si>
    <t>VIIA3</t>
  </si>
  <si>
    <t>EKTR3</t>
  </si>
  <si>
    <t>MWET3</t>
  </si>
  <si>
    <t>ENBR3</t>
  </si>
  <si>
    <t>EDP Brasil</t>
  </si>
  <si>
    <t>BOAS3</t>
  </si>
  <si>
    <t>Boa Vista</t>
  </si>
  <si>
    <t>COCE3</t>
  </si>
  <si>
    <t>JOPA4</t>
  </si>
  <si>
    <t>MODL3</t>
  </si>
  <si>
    <t>Banco Modal</t>
  </si>
  <si>
    <t>MERC3</t>
  </si>
  <si>
    <t>CEGR3</t>
  </si>
  <si>
    <t>Naturgy (CEG)</t>
  </si>
  <si>
    <t>CRDE3</t>
  </si>
  <si>
    <t>IGBR3</t>
  </si>
  <si>
    <t>IGB Eletrônica</t>
  </si>
  <si>
    <t>MSPA4</t>
  </si>
  <si>
    <t>Melhoramentos</t>
  </si>
  <si>
    <t>ODER4</t>
  </si>
  <si>
    <t>Conservas Oderich</t>
  </si>
  <si>
    <t>PARD3</t>
  </si>
  <si>
    <t>Hermes Pardini</t>
  </si>
  <si>
    <t>CASN3</t>
  </si>
  <si>
    <t>CASAN</t>
  </si>
  <si>
    <t>WIZS3</t>
  </si>
  <si>
    <t>LLIS3</t>
  </si>
  <si>
    <t>MSPA3</t>
  </si>
  <si>
    <t>BRML3</t>
  </si>
  <si>
    <t>BRMalls</t>
  </si>
  <si>
    <t>DMMO3</t>
  </si>
  <si>
    <t>Dommo Energia</t>
  </si>
  <si>
    <t>GETT3</t>
  </si>
  <si>
    <t>Getnet</t>
  </si>
  <si>
    <t>GETT4</t>
  </si>
  <si>
    <t>SULA4</t>
  </si>
  <si>
    <t>SulAmérica</t>
  </si>
  <si>
    <t>SULA3</t>
  </si>
  <si>
    <t>CEPE5</t>
  </si>
  <si>
    <t>CELPE</t>
  </si>
  <si>
    <t>TCNO4</t>
  </si>
  <si>
    <t>Tecnosolo</t>
  </si>
  <si>
    <t>TCNO3</t>
  </si>
  <si>
    <t>CEPE6</t>
  </si>
  <si>
    <t>BKBR3</t>
  </si>
  <si>
    <t>MTIG4</t>
  </si>
  <si>
    <t>Metalgráfica Iguaçu</t>
  </si>
  <si>
    <t>BLUT4</t>
  </si>
  <si>
    <t>Blue Tech Solutions</t>
  </si>
  <si>
    <t>BLUT3</t>
  </si>
  <si>
    <t>MODL4</t>
  </si>
  <si>
    <t>CARD3</t>
  </si>
  <si>
    <t>SHUL3</t>
  </si>
  <si>
    <t>FIGE3</t>
  </si>
  <si>
    <t>Investimentos Bemge</t>
  </si>
  <si>
    <t>FNCN3</t>
  </si>
  <si>
    <t>TEKA3</t>
  </si>
  <si>
    <t>HETA3</t>
  </si>
  <si>
    <t>LCAM3</t>
  </si>
  <si>
    <t>Locamerica</t>
  </si>
  <si>
    <t>BIDI4</t>
  </si>
  <si>
    <t>Banco Inter</t>
  </si>
  <si>
    <t>BIDI3</t>
  </si>
  <si>
    <t>EEEL4</t>
  </si>
  <si>
    <t>CEEE GT</t>
  </si>
  <si>
    <t>EEEL3</t>
  </si>
  <si>
    <t>BBRK3</t>
  </si>
  <si>
    <t>SOND3</t>
  </si>
  <si>
    <t>CESP6</t>
  </si>
  <si>
    <t>CESP</t>
  </si>
  <si>
    <t>CESP3</t>
  </si>
  <si>
    <t>CESP5</t>
  </si>
  <si>
    <t>ECPR4</t>
  </si>
  <si>
    <t>Encorpar</t>
  </si>
  <si>
    <t>MOSI3</t>
  </si>
  <si>
    <t>Mosaico</t>
  </si>
  <si>
    <t>POWE3</t>
  </si>
  <si>
    <t>Focus Energia</t>
  </si>
  <si>
    <t>ECPR3</t>
  </si>
  <si>
    <t>GNDI3</t>
  </si>
  <si>
    <t>NotreDame Intermédica</t>
  </si>
  <si>
    <t>LAME4</t>
  </si>
  <si>
    <t>Lojas Americanas</t>
  </si>
  <si>
    <t>LAME3</t>
  </si>
  <si>
    <t>OMGE3</t>
  </si>
  <si>
    <t>Omega Geração</t>
  </si>
  <si>
    <t>IGTA3</t>
  </si>
  <si>
    <t>JPSA3</t>
  </si>
  <si>
    <t>BRDT3</t>
  </si>
  <si>
    <t>JBDU4</t>
  </si>
  <si>
    <t>JBDU3</t>
  </si>
  <si>
    <t>HGTX3</t>
  </si>
  <si>
    <t>Hering</t>
  </si>
  <si>
    <t>CCPR3</t>
  </si>
  <si>
    <t>DTEX3</t>
  </si>
  <si>
    <t>VVAR3</t>
  </si>
  <si>
    <t>PNVL4</t>
  </si>
  <si>
    <t>TESA3</t>
  </si>
  <si>
    <t>BTOW3</t>
  </si>
  <si>
    <t>LINX3</t>
  </si>
  <si>
    <t>Linx</t>
  </si>
  <si>
    <t>BTTL3</t>
  </si>
  <si>
    <t>GPCP3</t>
  </si>
  <si>
    <t>GPCP4</t>
  </si>
  <si>
    <t>SMLS3</t>
  </si>
  <si>
    <t>Smiles</t>
  </si>
  <si>
    <t>MMXM3</t>
  </si>
  <si>
    <t>MMX Mineração</t>
  </si>
  <si>
    <t>BSEV3</t>
  </si>
  <si>
    <t>Biosev</t>
  </si>
  <si>
    <t>CNTO3</t>
  </si>
  <si>
    <t>TIET4</t>
  </si>
  <si>
    <t>AES Tietê Energia</t>
  </si>
  <si>
    <t>TIET3</t>
  </si>
  <si>
    <t>CORR4</t>
  </si>
  <si>
    <t>Corrêa Ribeiro</t>
  </si>
  <si>
    <t>CEPE3</t>
  </si>
  <si>
    <t>CALI4</t>
  </si>
  <si>
    <t>SNSY6</t>
  </si>
  <si>
    <t>CASN4</t>
  </si>
  <si>
    <t>EMAE3</t>
  </si>
  <si>
    <t>BPAR3</t>
  </si>
  <si>
    <t>Banpará</t>
  </si>
  <si>
    <t>APTI4</t>
  </si>
  <si>
    <t>Aliperti</t>
  </si>
  <si>
    <t>VSPT3</t>
  </si>
  <si>
    <t>FCA</t>
  </si>
  <si>
    <t>MTIG3</t>
  </si>
  <si>
    <t>FIGE4</t>
  </si>
  <si>
    <t>LUXM3</t>
  </si>
  <si>
    <t>TKNO3</t>
  </si>
  <si>
    <t>COCE6</t>
  </si>
  <si>
    <t>MGEL3</t>
  </si>
  <si>
    <t>CTSA8</t>
  </si>
  <si>
    <t>MMAQ4</t>
  </si>
  <si>
    <t>Minasmáquinas</t>
  </si>
  <si>
    <t>Var. Mês (Num)</t>
  </si>
  <si>
    <t>Var. Ano (Num)</t>
  </si>
  <si>
    <t>Var. 12M (Num)</t>
  </si>
  <si>
    <t>Valor Inicial Dia (R$)</t>
  </si>
  <si>
    <t>Valor Inicial Mês (R$)</t>
  </si>
  <si>
    <t>Valor Inicial Ano (R$)</t>
  </si>
  <si>
    <t>Valor Inicial 12M (R$)</t>
  </si>
  <si>
    <t>Quantidade de Ações</t>
  </si>
  <si>
    <t>Var. Dia (Num)</t>
  </si>
  <si>
    <t>Var. Sem (Num)</t>
  </si>
  <si>
    <t>Valor Inicial Sem (R$)</t>
  </si>
  <si>
    <t>Variação Dia (R$)</t>
  </si>
  <si>
    <t>Variação Sem. (R$)</t>
  </si>
  <si>
    <t>Variação Mês (R$)</t>
  </si>
  <si>
    <t>Variação Ano (R$)</t>
  </si>
  <si>
    <t>Variação 12M (R$)</t>
  </si>
  <si>
    <t>Resultado Dia</t>
  </si>
  <si>
    <t>Resultado Sem.</t>
  </si>
  <si>
    <t>Resultado Mês</t>
  </si>
  <si>
    <t>Resultado Ano</t>
  </si>
  <si>
    <t>Resultado 12M</t>
  </si>
  <si>
    <t>Empresa</t>
  </si>
  <si>
    <t>Segmento</t>
  </si>
  <si>
    <t>#</t>
  </si>
  <si>
    <t>Ano de Fundação</t>
  </si>
  <si>
    <t>Idade (em anos)</t>
  </si>
  <si>
    <t>Siderurgia</t>
  </si>
  <si>
    <t>Mineração</t>
  </si>
  <si>
    <t>Petróleo e Gás</t>
  </si>
  <si>
    <t>Papel e Celulose</t>
  </si>
  <si>
    <t>Energia Elétrica</t>
  </si>
  <si>
    <t>Shopping Centers</t>
  </si>
  <si>
    <t>Banco</t>
  </si>
  <si>
    <t>Saúde</t>
  </si>
  <si>
    <t>Petroquímica</t>
  </si>
  <si>
    <t>Aviação</t>
  </si>
  <si>
    <t>Educação</t>
  </si>
  <si>
    <t>Distribuidora de Combustíveis</t>
  </si>
  <si>
    <t>Construção Civil</t>
  </si>
  <si>
    <t>Varejo de Calçados</t>
  </si>
  <si>
    <t>Frigorífico</t>
  </si>
  <si>
    <t>Varejo</t>
  </si>
  <si>
    <t>Telecomunicações</t>
  </si>
  <si>
    <t>Logística</t>
  </si>
  <si>
    <t>Meios de Pagamento</t>
  </si>
  <si>
    <t>Distribuidora de Materiais de Construção</t>
  </si>
  <si>
    <t>Participações</t>
  </si>
  <si>
    <t>Serviços de Internet</t>
  </si>
  <si>
    <t>Varejo Farmacêutico</t>
  </si>
  <si>
    <t>Conglomerado</t>
  </si>
  <si>
    <t>Combustíveis</t>
  </si>
  <si>
    <t>Transporte</t>
  </si>
  <si>
    <t>Bebidas</t>
  </si>
  <si>
    <t>Seguros</t>
  </si>
  <si>
    <t>Saneamento Básico</t>
  </si>
  <si>
    <t>Software</t>
  </si>
  <si>
    <t>Motores Elétricos</t>
  </si>
  <si>
    <t>Agronegócio</t>
  </si>
  <si>
    <t>Rodovias</t>
  </si>
  <si>
    <t>Energia</t>
  </si>
  <si>
    <t>Varejo de Animais de Estimação</t>
  </si>
  <si>
    <t>Varejo de Moda</t>
  </si>
  <si>
    <t>Calçados</t>
  </si>
  <si>
    <t>Cosméticos</t>
  </si>
  <si>
    <t>Varejo Atacadista</t>
  </si>
  <si>
    <t>Bolsa de Valores</t>
  </si>
  <si>
    <t>Farmacêutica</t>
  </si>
  <si>
    <t>Usina de Açúcar e Álcool</t>
  </si>
  <si>
    <t>Plano de Saúde</t>
  </si>
  <si>
    <t>Varejo Alimentício</t>
  </si>
  <si>
    <t>Varejo de Eletrodomésticos</t>
  </si>
  <si>
    <t>Aluguel de Carros</t>
  </si>
  <si>
    <t>Turismo</t>
  </si>
  <si>
    <t>Idade (anos)</t>
  </si>
  <si>
    <t>Classificação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</si>
</sst>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43" formatCode="_-* #,##0.00_-;\-* #,##0.00_-;_-* &quot;-&quot;??_-;_-@_-"/>
    <numFmt numFmtId="164" formatCode="_-* #,##0_-;\-* #,##0_-;_-* &quot;-&quot;??_-;_-@_-"/>
  </numFmts>
  <fonts count="13">
    <font>
      <sz val="10"/>
      <color rgb="FF000000"/>
      <name val="Arial"/>
      <scheme val="minor"/>
    </font>
    <font>
      <b/>
      <sz val="11"/>
      <color theme="1"/>
      <name val="Arial"/>
    </font>
    <font>
      <sz val="10"/>
      <color theme="1"/>
      <name val="Arial"/>
    </font>
    <font>
      <sz val="11"/>
      <color theme="1"/>
      <name val="&quot;aptos narrow&quot;"/>
    </font>
    <font>
      <b/>
      <sz val="10"/>
      <color theme="1"/>
      <name val="Arial"/>
      <scheme val="minor"/>
    </font>
    <font>
      <sz val="10"/>
      <color theme="1"/>
      <name val="Arial"/>
      <scheme val="minor"/>
    </font>
    <font>
      <sz val="10"/>
      <color rgb="FF000000"/>
      <name val="Arial"/>
      <scheme val="minor"/>
    </font>
    <font>
      <sz val="10"/>
      <color rgb="FF000000"/>
      <name val="Arial"/>
      <family val="2"/>
      <scheme val="minor"/>
    </font>
    <font>
      <b/>
      <sz val="11"/>
      <color theme="1"/>
      <name val="Arial"/>
      <family val="2"/>
    </font>
    <font>
      <b/>
      <sz val="10"/>
      <color theme="1"/>
      <name val="Arial"/>
      <family val="2"/>
    </font>
    <font>
      <b/>
      <sz val="10"/>
      <color rgb="FF000000"/>
      <name val="Arial"/>
      <family val="2"/>
      <scheme val="minor"/>
    </font>
    <font>
      <b/>
      <sz val="11"/>
      <color theme="1"/>
      <name val="&quot;aptos narrow&quot;"/>
    </font>
    <font>
      <b/>
      <sz val="11"/>
      <color theme="6" tint="-0.249977111117893"/>
      <name val="Arial"/>
      <family val="2"/>
    </font>
  </fonts>
  <fills count="10">
    <fill>
      <patternFill patternType="none"/>
    </fill>
    <fill>
      <patternFill patternType="gray125"/>
    </fill>
    <fill>
      <patternFill patternType="solid">
        <fgColor rgb="FF4EA72E"/>
        <bgColor rgb="FF4EA72E"/>
      </patternFill>
    </fill>
    <fill>
      <patternFill patternType="solid">
        <fgColor rgb="FFD9F2D0"/>
        <bgColor rgb="FFD9F2D0"/>
      </patternFill>
    </fill>
    <fill>
      <patternFill patternType="solid">
        <fgColor rgb="FFC1E4F5"/>
        <bgColor rgb="FFC1E4F5"/>
      </patternFill>
    </fill>
    <fill>
      <patternFill patternType="solid">
        <fgColor theme="7" tint="0.79998168889431442"/>
        <bgColor rgb="FF4EA72E"/>
      </patternFill>
    </fill>
    <fill>
      <patternFill patternType="solid">
        <fgColor theme="6" tint="0.59999389629810485"/>
        <bgColor rgb="FF4EA72E"/>
      </patternFill>
    </fill>
    <fill>
      <patternFill patternType="solid">
        <fgColor theme="4" tint="0.39997558519241921"/>
        <bgColor rgb="FF4EA72E"/>
      </patternFill>
    </fill>
    <fill>
      <patternFill patternType="solid">
        <fgColor theme="8" tint="0.39997558519241921"/>
        <bgColor rgb="FF4EA72E"/>
      </patternFill>
    </fill>
    <fill>
      <patternFill patternType="solid">
        <fgColor theme="9" tint="0.39997558519241921"/>
        <bgColor rgb="FF4EA72E"/>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43" fontId="6" fillId="0" borderId="0" applyFont="0" applyFill="0" applyBorder="0" applyAlignment="0" applyProtection="0"/>
    <xf numFmtId="44" fontId="6" fillId="0" borderId="0" applyFont="0" applyFill="0" applyBorder="0" applyAlignment="0" applyProtection="0"/>
  </cellStyleXfs>
  <cellXfs count="45">
    <xf numFmtId="0" fontId="0" fillId="0" borderId="0" xfId="0" applyFont="1" applyAlignment="1"/>
    <xf numFmtId="0" fontId="1" fillId="2" borderId="0" xfId="0" applyFont="1" applyFill="1" applyAlignment="1"/>
    <xf numFmtId="0" fontId="2" fillId="3" borderId="0" xfId="0" applyFont="1" applyFill="1" applyAlignment="1"/>
    <xf numFmtId="14" fontId="2" fillId="3" borderId="0" xfId="0" applyNumberFormat="1" applyFont="1" applyFill="1" applyAlignment="1">
      <alignment horizontal="right"/>
    </xf>
    <xf numFmtId="0" fontId="2" fillId="3" borderId="0" xfId="0" applyFont="1" applyFill="1" applyAlignment="1">
      <alignment horizontal="right"/>
    </xf>
    <xf numFmtId="0" fontId="2" fillId="4" borderId="0" xfId="0" applyFont="1" applyFill="1" applyAlignment="1"/>
    <xf numFmtId="14" fontId="2" fillId="4" borderId="0" xfId="0" applyNumberFormat="1" applyFont="1" applyFill="1" applyAlignment="1">
      <alignment horizontal="right"/>
    </xf>
    <xf numFmtId="0" fontId="2" fillId="4" borderId="0" xfId="0" applyFont="1" applyFill="1" applyAlignment="1">
      <alignment horizontal="right"/>
    </xf>
    <xf numFmtId="0" fontId="3" fillId="4" borderId="0" xfId="0" applyFont="1" applyFill="1" applyAlignment="1"/>
    <xf numFmtId="0" fontId="3" fillId="3" borderId="0" xfId="0" applyFont="1" applyFill="1" applyAlignment="1"/>
    <xf numFmtId="0" fontId="4" fillId="0" borderId="0" xfId="0" applyFont="1" applyAlignment="1"/>
    <xf numFmtId="0" fontId="5" fillId="0" borderId="0" xfId="0" applyFont="1" applyAlignment="1"/>
    <xf numFmtId="3" fontId="5" fillId="0" borderId="0" xfId="0" applyNumberFormat="1" applyFont="1" applyAlignment="1">
      <alignment horizontal="right"/>
    </xf>
    <xf numFmtId="4" fontId="5" fillId="0" borderId="0" xfId="0" applyNumberFormat="1" applyFont="1" applyAlignment="1">
      <alignment horizontal="right"/>
    </xf>
    <xf numFmtId="0" fontId="3" fillId="0" borderId="0" xfId="0" applyFont="1" applyAlignment="1"/>
    <xf numFmtId="0" fontId="5" fillId="2" borderId="0" xfId="0" applyFont="1" applyFill="1" applyAlignment="1"/>
    <xf numFmtId="0" fontId="5" fillId="0" borderId="0" xfId="0" applyFont="1"/>
    <xf numFmtId="0" fontId="5" fillId="3" borderId="0" xfId="0" applyFont="1" applyFill="1" applyAlignment="1"/>
    <xf numFmtId="0" fontId="5" fillId="4" borderId="0" xfId="0" applyFont="1" applyFill="1" applyAlignment="1"/>
    <xf numFmtId="0" fontId="5" fillId="3" borderId="0" xfId="0" applyFont="1" applyFill="1" applyAlignment="1"/>
    <xf numFmtId="0" fontId="8" fillId="2" borderId="0" xfId="0" applyFont="1" applyFill="1" applyAlignment="1"/>
    <xf numFmtId="0" fontId="9" fillId="3" borderId="0" xfId="0" applyFont="1" applyFill="1" applyAlignment="1"/>
    <xf numFmtId="44" fontId="9" fillId="3" borderId="0" xfId="2" applyFont="1" applyFill="1" applyAlignment="1"/>
    <xf numFmtId="0" fontId="9" fillId="4" borderId="0" xfId="0" applyFont="1" applyFill="1" applyAlignment="1"/>
    <xf numFmtId="44" fontId="9" fillId="4" borderId="0" xfId="2" applyFont="1" applyFill="1" applyAlignment="1"/>
    <xf numFmtId="0" fontId="10" fillId="0" borderId="0" xfId="0" applyFont="1" applyAlignment="1"/>
    <xf numFmtId="0" fontId="9" fillId="4" borderId="0" xfId="0" applyFont="1" applyFill="1" applyAlignment="1">
      <alignment horizontal="right"/>
    </xf>
    <xf numFmtId="0" fontId="11" fillId="4" borderId="0" xfId="0" applyFont="1" applyFill="1" applyAlignment="1"/>
    <xf numFmtId="0" fontId="11" fillId="3" borderId="0" xfId="0" applyFont="1" applyFill="1" applyAlignment="1"/>
    <xf numFmtId="164" fontId="9" fillId="3" borderId="0" xfId="1" applyNumberFormat="1" applyFont="1" applyFill="1" applyAlignment="1"/>
    <xf numFmtId="43" fontId="9" fillId="4" borderId="0" xfId="1" applyFont="1" applyFill="1" applyAlignment="1"/>
    <xf numFmtId="44" fontId="9" fillId="3" borderId="0" xfId="2" applyFont="1" applyFill="1" applyAlignment="1">
      <alignment horizontal="center"/>
    </xf>
    <xf numFmtId="0" fontId="9" fillId="4" borderId="0" xfId="0" applyFont="1" applyFill="1" applyAlignment="1">
      <alignment horizontal="center"/>
    </xf>
    <xf numFmtId="0" fontId="7" fillId="0" borderId="1" xfId="0" applyFont="1" applyBorder="1" applyAlignment="1">
      <alignment wrapText="1"/>
    </xf>
    <xf numFmtId="0" fontId="7" fillId="0" borderId="1" xfId="0" applyFont="1" applyBorder="1" applyAlignment="1">
      <alignment horizontal="right" wrapText="1"/>
    </xf>
    <xf numFmtId="0" fontId="9" fillId="3" borderId="0" xfId="0" applyFont="1" applyFill="1" applyAlignment="1">
      <alignment horizontal="center"/>
    </xf>
    <xf numFmtId="0" fontId="12" fillId="5" borderId="0" xfId="0" applyFont="1" applyFill="1" applyAlignment="1"/>
    <xf numFmtId="0" fontId="1" fillId="6" borderId="0" xfId="0" applyFont="1" applyFill="1" applyAlignment="1"/>
    <xf numFmtId="0" fontId="8" fillId="6" borderId="0" xfId="0" applyFont="1" applyFill="1" applyAlignment="1"/>
    <xf numFmtId="0" fontId="1" fillId="7" borderId="0" xfId="0" applyFont="1" applyFill="1" applyAlignment="1"/>
    <xf numFmtId="0" fontId="8" fillId="7" borderId="0" xfId="0" applyFont="1" applyFill="1" applyAlignment="1"/>
    <xf numFmtId="0" fontId="1" fillId="8" borderId="0" xfId="0" applyFont="1" applyFill="1" applyAlignment="1"/>
    <xf numFmtId="0" fontId="8" fillId="8" borderId="0" xfId="0" applyFont="1" applyFill="1" applyAlignment="1"/>
    <xf numFmtId="0" fontId="1" fillId="9" borderId="0" xfId="0" applyFont="1" applyFill="1" applyAlignment="1"/>
    <xf numFmtId="0" fontId="8" fillId="9" borderId="0" xfId="0" applyFont="1" applyFill="1" applyAlignment="1"/>
  </cellXfs>
  <cellStyles count="3">
    <cellStyle name="Moeda" xfId="2" builtinId="4"/>
    <cellStyle name="Normal" xfId="0" builtinId="0"/>
    <cellStyle name="Vírgula" xfId="1" builtinId="3"/>
  </cellStyles>
  <dxfs count="18">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
      <font>
        <color rgb="FF00B05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000"/>
  <sheetViews>
    <sheetView tabSelected="1" topLeftCell="S1" workbookViewId="0">
      <pane ySplit="1" topLeftCell="A2" activePane="bottomLeft" state="frozen"/>
      <selection activeCell="S1" sqref="S1"/>
      <selection pane="bottomLeft" activeCell="S1" sqref="A1:XFD1"/>
    </sheetView>
  </sheetViews>
  <sheetFormatPr defaultColWidth="12.5703125" defaultRowHeight="15.75" customHeight="1"/>
  <cols>
    <col min="1" max="1" width="7" customWidth="1"/>
    <col min="2" max="2" width="19.140625" style="25" bestFit="1" customWidth="1"/>
    <col min="3" max="3" width="13.5703125" style="25" bestFit="1" customWidth="1"/>
    <col min="4" max="4" width="24.5703125" style="25" bestFit="1" customWidth="1"/>
    <col min="5" max="5" width="19.140625" style="25" customWidth="1"/>
    <col min="6" max="6" width="10.140625" bestFit="1" customWidth="1"/>
    <col min="7" max="7" width="12.140625" bestFit="1" customWidth="1"/>
    <col min="8" max="8" width="12.5703125" bestFit="1" customWidth="1"/>
    <col min="9" max="9" width="14.85546875" style="25" bestFit="1" customWidth="1"/>
    <col min="10" max="10" width="21.5703125" style="25" bestFit="1" customWidth="1"/>
    <col min="11" max="11" width="21.5703125" style="25" customWidth="1"/>
    <col min="12" max="12" width="15.28515625" style="25" bestFit="1" customWidth="1"/>
    <col min="13" max="13" width="14.42578125" bestFit="1" customWidth="1"/>
    <col min="14" max="14" width="16.5703125" style="25" bestFit="1" customWidth="1"/>
    <col min="15" max="15" width="22.7109375" style="25" bestFit="1" customWidth="1"/>
    <col min="16" max="16" width="20.5703125" style="25" bestFit="1" customWidth="1"/>
    <col min="17" max="17" width="20.5703125" style="25" customWidth="1"/>
    <col min="18" max="18" width="13.7109375" bestFit="1" customWidth="1"/>
    <col min="19" max="19" width="16" style="25" customWidth="1"/>
    <col min="20" max="20" width="22.5703125" style="25" bestFit="1" customWidth="1"/>
    <col min="21" max="21" width="22.5703125" style="25" customWidth="1"/>
    <col min="22" max="22" width="20.5703125" style="25" customWidth="1"/>
    <col min="23" max="23" width="13.28515625" bestFit="1" customWidth="1"/>
    <col min="24" max="24" width="16" style="25" bestFit="1" customWidth="1"/>
    <col min="25" max="25" width="22.140625" style="25" bestFit="1" customWidth="1"/>
    <col min="26" max="26" width="22.140625" style="25" customWidth="1"/>
    <col min="27" max="27" width="15.85546875" style="25" bestFit="1" customWidth="1"/>
    <col min="28" max="28" width="13.5703125" bestFit="1" customWidth="1"/>
    <col min="29" max="29" width="16.28515625" style="25" bestFit="1" customWidth="1"/>
    <col min="30" max="30" width="22.42578125" style="25" bestFit="1" customWidth="1"/>
    <col min="31" max="31" width="22.42578125" style="25" customWidth="1"/>
    <col min="32" max="32" width="15.85546875" style="25" bestFit="1" customWidth="1"/>
    <col min="33" max="33" width="8.85546875" bestFit="1" customWidth="1"/>
    <col min="34" max="34" width="9.28515625" bestFit="1" customWidth="1"/>
    <col min="35" max="35" width="8.7109375" bestFit="1" customWidth="1"/>
    <col min="36" max="36" width="23" style="25" bestFit="1" customWidth="1"/>
  </cols>
  <sheetData>
    <row r="1" spans="1:36" ht="15.75" customHeight="1">
      <c r="A1" s="1" t="s">
        <v>0</v>
      </c>
      <c r="B1" s="20" t="s">
        <v>1032</v>
      </c>
      <c r="C1" s="20" t="s">
        <v>1084</v>
      </c>
      <c r="D1" s="20" t="s">
        <v>1085</v>
      </c>
      <c r="E1" s="20" t="s">
        <v>1033</v>
      </c>
      <c r="F1" s="1" t="s">
        <v>1</v>
      </c>
      <c r="G1" s="1" t="s">
        <v>2</v>
      </c>
      <c r="H1" s="36" t="s">
        <v>3</v>
      </c>
      <c r="I1" s="36" t="s">
        <v>1019</v>
      </c>
      <c r="J1" s="36" t="s">
        <v>1014</v>
      </c>
      <c r="K1" s="36" t="s">
        <v>1022</v>
      </c>
      <c r="L1" s="36" t="s">
        <v>1027</v>
      </c>
      <c r="M1" s="37" t="s">
        <v>4</v>
      </c>
      <c r="N1" s="38" t="s">
        <v>1020</v>
      </c>
      <c r="O1" s="38" t="s">
        <v>1021</v>
      </c>
      <c r="P1" s="38" t="s">
        <v>1023</v>
      </c>
      <c r="Q1" s="38" t="s">
        <v>1028</v>
      </c>
      <c r="R1" s="39" t="s">
        <v>5</v>
      </c>
      <c r="S1" s="40" t="s">
        <v>1011</v>
      </c>
      <c r="T1" s="40" t="s">
        <v>1015</v>
      </c>
      <c r="U1" s="40" t="s">
        <v>1024</v>
      </c>
      <c r="V1" s="40" t="s">
        <v>1029</v>
      </c>
      <c r="W1" s="41" t="s">
        <v>6</v>
      </c>
      <c r="X1" s="42" t="s">
        <v>1012</v>
      </c>
      <c r="Y1" s="42" t="s">
        <v>1016</v>
      </c>
      <c r="Z1" s="42" t="s">
        <v>1025</v>
      </c>
      <c r="AA1" s="42" t="s">
        <v>1030</v>
      </c>
      <c r="AB1" s="43" t="s">
        <v>7</v>
      </c>
      <c r="AC1" s="44" t="s">
        <v>1013</v>
      </c>
      <c r="AD1" s="44" t="s">
        <v>1017</v>
      </c>
      <c r="AE1" s="44" t="s">
        <v>1026</v>
      </c>
      <c r="AF1" s="44" t="s">
        <v>1031</v>
      </c>
      <c r="AG1" s="1" t="s">
        <v>8</v>
      </c>
      <c r="AH1" s="1" t="s">
        <v>9</v>
      </c>
      <c r="AI1" s="1" t="s">
        <v>10</v>
      </c>
      <c r="AJ1" s="20" t="s">
        <v>1018</v>
      </c>
    </row>
    <row r="2" spans="1:36" ht="12.75">
      <c r="A2" s="2" t="s">
        <v>11</v>
      </c>
      <c r="B2" s="21" t="str">
        <f>VLOOKUP(A2,Ticker!A:B,2,0)</f>
        <v>Usiminas</v>
      </c>
      <c r="C2" s="35">
        <f>VLOOKUP(B2,'Gemini - Segmento+Idade'!B:E,4,0)</f>
        <v>67</v>
      </c>
      <c r="D2" s="35" t="str">
        <f>IF(C2&lt;50,"Nova (menos de 50a)",IF(C2&gt;=100,"Centenária","Em Crescimento (50-100a)"))</f>
        <v>Em Crescimento (50-100a)</v>
      </c>
      <c r="E2" s="21" t="str">
        <f>VLOOKUP(B2,'Gemini - Segmento+Idade'!B:E,2,0)</f>
        <v>Siderurgia</v>
      </c>
      <c r="F2" s="3">
        <v>45317</v>
      </c>
      <c r="G2" s="4">
        <v>9.5</v>
      </c>
      <c r="H2" s="4">
        <v>5.2</v>
      </c>
      <c r="I2" s="21">
        <f t="shared" ref="I2:I33" si="0">H2/100</f>
        <v>5.2000000000000005E-2</v>
      </c>
      <c r="J2" s="22">
        <f t="shared" ref="J2:J33" si="1">$G2/(1+I2)</f>
        <v>9.0304182509505697</v>
      </c>
      <c r="K2" s="22">
        <f t="shared" ref="K2:K33" si="2">(G2-J2)*$AJ2</f>
        <v>241889725.43155926</v>
      </c>
      <c r="L2" s="31" t="str">
        <f>IF(K2&gt;0, "Subiu",IF(K2&lt;0,"Desceu","Estável"))</f>
        <v>Subiu</v>
      </c>
      <c r="M2" s="4">
        <v>11.76</v>
      </c>
      <c r="N2" s="21">
        <f>M2/100</f>
        <v>0.1176</v>
      </c>
      <c r="O2" s="22">
        <f>$G2/(1+N2)</f>
        <v>8.5003579098067288</v>
      </c>
      <c r="P2" s="22">
        <f t="shared" ref="P2:P33" si="3">($G2-O2)*$AJ2</f>
        <v>514933025.43414456</v>
      </c>
      <c r="Q2" s="31" t="str">
        <f>IF(P2&gt;0, "Subiu",IF(P2&lt;0,"Desceu","Estável"))</f>
        <v>Subiu</v>
      </c>
      <c r="R2" s="4">
        <v>2.2599999999999998</v>
      </c>
      <c r="S2" s="21">
        <f t="shared" ref="S2:S33" si="4">R2/100</f>
        <v>2.2599999999999999E-2</v>
      </c>
      <c r="T2" s="22">
        <f t="shared" ref="T2:T33" si="5">$G2/(1+S2)</f>
        <v>9.2900449833757097</v>
      </c>
      <c r="U2" s="22">
        <f t="shared" ref="U2:U33" si="6">($G2-T2)*$AJ2</f>
        <v>108151480.39086604</v>
      </c>
      <c r="V2" s="31" t="str">
        <f>IF(U2&gt;0, "Subiu",IF(U2&lt;0,"Desceu","Estável"))</f>
        <v>Subiu</v>
      </c>
      <c r="W2" s="4">
        <v>2.2599999999999998</v>
      </c>
      <c r="X2" s="21">
        <f t="shared" ref="X2:X33" si="7">W2/100</f>
        <v>2.2599999999999999E-2</v>
      </c>
      <c r="Y2" s="22">
        <f t="shared" ref="Y2:Y33" si="8">$G2/(1+X2)</f>
        <v>9.2900449833757097</v>
      </c>
      <c r="Z2" s="22">
        <f t="shared" ref="Z2:Z33" si="9">(G2-Y2)*AJ2</f>
        <v>108151480.39086604</v>
      </c>
      <c r="AA2" s="31" t="str">
        <f>IF(Z2&gt;0, "Subiu",IF(Z2&lt;0,"Desceu","Estável"))</f>
        <v>Subiu</v>
      </c>
      <c r="AB2" s="4">
        <v>15.97</v>
      </c>
      <c r="AC2" s="21">
        <f t="shared" ref="AC2:AC33" si="10">AB2/100</f>
        <v>0.15970000000000001</v>
      </c>
      <c r="AD2" s="22">
        <f t="shared" ref="AD2:AD33" si="11">$G2/(1+AC2)</f>
        <v>8.1917737345865316</v>
      </c>
      <c r="AE2" s="22">
        <f t="shared" ref="AE2:AE33" si="12">(G2-AD2)*AJ2</f>
        <v>673890100.67745936</v>
      </c>
      <c r="AF2" s="31" t="str">
        <f>IF(AE2&gt;0, "Subiu",IF(AE2&lt;0,"Desceu","Estável"))</f>
        <v>Subiu</v>
      </c>
      <c r="AG2" s="4">
        <v>9.18</v>
      </c>
      <c r="AH2" s="4">
        <v>9.56</v>
      </c>
      <c r="AI2" s="2" t="s">
        <v>12</v>
      </c>
      <c r="AJ2" s="29">
        <f>VLOOKUP(A2,Total_de_acoes!A:B,2,0)</f>
        <v>515117391</v>
      </c>
    </row>
    <row r="3" spans="1:36" ht="12.75">
      <c r="A3" s="5" t="s">
        <v>13</v>
      </c>
      <c r="B3" s="23" t="str">
        <f>VLOOKUP(A3,Ticker!A:B,2,0)</f>
        <v>CSN Mineração</v>
      </c>
      <c r="C3" s="32">
        <f>VLOOKUP(B3,'Gemini - Segmento+Idade'!B:E,4,0)</f>
        <v>81</v>
      </c>
      <c r="D3" s="32" t="str">
        <f t="shared" ref="D3:D66" si="13">IF(C3&lt;50,"Nova (menos de 50a)",IF(C3&gt;=100,"Centenária","Em Crescimento (50-100a)"))</f>
        <v>Em Crescimento (50-100a)</v>
      </c>
      <c r="E3" s="23" t="str">
        <f>VLOOKUP(B3,'Gemini - Segmento+Idade'!B:E,2,0)</f>
        <v>Mineração</v>
      </c>
      <c r="F3" s="6">
        <v>45317</v>
      </c>
      <c r="G3" s="7">
        <v>6.82</v>
      </c>
      <c r="H3" s="7">
        <v>2.4</v>
      </c>
      <c r="I3" s="23">
        <f t="shared" si="0"/>
        <v>2.4E-2</v>
      </c>
      <c r="J3" s="24">
        <f t="shared" si="1"/>
        <v>6.66015625</v>
      </c>
      <c r="K3" s="24">
        <f t="shared" si="2"/>
        <v>177515970.30234405</v>
      </c>
      <c r="L3" s="32" t="str">
        <f>IF(K3&gt;0, "Subiu",IF(K3&lt;0,"Desceu","Estável"))</f>
        <v>Subiu</v>
      </c>
      <c r="M3" s="7">
        <v>2.4</v>
      </c>
      <c r="N3" s="26">
        <f>M3/100</f>
        <v>2.4E-2</v>
      </c>
      <c r="O3" s="24">
        <f>$G3/(1+N3)</f>
        <v>6.66015625</v>
      </c>
      <c r="P3" s="24">
        <f t="shared" si="3"/>
        <v>177515970.30234405</v>
      </c>
      <c r="Q3" s="32" t="str">
        <f>IF(P3&gt;0, "Subiu",IF(P3&lt;0,"Desceu","Estável"))</f>
        <v>Subiu</v>
      </c>
      <c r="R3" s="7">
        <v>-12.11</v>
      </c>
      <c r="S3" s="23">
        <f t="shared" si="4"/>
        <v>-0.1211</v>
      </c>
      <c r="T3" s="24">
        <f t="shared" si="5"/>
        <v>7.7596996245306631</v>
      </c>
      <c r="U3" s="24">
        <f t="shared" si="6"/>
        <v>-1043592199.5155188</v>
      </c>
      <c r="V3" s="32" t="str">
        <f>IF(U3&gt;0, "Subiu",IF(U3&lt;0,"Desceu","Estável"))</f>
        <v>Desceu</v>
      </c>
      <c r="W3" s="7">
        <v>-12.11</v>
      </c>
      <c r="X3" s="23">
        <f t="shared" si="7"/>
        <v>-0.1211</v>
      </c>
      <c r="Y3" s="24">
        <f t="shared" si="8"/>
        <v>7.7596996245306631</v>
      </c>
      <c r="Z3" s="24">
        <f t="shared" si="9"/>
        <v>-1043592199.5155188</v>
      </c>
      <c r="AA3" s="32" t="str">
        <f>IF(Z3&gt;0, "Subiu",IF(Z3&lt;0,"Desceu","Estável"))</f>
        <v>Desceu</v>
      </c>
      <c r="AB3" s="7">
        <v>50.56</v>
      </c>
      <c r="AC3" s="23">
        <f t="shared" si="10"/>
        <v>0.50560000000000005</v>
      </c>
      <c r="AD3" s="24">
        <f t="shared" si="11"/>
        <v>4.5297555791710948</v>
      </c>
      <c r="AE3" s="24">
        <f t="shared" si="12"/>
        <v>2543452343.8856535</v>
      </c>
      <c r="AF3" s="32" t="str">
        <f>IF(AE3&gt;0, "Subiu",IF(AE3&lt;0,"Desceu","Estável"))</f>
        <v>Subiu</v>
      </c>
      <c r="AG3" s="7">
        <v>6.66</v>
      </c>
      <c r="AH3" s="7">
        <v>6.86</v>
      </c>
      <c r="AI3" s="5" t="s">
        <v>14</v>
      </c>
      <c r="AJ3" s="30">
        <f>VLOOKUP(A3,Total_de_acoes!A:B,2,0)</f>
        <v>1110559345</v>
      </c>
    </row>
    <row r="4" spans="1:36" ht="12.75">
      <c r="A4" s="2" t="s">
        <v>15</v>
      </c>
      <c r="B4" s="21" t="str">
        <f>VLOOKUP(A4,Ticker!A:B,2,0)</f>
        <v>Petrobras</v>
      </c>
      <c r="C4" s="35">
        <f>VLOOKUP(B4,'Gemini - Segmento+Idade'!B:E,4,0)</f>
        <v>70</v>
      </c>
      <c r="D4" s="35" t="str">
        <f t="shared" si="13"/>
        <v>Em Crescimento (50-100a)</v>
      </c>
      <c r="E4" s="21" t="str">
        <f>VLOOKUP(B4,'Gemini - Segmento+Idade'!B:E,2,0)</f>
        <v>Petróleo e Gás</v>
      </c>
      <c r="F4" s="3">
        <v>45317</v>
      </c>
      <c r="G4" s="4">
        <v>41.96</v>
      </c>
      <c r="H4" s="4">
        <v>2.19</v>
      </c>
      <c r="I4" s="21">
        <f t="shared" si="0"/>
        <v>2.1899999999999999E-2</v>
      </c>
      <c r="J4" s="22">
        <f t="shared" si="1"/>
        <v>41.060769155494668</v>
      </c>
      <c r="K4" s="22">
        <f t="shared" si="2"/>
        <v>2140059393.5250204</v>
      </c>
      <c r="L4" s="31" t="str">
        <f t="shared" ref="L4:L67" si="14">IF(K4&gt;0, "Subiu",IF(K4&lt;0,"Desceu","Estável"))</f>
        <v>Subiu</v>
      </c>
      <c r="M4" s="4">
        <v>7.73</v>
      </c>
      <c r="N4" s="21">
        <f t="shared" ref="N4:N67" si="15">M4/100</f>
        <v>7.7300000000000008E-2</v>
      </c>
      <c r="O4" s="22">
        <f t="shared" ref="O4:O67" si="16">$G4/(1+N4)</f>
        <v>38.949224914137197</v>
      </c>
      <c r="P4" s="22">
        <f t="shared" si="3"/>
        <v>7165276351.075593</v>
      </c>
      <c r="Q4" s="31" t="str">
        <f t="shared" ref="Q4:Q67" si="17">IF(P4&gt;0, "Subiu",IF(P4&lt;0,"Desceu","Estável"))</f>
        <v>Subiu</v>
      </c>
      <c r="R4" s="4">
        <v>7.64</v>
      </c>
      <c r="S4" s="21">
        <f t="shared" si="4"/>
        <v>7.6399999999999996E-2</v>
      </c>
      <c r="T4" s="22">
        <f t="shared" si="5"/>
        <v>38.981791155704201</v>
      </c>
      <c r="U4" s="22">
        <f t="shared" si="6"/>
        <v>7087772680.4629488</v>
      </c>
      <c r="V4" s="31" t="str">
        <f t="shared" ref="V4:V67" si="18">IF(U4&gt;0, "Subiu",IF(U4&lt;0,"Desceu","Estável"))</f>
        <v>Subiu</v>
      </c>
      <c r="W4" s="4">
        <v>7.64</v>
      </c>
      <c r="X4" s="21">
        <f t="shared" si="7"/>
        <v>7.6399999999999996E-2</v>
      </c>
      <c r="Y4" s="22">
        <f t="shared" si="8"/>
        <v>38.981791155704201</v>
      </c>
      <c r="Z4" s="22">
        <f t="shared" si="9"/>
        <v>7087772680.4629488</v>
      </c>
      <c r="AA4" s="31" t="str">
        <f t="shared" ref="AA4:AA67" si="19">IF(Z4&gt;0, "Subiu",IF(Z4&lt;0,"Desceu","Estável"))</f>
        <v>Subiu</v>
      </c>
      <c r="AB4" s="4">
        <v>77.55</v>
      </c>
      <c r="AC4" s="21">
        <f t="shared" si="10"/>
        <v>0.77549999999999997</v>
      </c>
      <c r="AD4" s="22">
        <f t="shared" si="11"/>
        <v>23.632779498732752</v>
      </c>
      <c r="AE4" s="22">
        <f t="shared" si="12"/>
        <v>43616542549.223824</v>
      </c>
      <c r="AF4" s="31" t="str">
        <f t="shared" ref="AF4:AF67" si="20">IF(AE4&gt;0, "Subiu",IF(AE4&lt;0,"Desceu","Estável"))</f>
        <v>Subiu</v>
      </c>
      <c r="AG4" s="4">
        <v>40.81</v>
      </c>
      <c r="AH4" s="4">
        <v>42.34</v>
      </c>
      <c r="AI4" s="2" t="s">
        <v>16</v>
      </c>
      <c r="AJ4" s="29">
        <f>VLOOKUP(A4,Total_de_acoes!A:B,2,0)</f>
        <v>2379877655</v>
      </c>
    </row>
    <row r="5" spans="1:36" ht="12.75">
      <c r="A5" s="5" t="s">
        <v>17</v>
      </c>
      <c r="B5" s="23" t="str">
        <f>VLOOKUP(A5,Ticker!A:B,2,0)</f>
        <v>Suzano</v>
      </c>
      <c r="C5" s="32">
        <f>VLOOKUP(B5,'Gemini - Segmento+Idade'!B:E,4,0)</f>
        <v>98</v>
      </c>
      <c r="D5" s="32" t="str">
        <f t="shared" si="13"/>
        <v>Em Crescimento (50-100a)</v>
      </c>
      <c r="E5" s="23" t="str">
        <f>VLOOKUP(B5,'Gemini - Segmento+Idade'!B:E,2,0)</f>
        <v>Papel e Celulose</v>
      </c>
      <c r="F5" s="6">
        <v>45317</v>
      </c>
      <c r="G5" s="7">
        <v>52.91</v>
      </c>
      <c r="H5" s="7">
        <v>2.04</v>
      </c>
      <c r="I5" s="23">
        <f t="shared" si="0"/>
        <v>2.0400000000000001E-2</v>
      </c>
      <c r="J5" s="24">
        <f t="shared" si="1"/>
        <v>51.85221481771854</v>
      </c>
      <c r="K5" s="24">
        <f t="shared" si="2"/>
        <v>722946282.7090385</v>
      </c>
      <c r="L5" s="32" t="str">
        <f t="shared" si="14"/>
        <v>Subiu</v>
      </c>
      <c r="M5" s="7">
        <v>2.14</v>
      </c>
      <c r="N5" s="26">
        <f t="shared" si="15"/>
        <v>2.1400000000000002E-2</v>
      </c>
      <c r="O5" s="24">
        <f t="shared" si="16"/>
        <v>51.801448991580173</v>
      </c>
      <c r="P5" s="24">
        <f t="shared" si="3"/>
        <v>757642330.55518818</v>
      </c>
      <c r="Q5" s="32" t="str">
        <f t="shared" si="17"/>
        <v>Subiu</v>
      </c>
      <c r="R5" s="7">
        <v>-4.8899999999999997</v>
      </c>
      <c r="S5" s="23">
        <f t="shared" si="4"/>
        <v>-4.8899999999999999E-2</v>
      </c>
      <c r="T5" s="24">
        <f t="shared" si="5"/>
        <v>55.630322784144667</v>
      </c>
      <c r="U5" s="24">
        <f t="shared" si="6"/>
        <v>-1859212321.6590908</v>
      </c>
      <c r="V5" s="32" t="str">
        <f t="shared" si="18"/>
        <v>Desceu</v>
      </c>
      <c r="W5" s="7">
        <v>-4.8899999999999997</v>
      </c>
      <c r="X5" s="23">
        <f t="shared" si="7"/>
        <v>-4.8899999999999999E-2</v>
      </c>
      <c r="Y5" s="24">
        <f t="shared" si="8"/>
        <v>55.630322784144667</v>
      </c>
      <c r="Z5" s="24">
        <f t="shared" si="9"/>
        <v>-1859212321.6590908</v>
      </c>
      <c r="AA5" s="32" t="str">
        <f t="shared" si="19"/>
        <v>Desceu</v>
      </c>
      <c r="AB5" s="7">
        <v>18.850000000000001</v>
      </c>
      <c r="AC5" s="23">
        <f t="shared" si="10"/>
        <v>0.1885</v>
      </c>
      <c r="AD5" s="24">
        <f t="shared" si="11"/>
        <v>44.518300378628524</v>
      </c>
      <c r="AE5" s="24">
        <f t="shared" si="12"/>
        <v>5735330905.0864592</v>
      </c>
      <c r="AF5" s="32" t="str">
        <f t="shared" si="20"/>
        <v>Subiu</v>
      </c>
      <c r="AG5" s="7">
        <v>51.89</v>
      </c>
      <c r="AH5" s="7">
        <v>53.17</v>
      </c>
      <c r="AI5" s="5" t="s">
        <v>18</v>
      </c>
      <c r="AJ5" s="30">
        <f>VLOOKUP(A5,Total_de_acoes!A:B,2,0)</f>
        <v>683452836</v>
      </c>
    </row>
    <row r="6" spans="1:36" ht="12.75">
      <c r="A6" s="2" t="s">
        <v>19</v>
      </c>
      <c r="B6" s="21" t="str">
        <f>VLOOKUP(A6,Ticker!A:B,2,0)</f>
        <v>CPFL Energia</v>
      </c>
      <c r="C6" s="35">
        <f>VLOOKUP(B6,'Gemini - Segmento+Idade'!B:E,4,0)</f>
        <v>122</v>
      </c>
      <c r="D6" s="35" t="str">
        <f t="shared" si="13"/>
        <v>Centenária</v>
      </c>
      <c r="E6" s="21" t="str">
        <f>VLOOKUP(B6,'Gemini - Segmento+Idade'!B:E,2,0)</f>
        <v>Energia Elétrica</v>
      </c>
      <c r="F6" s="3">
        <v>45317</v>
      </c>
      <c r="G6" s="4">
        <v>37.1</v>
      </c>
      <c r="H6" s="4">
        <v>2.0299999999999998</v>
      </c>
      <c r="I6" s="21">
        <f t="shared" si="0"/>
        <v>2.0299999999999999E-2</v>
      </c>
      <c r="J6" s="22">
        <f t="shared" si="1"/>
        <v>36.3618543565618</v>
      </c>
      <c r="K6" s="22">
        <f t="shared" si="2"/>
        <v>138573955.05629665</v>
      </c>
      <c r="L6" s="31" t="str">
        <f t="shared" si="14"/>
        <v>Subiu</v>
      </c>
      <c r="M6" s="4">
        <v>2.4900000000000002</v>
      </c>
      <c r="N6" s="21">
        <f t="shared" si="15"/>
        <v>2.4900000000000002E-2</v>
      </c>
      <c r="O6" s="22">
        <f t="shared" si="16"/>
        <v>36.198653527173384</v>
      </c>
      <c r="P6" s="22">
        <f t="shared" si="3"/>
        <v>169212060.96108887</v>
      </c>
      <c r="Q6" s="31" t="str">
        <f t="shared" si="17"/>
        <v>Subiu</v>
      </c>
      <c r="R6" s="4">
        <v>-3.66</v>
      </c>
      <c r="S6" s="21">
        <f t="shared" si="4"/>
        <v>-3.6600000000000001E-2</v>
      </c>
      <c r="T6" s="22">
        <f t="shared" si="5"/>
        <v>38.509445713099439</v>
      </c>
      <c r="U6" s="22">
        <f t="shared" si="6"/>
        <v>-264598820.89337718</v>
      </c>
      <c r="V6" s="31" t="str">
        <f t="shared" si="18"/>
        <v>Desceu</v>
      </c>
      <c r="W6" s="4">
        <v>-3.66</v>
      </c>
      <c r="X6" s="21">
        <f t="shared" si="7"/>
        <v>-3.6600000000000001E-2</v>
      </c>
      <c r="Y6" s="22">
        <f t="shared" si="8"/>
        <v>38.509445713099439</v>
      </c>
      <c r="Z6" s="22">
        <f t="shared" si="9"/>
        <v>-264598820.89337718</v>
      </c>
      <c r="AA6" s="31" t="str">
        <f t="shared" si="19"/>
        <v>Desceu</v>
      </c>
      <c r="AB6" s="4">
        <v>20.7</v>
      </c>
      <c r="AC6" s="21">
        <f t="shared" si="10"/>
        <v>0.20699999999999999</v>
      </c>
      <c r="AD6" s="22">
        <f t="shared" si="11"/>
        <v>30.737365368682685</v>
      </c>
      <c r="AE6" s="22">
        <f t="shared" si="12"/>
        <v>1194473547.7038941</v>
      </c>
      <c r="AF6" s="31" t="str">
        <f t="shared" si="20"/>
        <v>Subiu</v>
      </c>
      <c r="AG6" s="4">
        <v>36.369999999999997</v>
      </c>
      <c r="AH6" s="4">
        <v>37.32</v>
      </c>
      <c r="AI6" s="2" t="s">
        <v>20</v>
      </c>
      <c r="AJ6" s="29">
        <f>VLOOKUP(A6,Total_de_acoes!A:B,2,0)</f>
        <v>187732538</v>
      </c>
    </row>
    <row r="7" spans="1:36" ht="12.75">
      <c r="A7" s="5" t="s">
        <v>21</v>
      </c>
      <c r="B7" s="23" t="str">
        <f>VLOOKUP(A7,Ticker!A:B,2,0)</f>
        <v>PetroRio</v>
      </c>
      <c r="C7" s="32">
        <f>VLOOKUP(B7,'Gemini - Segmento+Idade'!B:E,4,0)</f>
        <v>10</v>
      </c>
      <c r="D7" s="32" t="str">
        <f t="shared" si="13"/>
        <v>Nova (menos de 50a)</v>
      </c>
      <c r="E7" s="23" t="str">
        <f>VLOOKUP(B7,'Gemini - Segmento+Idade'!B:E,2,0)</f>
        <v>Petróleo e Gás</v>
      </c>
      <c r="F7" s="6">
        <v>45317</v>
      </c>
      <c r="G7" s="7">
        <v>45.69</v>
      </c>
      <c r="H7" s="7">
        <v>1.98</v>
      </c>
      <c r="I7" s="23">
        <f t="shared" si="0"/>
        <v>1.9799999999999998E-2</v>
      </c>
      <c r="J7" s="24">
        <f t="shared" si="1"/>
        <v>44.802902529907819</v>
      </c>
      <c r="K7" s="24">
        <f t="shared" si="2"/>
        <v>709687498.17798734</v>
      </c>
      <c r="L7" s="32" t="str">
        <f t="shared" si="14"/>
        <v>Subiu</v>
      </c>
      <c r="M7" s="7">
        <v>2.42</v>
      </c>
      <c r="N7" s="26">
        <f t="shared" si="15"/>
        <v>2.4199999999999999E-2</v>
      </c>
      <c r="O7" s="24">
        <f t="shared" si="16"/>
        <v>44.610427650849438</v>
      </c>
      <c r="P7" s="24">
        <f t="shared" si="3"/>
        <v>863669467.45004356</v>
      </c>
      <c r="Q7" s="32" t="str">
        <f t="shared" si="17"/>
        <v>Subiu</v>
      </c>
      <c r="R7" s="7">
        <v>-0.78</v>
      </c>
      <c r="S7" s="23">
        <f t="shared" si="4"/>
        <v>-7.8000000000000005E-3</v>
      </c>
      <c r="T7" s="24">
        <f t="shared" si="5"/>
        <v>46.049183632332188</v>
      </c>
      <c r="U7" s="24">
        <f t="shared" si="6"/>
        <v>-287350761.34286141</v>
      </c>
      <c r="V7" s="32" t="str">
        <f t="shared" si="18"/>
        <v>Desceu</v>
      </c>
      <c r="W7" s="7">
        <v>-0.78</v>
      </c>
      <c r="X7" s="23">
        <f t="shared" si="7"/>
        <v>-7.8000000000000005E-3</v>
      </c>
      <c r="Y7" s="24">
        <f t="shared" si="8"/>
        <v>46.049183632332188</v>
      </c>
      <c r="Z7" s="24">
        <f t="shared" si="9"/>
        <v>-287350761.34286141</v>
      </c>
      <c r="AA7" s="32" t="str">
        <f t="shared" si="19"/>
        <v>Desceu</v>
      </c>
      <c r="AB7" s="7">
        <v>8.08</v>
      </c>
      <c r="AC7" s="23">
        <f t="shared" si="10"/>
        <v>8.0799999999999997E-2</v>
      </c>
      <c r="AD7" s="24">
        <f t="shared" si="11"/>
        <v>42.274241302738709</v>
      </c>
      <c r="AE7" s="24">
        <f t="shared" si="12"/>
        <v>2732643622.5628877</v>
      </c>
      <c r="AF7" s="32" t="str">
        <f t="shared" si="20"/>
        <v>Subiu</v>
      </c>
      <c r="AG7" s="7">
        <v>44.25</v>
      </c>
      <c r="AH7" s="7">
        <v>45.69</v>
      </c>
      <c r="AI7" s="5" t="s">
        <v>22</v>
      </c>
      <c r="AJ7" s="30">
        <f>VLOOKUP(A7,Total_de_acoes!A:B,2,0)</f>
        <v>800010734</v>
      </c>
    </row>
    <row r="8" spans="1:36" ht="12.75">
      <c r="A8" s="2" t="s">
        <v>23</v>
      </c>
      <c r="B8" s="21" t="str">
        <f>VLOOKUP(A8,Ticker!A:B,2,0)</f>
        <v>Petrobras</v>
      </c>
      <c r="C8" s="35">
        <f>VLOOKUP(B8,'Gemini - Segmento+Idade'!B:E,4,0)</f>
        <v>70</v>
      </c>
      <c r="D8" s="35" t="str">
        <f t="shared" si="13"/>
        <v>Em Crescimento (50-100a)</v>
      </c>
      <c r="E8" s="21" t="str">
        <f>VLOOKUP(B8,'Gemini - Segmento+Idade'!B:E,2,0)</f>
        <v>Petróleo e Gás</v>
      </c>
      <c r="F8" s="3">
        <v>45317</v>
      </c>
      <c r="G8" s="4">
        <v>39.96</v>
      </c>
      <c r="H8" s="4">
        <v>1.73</v>
      </c>
      <c r="I8" s="21">
        <f t="shared" si="0"/>
        <v>1.7299999999999999E-2</v>
      </c>
      <c r="J8" s="22">
        <f t="shared" si="1"/>
        <v>39.280448245355352</v>
      </c>
      <c r="K8" s="22">
        <f t="shared" si="2"/>
        <v>3103136291.2163792</v>
      </c>
      <c r="L8" s="31" t="str">
        <f t="shared" si="14"/>
        <v>Subiu</v>
      </c>
      <c r="M8" s="4">
        <v>6.47</v>
      </c>
      <c r="N8" s="21">
        <f t="shared" si="15"/>
        <v>6.4699999999999994E-2</v>
      </c>
      <c r="O8" s="22">
        <f t="shared" si="16"/>
        <v>37.531699070160613</v>
      </c>
      <c r="P8" s="22">
        <f t="shared" si="3"/>
        <v>11088704708.472816</v>
      </c>
      <c r="Q8" s="31" t="str">
        <f t="shared" si="17"/>
        <v>Subiu</v>
      </c>
      <c r="R8" s="4">
        <v>7.3</v>
      </c>
      <c r="S8" s="21">
        <f t="shared" si="4"/>
        <v>7.2999999999999995E-2</v>
      </c>
      <c r="T8" s="22">
        <f t="shared" si="5"/>
        <v>37.241379310344833</v>
      </c>
      <c r="U8" s="22">
        <f t="shared" si="6"/>
        <v>12414434171.437222</v>
      </c>
      <c r="V8" s="31" t="str">
        <f t="shared" si="18"/>
        <v>Subiu</v>
      </c>
      <c r="W8" s="4">
        <v>7.3</v>
      </c>
      <c r="X8" s="21">
        <f t="shared" si="7"/>
        <v>7.2999999999999995E-2</v>
      </c>
      <c r="Y8" s="22">
        <f t="shared" si="8"/>
        <v>37.241379310344833</v>
      </c>
      <c r="Z8" s="22">
        <f t="shared" si="9"/>
        <v>12414434171.437222</v>
      </c>
      <c r="AA8" s="31" t="str">
        <f t="shared" si="19"/>
        <v>Subiu</v>
      </c>
      <c r="AB8" s="4">
        <v>95.01</v>
      </c>
      <c r="AC8" s="21">
        <f t="shared" si="10"/>
        <v>0.95010000000000006</v>
      </c>
      <c r="AD8" s="22">
        <f t="shared" si="11"/>
        <v>20.491256858622634</v>
      </c>
      <c r="AE8" s="22">
        <f t="shared" si="12"/>
        <v>88902961361.59613</v>
      </c>
      <c r="AF8" s="31" t="str">
        <f t="shared" si="20"/>
        <v>Subiu</v>
      </c>
      <c r="AG8" s="4">
        <v>38.909999999999997</v>
      </c>
      <c r="AH8" s="4">
        <v>40.090000000000003</v>
      </c>
      <c r="AI8" s="2" t="s">
        <v>24</v>
      </c>
      <c r="AJ8" s="29">
        <f>VLOOKUP(A8,Total_de_acoes!A:B,2,0)</f>
        <v>4566445852</v>
      </c>
    </row>
    <row r="9" spans="1:36" ht="12.75">
      <c r="A9" s="5" t="s">
        <v>25</v>
      </c>
      <c r="B9" s="23" t="str">
        <f>VLOOKUP(A9,Ticker!A:B,2,0)</f>
        <v>Vale</v>
      </c>
      <c r="C9" s="32">
        <f>VLOOKUP(B9,'Gemini - Segmento+Idade'!B:E,4,0)</f>
        <v>81</v>
      </c>
      <c r="D9" s="32" t="str">
        <f t="shared" si="13"/>
        <v>Em Crescimento (50-100a)</v>
      </c>
      <c r="E9" s="23" t="str">
        <f>VLOOKUP(B9,'Gemini - Segmento+Idade'!B:E,2,0)</f>
        <v>Mineração</v>
      </c>
      <c r="F9" s="6">
        <v>45317</v>
      </c>
      <c r="G9" s="7">
        <v>69.5</v>
      </c>
      <c r="H9" s="7">
        <v>1.66</v>
      </c>
      <c r="I9" s="23">
        <f t="shared" si="0"/>
        <v>1.66E-2</v>
      </c>
      <c r="J9" s="24">
        <f t="shared" si="1"/>
        <v>68.365138697619514</v>
      </c>
      <c r="K9" s="24">
        <f t="shared" si="2"/>
        <v>4762926995.2480898</v>
      </c>
      <c r="L9" s="32" t="str">
        <f t="shared" si="14"/>
        <v>Subiu</v>
      </c>
      <c r="M9" s="7">
        <v>2.06</v>
      </c>
      <c r="N9" s="26">
        <f t="shared" si="15"/>
        <v>2.06E-2</v>
      </c>
      <c r="O9" s="24">
        <f t="shared" si="16"/>
        <v>68.09719772682736</v>
      </c>
      <c r="P9" s="24">
        <f t="shared" si="3"/>
        <v>5887454970.818325</v>
      </c>
      <c r="Q9" s="32" t="str">
        <f t="shared" si="17"/>
        <v>Subiu</v>
      </c>
      <c r="R9" s="7">
        <v>-9.9700000000000006</v>
      </c>
      <c r="S9" s="23">
        <f t="shared" si="4"/>
        <v>-9.9700000000000011E-2</v>
      </c>
      <c r="T9" s="24">
        <f t="shared" si="5"/>
        <v>77.196490058869273</v>
      </c>
      <c r="U9" s="24">
        <f t="shared" si="6"/>
        <v>-32301586275.920723</v>
      </c>
      <c r="V9" s="32" t="str">
        <f t="shared" si="18"/>
        <v>Desceu</v>
      </c>
      <c r="W9" s="7">
        <v>-9.9700000000000006</v>
      </c>
      <c r="X9" s="23">
        <f t="shared" si="7"/>
        <v>-9.9700000000000011E-2</v>
      </c>
      <c r="Y9" s="24">
        <f t="shared" si="8"/>
        <v>77.196490058869273</v>
      </c>
      <c r="Z9" s="24">
        <f t="shared" si="9"/>
        <v>-32301586275.920723</v>
      </c>
      <c r="AA9" s="32" t="str">
        <f t="shared" si="19"/>
        <v>Desceu</v>
      </c>
      <c r="AB9" s="7">
        <v>-23.49</v>
      </c>
      <c r="AC9" s="23">
        <f t="shared" si="10"/>
        <v>-0.2349</v>
      </c>
      <c r="AD9" s="24">
        <f t="shared" si="11"/>
        <v>90.83779898052542</v>
      </c>
      <c r="AE9" s="24">
        <f t="shared" si="12"/>
        <v>-89553127391.28714</v>
      </c>
      <c r="AF9" s="32" t="str">
        <f t="shared" si="20"/>
        <v>Desceu</v>
      </c>
      <c r="AG9" s="7">
        <v>67.5</v>
      </c>
      <c r="AH9" s="7">
        <v>69.81</v>
      </c>
      <c r="AI9" s="5" t="s">
        <v>26</v>
      </c>
      <c r="AJ9" s="30">
        <f>VLOOKUP(A9,Total_de_acoes!A:B,2,0)</f>
        <v>4196924316</v>
      </c>
    </row>
    <row r="10" spans="1:36" ht="12.75">
      <c r="A10" s="2" t="s">
        <v>27</v>
      </c>
      <c r="B10" s="21" t="str">
        <f>VLOOKUP(A10,Ticker!A:B,2,0)</f>
        <v>Multiplan</v>
      </c>
      <c r="C10" s="35">
        <f>VLOOKUP(B10,'Gemini - Segmento+Idade'!B:E,4,0)</f>
        <v>51</v>
      </c>
      <c r="D10" s="35" t="str">
        <f t="shared" si="13"/>
        <v>Em Crescimento (50-100a)</v>
      </c>
      <c r="E10" s="21" t="str">
        <f>VLOOKUP(B10,'Gemini - Segmento+Idade'!B:E,2,0)</f>
        <v>Shopping Centers</v>
      </c>
      <c r="F10" s="3">
        <v>45317</v>
      </c>
      <c r="G10" s="4">
        <v>28.19</v>
      </c>
      <c r="H10" s="4">
        <v>1.58</v>
      </c>
      <c r="I10" s="21">
        <f t="shared" si="0"/>
        <v>1.5800000000000002E-2</v>
      </c>
      <c r="J10" s="22">
        <f t="shared" si="1"/>
        <v>27.751525890923411</v>
      </c>
      <c r="K10" s="22">
        <f t="shared" si="2"/>
        <v>117732680.07842509</v>
      </c>
      <c r="L10" s="31" t="str">
        <f t="shared" si="14"/>
        <v>Subiu</v>
      </c>
      <c r="M10" s="4">
        <v>2.0299999999999998</v>
      </c>
      <c r="N10" s="21">
        <f t="shared" si="15"/>
        <v>2.0299999999999999E-2</v>
      </c>
      <c r="O10" s="22">
        <f t="shared" si="16"/>
        <v>27.629128687640893</v>
      </c>
      <c r="P10" s="22">
        <f t="shared" si="3"/>
        <v>150596994.02138925</v>
      </c>
      <c r="Q10" s="31" t="str">
        <f t="shared" si="17"/>
        <v>Subiu</v>
      </c>
      <c r="R10" s="4">
        <v>-0.81</v>
      </c>
      <c r="S10" s="21">
        <f t="shared" si="4"/>
        <v>-8.1000000000000013E-3</v>
      </c>
      <c r="T10" s="22">
        <f t="shared" si="5"/>
        <v>28.420203649561447</v>
      </c>
      <c r="U10" s="22">
        <f t="shared" si="6"/>
        <v>-61810930.373472638</v>
      </c>
      <c r="V10" s="31" t="str">
        <f t="shared" si="18"/>
        <v>Desceu</v>
      </c>
      <c r="W10" s="4">
        <v>-0.81</v>
      </c>
      <c r="X10" s="21">
        <f t="shared" si="7"/>
        <v>-8.1000000000000013E-3</v>
      </c>
      <c r="Y10" s="22">
        <f t="shared" si="8"/>
        <v>28.420203649561447</v>
      </c>
      <c r="Z10" s="22">
        <f t="shared" si="9"/>
        <v>-61810930.373472638</v>
      </c>
      <c r="AA10" s="31" t="str">
        <f t="shared" si="19"/>
        <v>Desceu</v>
      </c>
      <c r="AB10" s="4">
        <v>24.02</v>
      </c>
      <c r="AC10" s="21">
        <f t="shared" si="10"/>
        <v>0.2402</v>
      </c>
      <c r="AD10" s="22">
        <f t="shared" si="11"/>
        <v>22.730204805676504</v>
      </c>
      <c r="AE10" s="22">
        <f t="shared" si="12"/>
        <v>1465984667.2833545</v>
      </c>
      <c r="AF10" s="31" t="str">
        <f t="shared" si="20"/>
        <v>Subiu</v>
      </c>
      <c r="AG10" s="4">
        <v>27.71</v>
      </c>
      <c r="AH10" s="4">
        <v>28.36</v>
      </c>
      <c r="AI10" s="2" t="s">
        <v>28</v>
      </c>
      <c r="AJ10" s="29">
        <f>VLOOKUP(A10,Total_de_acoes!A:B,2,0)</f>
        <v>268505432</v>
      </c>
    </row>
    <row r="11" spans="1:36" ht="12.75">
      <c r="A11" s="5" t="s">
        <v>29</v>
      </c>
      <c r="B11" s="23" t="str">
        <f>VLOOKUP(A11,Ticker!A:B,2,0)</f>
        <v>Itaú Unibanco</v>
      </c>
      <c r="C11" s="32">
        <f>VLOOKUP(B11,'Gemini - Segmento+Idade'!B:E,4,0)</f>
        <v>15</v>
      </c>
      <c r="D11" s="32" t="str">
        <f t="shared" si="13"/>
        <v>Nova (menos de 50a)</v>
      </c>
      <c r="E11" s="23" t="str">
        <f>VLOOKUP(B11,'Gemini - Segmento+Idade'!B:E,2,0)</f>
        <v>Banco</v>
      </c>
      <c r="F11" s="6">
        <v>45317</v>
      </c>
      <c r="G11" s="7">
        <v>32.81</v>
      </c>
      <c r="H11" s="7">
        <v>1.48</v>
      </c>
      <c r="I11" s="23">
        <f t="shared" si="0"/>
        <v>1.4800000000000001E-2</v>
      </c>
      <c r="J11" s="24">
        <f t="shared" si="1"/>
        <v>32.331493890421761</v>
      </c>
      <c r="K11" s="24">
        <f t="shared" si="2"/>
        <v>2297591984.3251982</v>
      </c>
      <c r="L11" s="32" t="str">
        <f t="shared" si="14"/>
        <v>Subiu</v>
      </c>
      <c r="M11" s="7">
        <v>-0.39</v>
      </c>
      <c r="N11" s="26">
        <f t="shared" si="15"/>
        <v>-3.9000000000000003E-3</v>
      </c>
      <c r="O11" s="24">
        <f t="shared" si="16"/>
        <v>32.938459993976508</v>
      </c>
      <c r="P11" s="24">
        <f t="shared" si="3"/>
        <v>-616812714.73634779</v>
      </c>
      <c r="Q11" s="32" t="str">
        <f t="shared" si="17"/>
        <v>Desceu</v>
      </c>
      <c r="R11" s="7">
        <v>-3.36</v>
      </c>
      <c r="S11" s="23">
        <f t="shared" si="4"/>
        <v>-3.3599999999999998E-2</v>
      </c>
      <c r="T11" s="24">
        <f t="shared" si="5"/>
        <v>33.950745033112582</v>
      </c>
      <c r="U11" s="24">
        <f t="shared" si="6"/>
        <v>-5477394314.8780003</v>
      </c>
      <c r="V11" s="32" t="str">
        <f t="shared" si="18"/>
        <v>Desceu</v>
      </c>
      <c r="W11" s="7">
        <v>-3.36</v>
      </c>
      <c r="X11" s="23">
        <f t="shared" si="7"/>
        <v>-3.3599999999999998E-2</v>
      </c>
      <c r="Y11" s="24">
        <f t="shared" si="8"/>
        <v>33.950745033112582</v>
      </c>
      <c r="Z11" s="24">
        <f t="shared" si="9"/>
        <v>-5477394314.8780003</v>
      </c>
      <c r="AA11" s="32" t="str">
        <f t="shared" si="19"/>
        <v>Desceu</v>
      </c>
      <c r="AB11" s="7">
        <v>34.25</v>
      </c>
      <c r="AC11" s="23">
        <f t="shared" si="10"/>
        <v>0.34250000000000003</v>
      </c>
      <c r="AD11" s="24">
        <f t="shared" si="11"/>
        <v>24.439478584729983</v>
      </c>
      <c r="AE11" s="24">
        <f t="shared" si="12"/>
        <v>40191843998.184433</v>
      </c>
      <c r="AF11" s="32" t="str">
        <f t="shared" si="20"/>
        <v>Subiu</v>
      </c>
      <c r="AG11" s="7">
        <v>32.35</v>
      </c>
      <c r="AH11" s="7">
        <v>32.909999999999997</v>
      </c>
      <c r="AI11" s="5" t="s">
        <v>30</v>
      </c>
      <c r="AJ11" s="30">
        <f>VLOOKUP(A11,Total_de_acoes!A:B,2,0)</f>
        <v>4801593832</v>
      </c>
    </row>
    <row r="12" spans="1:36" ht="12.75">
      <c r="A12" s="2" t="s">
        <v>31</v>
      </c>
      <c r="B12" s="21" t="str">
        <f>VLOOKUP(A12,Ticker!A:B,2,0)</f>
        <v>Rede D'Or</v>
      </c>
      <c r="C12" s="35">
        <f>VLOOKUP(B12,'Gemini - Segmento+Idade'!B:E,4,0)</f>
        <v>44</v>
      </c>
      <c r="D12" s="35" t="str">
        <f t="shared" si="13"/>
        <v>Nova (menos de 50a)</v>
      </c>
      <c r="E12" s="21" t="str">
        <f>VLOOKUP(B12,'Gemini - Segmento+Idade'!B:E,2,0)</f>
        <v>Saúde</v>
      </c>
      <c r="F12" s="3">
        <v>45317</v>
      </c>
      <c r="G12" s="4">
        <v>27.56</v>
      </c>
      <c r="H12" s="4">
        <v>1.43</v>
      </c>
      <c r="I12" s="21">
        <f t="shared" si="0"/>
        <v>1.43E-2</v>
      </c>
      <c r="J12" s="22">
        <f t="shared" si="1"/>
        <v>27.171448289460709</v>
      </c>
      <c r="K12" s="22">
        <f t="shared" si="2"/>
        <v>453917907.01323998</v>
      </c>
      <c r="L12" s="31" t="str">
        <f t="shared" si="14"/>
        <v>Subiu</v>
      </c>
      <c r="M12" s="4">
        <v>3.41</v>
      </c>
      <c r="N12" s="21">
        <f t="shared" si="15"/>
        <v>3.4099999999999998E-2</v>
      </c>
      <c r="O12" s="22">
        <f t="shared" si="16"/>
        <v>26.651194275215161</v>
      </c>
      <c r="P12" s="22">
        <f t="shared" si="3"/>
        <v>1061694444.488286</v>
      </c>
      <c r="Q12" s="31" t="str">
        <f t="shared" si="17"/>
        <v>Subiu</v>
      </c>
      <c r="R12" s="4">
        <v>-4.17</v>
      </c>
      <c r="S12" s="21">
        <f t="shared" si="4"/>
        <v>-4.1700000000000001E-2</v>
      </c>
      <c r="T12" s="22">
        <f t="shared" si="5"/>
        <v>28.759261191693621</v>
      </c>
      <c r="U12" s="22">
        <f t="shared" si="6"/>
        <v>-1401013340.9018369</v>
      </c>
      <c r="V12" s="31" t="str">
        <f t="shared" si="18"/>
        <v>Desceu</v>
      </c>
      <c r="W12" s="4">
        <v>-4.17</v>
      </c>
      <c r="X12" s="21">
        <f t="shared" si="7"/>
        <v>-4.1700000000000001E-2</v>
      </c>
      <c r="Y12" s="22">
        <f t="shared" si="8"/>
        <v>28.759261191693621</v>
      </c>
      <c r="Z12" s="22">
        <f t="shared" si="9"/>
        <v>-1401013340.9018369</v>
      </c>
      <c r="AA12" s="31" t="str">
        <f t="shared" si="19"/>
        <v>Desceu</v>
      </c>
      <c r="AB12" s="4">
        <v>-6.01</v>
      </c>
      <c r="AC12" s="21">
        <f t="shared" si="10"/>
        <v>-6.0100000000000001E-2</v>
      </c>
      <c r="AD12" s="22">
        <f t="shared" si="11"/>
        <v>29.322268326417703</v>
      </c>
      <c r="AE12" s="22">
        <f t="shared" si="12"/>
        <v>-2058735371.9611621</v>
      </c>
      <c r="AF12" s="31" t="str">
        <f t="shared" si="20"/>
        <v>Desceu</v>
      </c>
      <c r="AG12" s="4">
        <v>26.9</v>
      </c>
      <c r="AH12" s="4">
        <v>27.91</v>
      </c>
      <c r="AI12" s="2" t="s">
        <v>32</v>
      </c>
      <c r="AJ12" s="29">
        <f>VLOOKUP(A12,Total_de_acoes!A:B,2,0)</f>
        <v>1168230366</v>
      </c>
    </row>
    <row r="13" spans="1:36" ht="12.75">
      <c r="A13" s="5" t="s">
        <v>33</v>
      </c>
      <c r="B13" s="23" t="str">
        <f>VLOOKUP(A13,Ticker!A:B,2,0)</f>
        <v>Braskem</v>
      </c>
      <c r="C13" s="32">
        <f>VLOOKUP(B13,'Gemini - Segmento+Idade'!B:E,4,0)</f>
        <v>21</v>
      </c>
      <c r="D13" s="32" t="str">
        <f t="shared" si="13"/>
        <v>Nova (menos de 50a)</v>
      </c>
      <c r="E13" s="23" t="str">
        <f>VLOOKUP(B13,'Gemini - Segmento+Idade'!B:E,2,0)</f>
        <v>Petroquímica</v>
      </c>
      <c r="F13" s="6">
        <v>45317</v>
      </c>
      <c r="G13" s="7">
        <v>18.55</v>
      </c>
      <c r="H13" s="7">
        <v>1.42</v>
      </c>
      <c r="I13" s="23">
        <f t="shared" si="0"/>
        <v>1.4199999999999999E-2</v>
      </c>
      <c r="J13" s="24">
        <f t="shared" si="1"/>
        <v>18.290278051666338</v>
      </c>
      <c r="K13" s="24">
        <f t="shared" si="2"/>
        <v>69054317.636038527</v>
      </c>
      <c r="L13" s="32" t="str">
        <f t="shared" si="14"/>
        <v>Subiu</v>
      </c>
      <c r="M13" s="7">
        <v>5.0999999999999996</v>
      </c>
      <c r="N13" s="26">
        <f t="shared" si="15"/>
        <v>5.0999999999999997E-2</v>
      </c>
      <c r="O13" s="24">
        <f t="shared" si="16"/>
        <v>17.649857278782115</v>
      </c>
      <c r="P13" s="24">
        <f t="shared" si="3"/>
        <v>239328026.71298718</v>
      </c>
      <c r="Q13" s="32" t="str">
        <f t="shared" si="17"/>
        <v>Subiu</v>
      </c>
      <c r="R13" s="7">
        <v>-15.14</v>
      </c>
      <c r="S13" s="23">
        <f t="shared" si="4"/>
        <v>-0.15140000000000001</v>
      </c>
      <c r="T13" s="24">
        <f t="shared" si="5"/>
        <v>21.859533349045488</v>
      </c>
      <c r="U13" s="24">
        <f t="shared" si="6"/>
        <v>-879931667.60958076</v>
      </c>
      <c r="V13" s="32" t="str">
        <f t="shared" si="18"/>
        <v>Desceu</v>
      </c>
      <c r="W13" s="7">
        <v>-15.14</v>
      </c>
      <c r="X13" s="23">
        <f t="shared" si="7"/>
        <v>-0.15140000000000001</v>
      </c>
      <c r="Y13" s="24">
        <f t="shared" si="8"/>
        <v>21.859533349045488</v>
      </c>
      <c r="Z13" s="24">
        <f t="shared" si="9"/>
        <v>-879931667.60958076</v>
      </c>
      <c r="AA13" s="32" t="str">
        <f t="shared" si="19"/>
        <v>Desceu</v>
      </c>
      <c r="AB13" s="7">
        <v>-18.39</v>
      </c>
      <c r="AC13" s="23">
        <f t="shared" si="10"/>
        <v>-0.18390000000000001</v>
      </c>
      <c r="AD13" s="24">
        <f t="shared" si="11"/>
        <v>22.730057590981495</v>
      </c>
      <c r="AE13" s="24">
        <f t="shared" si="12"/>
        <v>-1111384796.2273183</v>
      </c>
      <c r="AF13" s="32" t="str">
        <f t="shared" si="20"/>
        <v>Desceu</v>
      </c>
      <c r="AG13" s="7">
        <v>18.29</v>
      </c>
      <c r="AH13" s="7">
        <v>18.73</v>
      </c>
      <c r="AI13" s="5" t="s">
        <v>34</v>
      </c>
      <c r="AJ13" s="30">
        <f>VLOOKUP(A13,Total_de_acoes!A:B,2,0)</f>
        <v>265877867</v>
      </c>
    </row>
    <row r="14" spans="1:36" ht="12.75">
      <c r="A14" s="2" t="s">
        <v>35</v>
      </c>
      <c r="B14" s="21" t="str">
        <f>VLOOKUP(A14,Ticker!A:B,2,0)</f>
        <v>Azul</v>
      </c>
      <c r="C14" s="35">
        <f>VLOOKUP(B14,'Gemini - Segmento+Idade'!B:E,4,0)</f>
        <v>15</v>
      </c>
      <c r="D14" s="35" t="str">
        <f t="shared" si="13"/>
        <v>Nova (menos de 50a)</v>
      </c>
      <c r="E14" s="21" t="str">
        <f>VLOOKUP(B14,'Gemini - Segmento+Idade'!B:E,2,0)</f>
        <v>Aviação</v>
      </c>
      <c r="F14" s="3">
        <v>45317</v>
      </c>
      <c r="G14" s="4">
        <v>14.27</v>
      </c>
      <c r="H14" s="4">
        <v>1.42</v>
      </c>
      <c r="I14" s="21">
        <f t="shared" si="0"/>
        <v>1.4199999999999999E-2</v>
      </c>
      <c r="J14" s="22">
        <f t="shared" si="1"/>
        <v>14.070203115756261</v>
      </c>
      <c r="K14" s="22">
        <f t="shared" si="2"/>
        <v>65452205.552800186</v>
      </c>
      <c r="L14" s="31" t="str">
        <f t="shared" si="14"/>
        <v>Subiu</v>
      </c>
      <c r="M14" s="4">
        <v>8.85</v>
      </c>
      <c r="N14" s="21">
        <f t="shared" si="15"/>
        <v>8.8499999999999995E-2</v>
      </c>
      <c r="O14" s="22">
        <f t="shared" si="16"/>
        <v>13.109784106568672</v>
      </c>
      <c r="P14" s="22">
        <f t="shared" si="3"/>
        <v>380079446.33337176</v>
      </c>
      <c r="Q14" s="31" t="str">
        <f t="shared" si="17"/>
        <v>Subiu</v>
      </c>
      <c r="R14" s="4">
        <v>-10.87</v>
      </c>
      <c r="S14" s="21">
        <f t="shared" si="4"/>
        <v>-0.10869999999999999</v>
      </c>
      <c r="T14" s="22">
        <f t="shared" si="5"/>
        <v>16.010322001570739</v>
      </c>
      <c r="U14" s="22">
        <f t="shared" si="6"/>
        <v>-570118567.19401419</v>
      </c>
      <c r="V14" s="31" t="str">
        <f t="shared" si="18"/>
        <v>Desceu</v>
      </c>
      <c r="W14" s="4">
        <v>-10.87</v>
      </c>
      <c r="X14" s="21">
        <f t="shared" si="7"/>
        <v>-0.10869999999999999</v>
      </c>
      <c r="Y14" s="22">
        <f t="shared" si="8"/>
        <v>16.010322001570739</v>
      </c>
      <c r="Z14" s="22">
        <f t="shared" si="9"/>
        <v>-570118567.19401419</v>
      </c>
      <c r="AA14" s="31" t="str">
        <f t="shared" si="19"/>
        <v>Desceu</v>
      </c>
      <c r="AB14" s="4">
        <v>18.52</v>
      </c>
      <c r="AC14" s="21">
        <f t="shared" si="10"/>
        <v>0.1852</v>
      </c>
      <c r="AD14" s="22">
        <f t="shared" si="11"/>
        <v>12.040161997975025</v>
      </c>
      <c r="AE14" s="22">
        <f t="shared" si="12"/>
        <v>730480937.22991908</v>
      </c>
      <c r="AF14" s="31" t="str">
        <f t="shared" si="20"/>
        <v>Subiu</v>
      </c>
      <c r="AG14" s="4">
        <v>13.8</v>
      </c>
      <c r="AH14" s="4">
        <v>14.36</v>
      </c>
      <c r="AI14" s="2" t="s">
        <v>36</v>
      </c>
      <c r="AJ14" s="29">
        <f>VLOOKUP(A14,Total_de_acoes!A:B,2,0)</f>
        <v>327593725</v>
      </c>
    </row>
    <row r="15" spans="1:36" ht="12.75">
      <c r="A15" s="5" t="s">
        <v>37</v>
      </c>
      <c r="B15" s="23" t="str">
        <f>VLOOKUP(A15,Ticker!A:B,2,0)</f>
        <v>3R Petroleum</v>
      </c>
      <c r="C15" s="32">
        <f>VLOOKUP(B15,'Gemini - Segmento+Idade'!B:E,4,0)</f>
        <v>9</v>
      </c>
      <c r="D15" s="32" t="str">
        <f t="shared" si="13"/>
        <v>Nova (menos de 50a)</v>
      </c>
      <c r="E15" s="23" t="str">
        <f>VLOOKUP(B15,'Gemini - Segmento+Idade'!B:E,2,0)</f>
        <v>Petróleo e Gás</v>
      </c>
      <c r="F15" s="6">
        <v>45317</v>
      </c>
      <c r="G15" s="7">
        <v>28.75</v>
      </c>
      <c r="H15" s="7">
        <v>1.41</v>
      </c>
      <c r="I15" s="23">
        <f t="shared" si="0"/>
        <v>1.41E-2</v>
      </c>
      <c r="J15" s="24">
        <f t="shared" si="1"/>
        <v>28.350261315452126</v>
      </c>
      <c r="K15" s="24">
        <f t="shared" si="2"/>
        <v>94204643.346070096</v>
      </c>
      <c r="L15" s="32" t="str">
        <f t="shared" si="14"/>
        <v>Subiu</v>
      </c>
      <c r="M15" s="7">
        <v>-2.71</v>
      </c>
      <c r="N15" s="26">
        <f t="shared" si="15"/>
        <v>-2.7099999999999999E-2</v>
      </c>
      <c r="O15" s="24">
        <f t="shared" si="16"/>
        <v>29.550827423167849</v>
      </c>
      <c r="P15" s="24">
        <f t="shared" si="3"/>
        <v>-188727447.94917268</v>
      </c>
      <c r="Q15" s="32" t="str">
        <f t="shared" si="17"/>
        <v>Desceu</v>
      </c>
      <c r="R15" s="7">
        <v>9.4</v>
      </c>
      <c r="S15" s="23">
        <f t="shared" si="4"/>
        <v>9.4E-2</v>
      </c>
      <c r="T15" s="24">
        <f t="shared" si="5"/>
        <v>26.279707495429616</v>
      </c>
      <c r="U15" s="24">
        <f t="shared" si="6"/>
        <v>582162881.27513719</v>
      </c>
      <c r="V15" s="32" t="str">
        <f t="shared" si="18"/>
        <v>Subiu</v>
      </c>
      <c r="W15" s="7">
        <v>9.4</v>
      </c>
      <c r="X15" s="23">
        <f t="shared" si="7"/>
        <v>9.4E-2</v>
      </c>
      <c r="Y15" s="24">
        <f t="shared" si="8"/>
        <v>26.279707495429616</v>
      </c>
      <c r="Z15" s="24">
        <f t="shared" si="9"/>
        <v>582162881.27513719</v>
      </c>
      <c r="AA15" s="32" t="str">
        <f t="shared" si="19"/>
        <v>Subiu</v>
      </c>
      <c r="AB15" s="7">
        <v>-37.700000000000003</v>
      </c>
      <c r="AC15" s="23">
        <f t="shared" si="10"/>
        <v>-0.377</v>
      </c>
      <c r="AD15" s="24">
        <f t="shared" si="11"/>
        <v>46.147672552166931</v>
      </c>
      <c r="AE15" s="24">
        <f t="shared" si="12"/>
        <v>-4100032349.0890841</v>
      </c>
      <c r="AF15" s="32" t="str">
        <f t="shared" si="20"/>
        <v>Desceu</v>
      </c>
      <c r="AG15" s="7">
        <v>28</v>
      </c>
      <c r="AH15" s="7">
        <v>28.75</v>
      </c>
      <c r="AI15" s="5" t="s">
        <v>38</v>
      </c>
      <c r="AJ15" s="30">
        <f>VLOOKUP(A15,Total_de_acoes!A:B,2,0)</f>
        <v>235665566</v>
      </c>
    </row>
    <row r="16" spans="1:36" ht="12.75">
      <c r="A16" s="2" t="s">
        <v>39</v>
      </c>
      <c r="B16" s="21" t="str">
        <f>VLOOKUP(A16,Ticker!A:B,2,0)</f>
        <v>Equatorial Energia</v>
      </c>
      <c r="C16" s="35">
        <f>VLOOKUP(B16,'Gemini - Segmento+Idade'!B:E,4,0)</f>
        <v>24</v>
      </c>
      <c r="D16" s="35" t="str">
        <f t="shared" si="13"/>
        <v>Nova (menos de 50a)</v>
      </c>
      <c r="E16" s="21" t="str">
        <f>VLOOKUP(B16,'Gemini - Segmento+Idade'!B:E,2,0)</f>
        <v>Energia Elétrica</v>
      </c>
      <c r="F16" s="3">
        <v>45317</v>
      </c>
      <c r="G16" s="4">
        <v>35.32</v>
      </c>
      <c r="H16" s="4">
        <v>1.34</v>
      </c>
      <c r="I16" s="21">
        <f t="shared" si="0"/>
        <v>1.34E-2</v>
      </c>
      <c r="J16" s="22">
        <f t="shared" si="1"/>
        <v>34.852970199328986</v>
      </c>
      <c r="K16" s="22">
        <f t="shared" si="2"/>
        <v>511671895.45223427</v>
      </c>
      <c r="L16" s="31" t="str">
        <f t="shared" si="14"/>
        <v>Subiu</v>
      </c>
      <c r="M16" s="4">
        <v>2.76</v>
      </c>
      <c r="N16" s="21">
        <f t="shared" si="15"/>
        <v>2.76E-2</v>
      </c>
      <c r="O16" s="22">
        <f t="shared" si="16"/>
        <v>34.37135072012456</v>
      </c>
      <c r="P16" s="22">
        <f t="shared" si="3"/>
        <v>1039328056.7018627</v>
      </c>
      <c r="Q16" s="31" t="str">
        <f t="shared" si="17"/>
        <v>Subiu</v>
      </c>
      <c r="R16" s="4">
        <v>-1.1200000000000001</v>
      </c>
      <c r="S16" s="21">
        <f t="shared" si="4"/>
        <v>-1.1200000000000002E-2</v>
      </c>
      <c r="T16" s="22">
        <f t="shared" si="5"/>
        <v>35.720064724919091</v>
      </c>
      <c r="U16" s="22">
        <f t="shared" si="6"/>
        <v>-438305812.19617754</v>
      </c>
      <c r="V16" s="31" t="str">
        <f t="shared" si="18"/>
        <v>Desceu</v>
      </c>
      <c r="W16" s="4">
        <v>-1.1200000000000001</v>
      </c>
      <c r="X16" s="21">
        <f t="shared" si="7"/>
        <v>-1.1200000000000002E-2</v>
      </c>
      <c r="Y16" s="22">
        <f t="shared" si="8"/>
        <v>35.720064724919091</v>
      </c>
      <c r="Z16" s="22">
        <f t="shared" si="9"/>
        <v>-438305812.19617754</v>
      </c>
      <c r="AA16" s="31" t="str">
        <f t="shared" si="19"/>
        <v>Desceu</v>
      </c>
      <c r="AB16" s="4">
        <v>28.01</v>
      </c>
      <c r="AC16" s="21">
        <f t="shared" si="10"/>
        <v>0.28010000000000002</v>
      </c>
      <c r="AD16" s="22">
        <f t="shared" si="11"/>
        <v>27.591594406686976</v>
      </c>
      <c r="AE16" s="22">
        <f t="shared" si="12"/>
        <v>8467142638.5908403</v>
      </c>
      <c r="AF16" s="31" t="str">
        <f t="shared" si="20"/>
        <v>Subiu</v>
      </c>
      <c r="AG16" s="4">
        <v>34.85</v>
      </c>
      <c r="AH16" s="4">
        <v>35.76</v>
      </c>
      <c r="AI16" s="2" t="s">
        <v>40</v>
      </c>
      <c r="AJ16" s="29">
        <f>VLOOKUP(A16,Total_de_acoes!A:B,2,0)</f>
        <v>1095587251</v>
      </c>
    </row>
    <row r="17" spans="1:36" ht="12.75">
      <c r="A17" s="5" t="s">
        <v>41</v>
      </c>
      <c r="B17" s="23" t="str">
        <f>VLOOKUP(A17,Ticker!A:B,2,0)</f>
        <v>Siderúrgica Nacional</v>
      </c>
      <c r="C17" s="32">
        <f>VLOOKUP(B17,'Gemini - Segmento+Idade'!B:E,4,0)</f>
        <v>82</v>
      </c>
      <c r="D17" s="32" t="str">
        <f t="shared" si="13"/>
        <v>Em Crescimento (50-100a)</v>
      </c>
      <c r="E17" s="23" t="str">
        <f>VLOOKUP(B17,'Gemini - Segmento+Idade'!B:E,2,0)</f>
        <v>Siderurgia</v>
      </c>
      <c r="F17" s="6">
        <v>45317</v>
      </c>
      <c r="G17" s="7">
        <v>18.16</v>
      </c>
      <c r="H17" s="7">
        <v>1.33</v>
      </c>
      <c r="I17" s="23">
        <f t="shared" si="0"/>
        <v>1.3300000000000001E-2</v>
      </c>
      <c r="J17" s="24">
        <f t="shared" si="1"/>
        <v>17.921642159281554</v>
      </c>
      <c r="K17" s="24">
        <f t="shared" si="2"/>
        <v>143220991.46267557</v>
      </c>
      <c r="L17" s="32" t="str">
        <f t="shared" si="14"/>
        <v>Subiu</v>
      </c>
      <c r="M17" s="7">
        <v>4.79</v>
      </c>
      <c r="N17" s="26">
        <f t="shared" si="15"/>
        <v>4.7899999999999998E-2</v>
      </c>
      <c r="O17" s="24">
        <f t="shared" si="16"/>
        <v>17.329897891020135</v>
      </c>
      <c r="P17" s="24">
        <f t="shared" si="3"/>
        <v>498779678.08823788</v>
      </c>
      <c r="Q17" s="32" t="str">
        <f t="shared" si="17"/>
        <v>Subiu</v>
      </c>
      <c r="R17" s="7">
        <v>-7.63</v>
      </c>
      <c r="S17" s="23">
        <f t="shared" si="4"/>
        <v>-7.6299999999999993E-2</v>
      </c>
      <c r="T17" s="24">
        <f t="shared" si="5"/>
        <v>19.660062790949443</v>
      </c>
      <c r="U17" s="24">
        <f t="shared" si="6"/>
        <v>-901335905.41215551</v>
      </c>
      <c r="V17" s="32" t="str">
        <f t="shared" si="18"/>
        <v>Desceu</v>
      </c>
      <c r="W17" s="7">
        <v>-7.63</v>
      </c>
      <c r="X17" s="23">
        <f t="shared" si="7"/>
        <v>-7.6299999999999993E-2</v>
      </c>
      <c r="Y17" s="24">
        <f t="shared" si="8"/>
        <v>19.660062790949443</v>
      </c>
      <c r="Z17" s="24">
        <f t="shared" si="9"/>
        <v>-901335905.41215551</v>
      </c>
      <c r="AA17" s="32" t="str">
        <f t="shared" si="19"/>
        <v>Desceu</v>
      </c>
      <c r="AB17" s="7">
        <v>12.45</v>
      </c>
      <c r="AC17" s="23">
        <f t="shared" si="10"/>
        <v>0.1245</v>
      </c>
      <c r="AD17" s="24">
        <f t="shared" si="11"/>
        <v>16.149399733214761</v>
      </c>
      <c r="AE17" s="24">
        <f t="shared" si="12"/>
        <v>1208100236.0826333</v>
      </c>
      <c r="AF17" s="32" t="str">
        <f t="shared" si="20"/>
        <v>Subiu</v>
      </c>
      <c r="AG17" s="7">
        <v>18</v>
      </c>
      <c r="AH17" s="7">
        <v>18.489999999999998</v>
      </c>
      <c r="AI17" s="5" t="s">
        <v>42</v>
      </c>
      <c r="AJ17" s="30">
        <f>VLOOKUP(A17,Total_de_acoes!A:B,2,0)</f>
        <v>600865451</v>
      </c>
    </row>
    <row r="18" spans="1:36" ht="12.75">
      <c r="A18" s="2" t="s">
        <v>43</v>
      </c>
      <c r="B18" s="21" t="str">
        <f>VLOOKUP(A18,Ticker!A:B,2,0)</f>
        <v>YDUQS</v>
      </c>
      <c r="C18" s="35">
        <f>VLOOKUP(B18,'Gemini - Segmento+Idade'!B:E,4,0)</f>
        <v>10</v>
      </c>
      <c r="D18" s="35" t="str">
        <f t="shared" si="13"/>
        <v>Nova (menos de 50a)</v>
      </c>
      <c r="E18" s="21" t="str">
        <f>VLOOKUP(B18,'Gemini - Segmento+Idade'!B:E,2,0)</f>
        <v>Educação</v>
      </c>
      <c r="F18" s="3">
        <v>45317</v>
      </c>
      <c r="G18" s="4">
        <v>19.77</v>
      </c>
      <c r="H18" s="4">
        <v>1.28</v>
      </c>
      <c r="I18" s="21">
        <f t="shared" si="0"/>
        <v>1.2800000000000001E-2</v>
      </c>
      <c r="J18" s="22">
        <f t="shared" si="1"/>
        <v>19.520142180094787</v>
      </c>
      <c r="K18" s="22">
        <f t="shared" si="2"/>
        <v>72295838.986160949</v>
      </c>
      <c r="L18" s="31" t="str">
        <f t="shared" si="14"/>
        <v>Subiu</v>
      </c>
      <c r="M18" s="4">
        <v>-5.9</v>
      </c>
      <c r="N18" s="21">
        <f t="shared" si="15"/>
        <v>-5.9000000000000004E-2</v>
      </c>
      <c r="O18" s="22">
        <f t="shared" si="16"/>
        <v>21.009564293304994</v>
      </c>
      <c r="P18" s="22">
        <f t="shared" si="3"/>
        <v>-358665342.53668422</v>
      </c>
      <c r="Q18" s="31" t="str">
        <f t="shared" si="17"/>
        <v>Desceu</v>
      </c>
      <c r="R18" s="4">
        <v>-11.82</v>
      </c>
      <c r="S18" s="21">
        <f t="shared" si="4"/>
        <v>-0.1182</v>
      </c>
      <c r="T18" s="22">
        <f t="shared" si="5"/>
        <v>22.420049897936039</v>
      </c>
      <c r="U18" s="22">
        <f t="shared" si="6"/>
        <v>-766786409.9637059</v>
      </c>
      <c r="V18" s="31" t="str">
        <f t="shared" si="18"/>
        <v>Desceu</v>
      </c>
      <c r="W18" s="4">
        <v>-11.82</v>
      </c>
      <c r="X18" s="21">
        <f t="shared" si="7"/>
        <v>-0.1182</v>
      </c>
      <c r="Y18" s="22">
        <f t="shared" si="8"/>
        <v>22.420049897936039</v>
      </c>
      <c r="Z18" s="22">
        <f t="shared" si="9"/>
        <v>-766786409.9637059</v>
      </c>
      <c r="AA18" s="31" t="str">
        <f t="shared" si="19"/>
        <v>Desceu</v>
      </c>
      <c r="AB18" s="4">
        <v>108.45</v>
      </c>
      <c r="AC18" s="21">
        <f t="shared" si="10"/>
        <v>1.0845</v>
      </c>
      <c r="AD18" s="22">
        <f t="shared" si="11"/>
        <v>9.4842887982729653</v>
      </c>
      <c r="AE18" s="22">
        <f t="shared" si="12"/>
        <v>2976149080.2261505</v>
      </c>
      <c r="AF18" s="31" t="str">
        <f t="shared" si="20"/>
        <v>Subiu</v>
      </c>
      <c r="AG18" s="4">
        <v>18.989999999999998</v>
      </c>
      <c r="AH18" s="4">
        <v>19.78</v>
      </c>
      <c r="AI18" s="2" t="s">
        <v>44</v>
      </c>
      <c r="AJ18" s="29">
        <f>VLOOKUP(A18,Total_de_acoes!A:B,2,0)</f>
        <v>289347914</v>
      </c>
    </row>
    <row r="19" spans="1:36" ht="12.75">
      <c r="A19" s="5" t="s">
        <v>45</v>
      </c>
      <c r="B19" s="23" t="str">
        <f>VLOOKUP(A19,Ticker!A:B,2,0)</f>
        <v>Ultrapar</v>
      </c>
      <c r="C19" s="32">
        <f>VLOOKUP(B19,'Gemini - Segmento+Idade'!B:E,4,0)</f>
        <v>56</v>
      </c>
      <c r="D19" s="32" t="str">
        <f t="shared" si="13"/>
        <v>Em Crescimento (50-100a)</v>
      </c>
      <c r="E19" s="23" t="str">
        <f>VLOOKUP(B19,'Gemini - Segmento+Idade'!B:E,2,0)</f>
        <v>Distribuidora de Combustíveis</v>
      </c>
      <c r="F19" s="6">
        <v>45317</v>
      </c>
      <c r="G19" s="7">
        <v>28.31</v>
      </c>
      <c r="H19" s="7">
        <v>1.28</v>
      </c>
      <c r="I19" s="23">
        <f t="shared" si="0"/>
        <v>1.2800000000000001E-2</v>
      </c>
      <c r="J19" s="24">
        <f t="shared" si="1"/>
        <v>27.952211690363349</v>
      </c>
      <c r="K19" s="24">
        <f t="shared" si="2"/>
        <v>388705223.95601785</v>
      </c>
      <c r="L19" s="32" t="str">
        <f t="shared" si="14"/>
        <v>Subiu</v>
      </c>
      <c r="M19" s="7">
        <v>2.35</v>
      </c>
      <c r="N19" s="26">
        <f t="shared" si="15"/>
        <v>2.35E-2</v>
      </c>
      <c r="O19" s="24">
        <f t="shared" si="16"/>
        <v>27.659990229604297</v>
      </c>
      <c r="P19" s="24">
        <f t="shared" si="3"/>
        <v>706177889.46724069</v>
      </c>
      <c r="Q19" s="32" t="str">
        <f t="shared" si="17"/>
        <v>Subiu</v>
      </c>
      <c r="R19" s="7">
        <v>6.79</v>
      </c>
      <c r="S19" s="23">
        <f t="shared" si="4"/>
        <v>6.7900000000000002E-2</v>
      </c>
      <c r="T19" s="24">
        <f t="shared" si="5"/>
        <v>26.509972843899238</v>
      </c>
      <c r="U19" s="24">
        <f t="shared" si="6"/>
        <v>1955569648.2917976</v>
      </c>
      <c r="V19" s="32" t="str">
        <f t="shared" si="18"/>
        <v>Subiu</v>
      </c>
      <c r="W19" s="7">
        <v>6.79</v>
      </c>
      <c r="X19" s="23">
        <f t="shared" si="7"/>
        <v>6.7900000000000002E-2</v>
      </c>
      <c r="Y19" s="24">
        <f t="shared" si="8"/>
        <v>26.509972843899238</v>
      </c>
      <c r="Z19" s="24">
        <f t="shared" si="9"/>
        <v>1955569648.2917976</v>
      </c>
      <c r="AA19" s="32" t="str">
        <f t="shared" si="19"/>
        <v>Subiu</v>
      </c>
      <c r="AB19" s="7">
        <v>119.82</v>
      </c>
      <c r="AC19" s="23">
        <f t="shared" si="10"/>
        <v>1.1981999999999999</v>
      </c>
      <c r="AD19" s="24">
        <f t="shared" si="11"/>
        <v>12.878718951869711</v>
      </c>
      <c r="AE19" s="24">
        <f t="shared" si="12"/>
        <v>16764716437.586235</v>
      </c>
      <c r="AF19" s="32" t="str">
        <f t="shared" si="20"/>
        <v>Subiu</v>
      </c>
      <c r="AG19" s="7">
        <v>27.84</v>
      </c>
      <c r="AH19" s="7">
        <v>28.39</v>
      </c>
      <c r="AI19" s="5" t="s">
        <v>46</v>
      </c>
      <c r="AJ19" s="30">
        <f>VLOOKUP(A19,Total_de_acoes!A:B,2,0)</f>
        <v>1086411192</v>
      </c>
    </row>
    <row r="20" spans="1:36" ht="12.75">
      <c r="A20" s="2" t="s">
        <v>47</v>
      </c>
      <c r="B20" s="21" t="str">
        <f>VLOOKUP(A20,Ticker!A:B,2,0)</f>
        <v>MRV</v>
      </c>
      <c r="C20" s="35">
        <f>VLOOKUP(B20,'Gemini - Segmento+Idade'!B:E,4,0)</f>
        <v>44</v>
      </c>
      <c r="D20" s="35" t="str">
        <f t="shared" si="13"/>
        <v>Nova (menos de 50a)</v>
      </c>
      <c r="E20" s="21" t="str">
        <f>VLOOKUP(B20,'Gemini - Segmento+Idade'!B:E,2,0)</f>
        <v>Construção Civil</v>
      </c>
      <c r="F20" s="3">
        <v>45317</v>
      </c>
      <c r="G20" s="4">
        <v>8.08</v>
      </c>
      <c r="H20" s="4">
        <v>1.25</v>
      </c>
      <c r="I20" s="21">
        <f t="shared" si="0"/>
        <v>1.2500000000000001E-2</v>
      </c>
      <c r="J20" s="22">
        <f t="shared" si="1"/>
        <v>7.9802469135802472</v>
      </c>
      <c r="K20" s="22">
        <f t="shared" si="2"/>
        <v>37525872.377283879</v>
      </c>
      <c r="L20" s="31" t="str">
        <f t="shared" si="14"/>
        <v>Subiu</v>
      </c>
      <c r="M20" s="4">
        <v>1.38</v>
      </c>
      <c r="N20" s="21">
        <f t="shared" si="15"/>
        <v>1.38E-2</v>
      </c>
      <c r="O20" s="22">
        <f t="shared" si="16"/>
        <v>7.9700138094298678</v>
      </c>
      <c r="P20" s="22">
        <f t="shared" si="3"/>
        <v>41375439.083969258</v>
      </c>
      <c r="Q20" s="31" t="str">
        <f t="shared" si="17"/>
        <v>Subiu</v>
      </c>
      <c r="R20" s="4">
        <v>-28.05</v>
      </c>
      <c r="S20" s="21">
        <f t="shared" si="4"/>
        <v>-0.28050000000000003</v>
      </c>
      <c r="T20" s="22">
        <f t="shared" si="5"/>
        <v>11.23002084781098</v>
      </c>
      <c r="U20" s="22">
        <f t="shared" si="6"/>
        <v>-1184998725.9876027</v>
      </c>
      <c r="V20" s="31" t="str">
        <f t="shared" si="18"/>
        <v>Desceu</v>
      </c>
      <c r="W20" s="4">
        <v>-28.05</v>
      </c>
      <c r="X20" s="21">
        <f t="shared" si="7"/>
        <v>-0.28050000000000003</v>
      </c>
      <c r="Y20" s="22">
        <f t="shared" si="8"/>
        <v>11.23002084781098</v>
      </c>
      <c r="Z20" s="22">
        <f t="shared" si="9"/>
        <v>-1184998725.9876027</v>
      </c>
      <c r="AA20" s="31" t="str">
        <f t="shared" si="19"/>
        <v>Desceu</v>
      </c>
      <c r="AB20" s="4">
        <v>14.12</v>
      </c>
      <c r="AC20" s="21">
        <f t="shared" si="10"/>
        <v>0.14119999999999999</v>
      </c>
      <c r="AD20" s="22">
        <f t="shared" si="11"/>
        <v>7.0802663862600772</v>
      </c>
      <c r="AE20" s="22">
        <f t="shared" si="12"/>
        <v>376087370.79694355</v>
      </c>
      <c r="AF20" s="31" t="str">
        <f t="shared" si="20"/>
        <v>Subiu</v>
      </c>
      <c r="AG20" s="4">
        <v>7.93</v>
      </c>
      <c r="AH20" s="4">
        <v>8.23</v>
      </c>
      <c r="AI20" s="2" t="s">
        <v>48</v>
      </c>
      <c r="AJ20" s="29">
        <f>VLOOKUP(A20,Total_de_acoes!A:B,2,0)</f>
        <v>376187582</v>
      </c>
    </row>
    <row r="21" spans="1:36" ht="12.75">
      <c r="A21" s="5" t="s">
        <v>49</v>
      </c>
      <c r="B21" s="23" t="str">
        <f>VLOOKUP(A21,Ticker!A:B,2,0)</f>
        <v>Arezzo</v>
      </c>
      <c r="C21" s="32">
        <f>VLOOKUP(B21,'Gemini - Segmento+Idade'!B:E,4,0)</f>
        <v>51</v>
      </c>
      <c r="D21" s="32" t="str">
        <f t="shared" si="13"/>
        <v>Em Crescimento (50-100a)</v>
      </c>
      <c r="E21" s="23" t="str">
        <f>VLOOKUP(B21,'Gemini - Segmento+Idade'!B:E,2,0)</f>
        <v>Varejo de Calçados</v>
      </c>
      <c r="F21" s="6">
        <v>45317</v>
      </c>
      <c r="G21" s="7">
        <v>57.91</v>
      </c>
      <c r="H21" s="7">
        <v>1.1499999999999999</v>
      </c>
      <c r="I21" s="23">
        <f t="shared" si="0"/>
        <v>1.15E-2</v>
      </c>
      <c r="J21" s="24">
        <f t="shared" si="1"/>
        <v>57.251606524962916</v>
      </c>
      <c r="K21" s="24">
        <f t="shared" si="2"/>
        <v>41021792.090771534</v>
      </c>
      <c r="L21" s="32" t="str">
        <f t="shared" si="14"/>
        <v>Subiu</v>
      </c>
      <c r="M21" s="7">
        <v>-1.03</v>
      </c>
      <c r="N21" s="26">
        <f t="shared" si="15"/>
        <v>-1.03E-2</v>
      </c>
      <c r="O21" s="24">
        <f t="shared" si="16"/>
        <v>58.51268061028594</v>
      </c>
      <c r="P21" s="24">
        <f t="shared" si="3"/>
        <v>-37550552.4122895</v>
      </c>
      <c r="Q21" s="32" t="str">
        <f t="shared" si="17"/>
        <v>Desceu</v>
      </c>
      <c r="R21" s="7">
        <v>-10.26</v>
      </c>
      <c r="S21" s="23">
        <f t="shared" si="4"/>
        <v>-0.1026</v>
      </c>
      <c r="T21" s="24">
        <f t="shared" si="5"/>
        <v>64.530866948963677</v>
      </c>
      <c r="U21" s="24">
        <f t="shared" si="6"/>
        <v>-412519014.44763362</v>
      </c>
      <c r="V21" s="32" t="str">
        <f t="shared" si="18"/>
        <v>Desceu</v>
      </c>
      <c r="W21" s="7">
        <v>-10.26</v>
      </c>
      <c r="X21" s="23">
        <f t="shared" si="7"/>
        <v>-0.1026</v>
      </c>
      <c r="Y21" s="24">
        <f t="shared" si="8"/>
        <v>64.530866948963677</v>
      </c>
      <c r="Z21" s="24">
        <f t="shared" si="9"/>
        <v>-412519014.44763362</v>
      </c>
      <c r="AA21" s="32" t="str">
        <f t="shared" si="19"/>
        <v>Desceu</v>
      </c>
      <c r="AB21" s="7">
        <v>-28.97</v>
      </c>
      <c r="AC21" s="23">
        <f t="shared" si="10"/>
        <v>-0.28970000000000001</v>
      </c>
      <c r="AD21" s="24">
        <f t="shared" si="11"/>
        <v>81.528931437420809</v>
      </c>
      <c r="AE21" s="24">
        <f t="shared" si="12"/>
        <v>-1471598567.6764145</v>
      </c>
      <c r="AF21" s="32" t="str">
        <f t="shared" si="20"/>
        <v>Desceu</v>
      </c>
      <c r="AG21" s="7">
        <v>56.22</v>
      </c>
      <c r="AH21" s="7">
        <v>59.29</v>
      </c>
      <c r="AI21" s="5" t="s">
        <v>50</v>
      </c>
      <c r="AJ21" s="30">
        <f>VLOOKUP(A21,Total_de_acoes!A:B,2,0)</f>
        <v>62305891</v>
      </c>
    </row>
    <row r="22" spans="1:36" ht="12.75">
      <c r="A22" s="2" t="s">
        <v>51</v>
      </c>
      <c r="B22" s="21" t="str">
        <f>VLOOKUP(A22,Ticker!A:B,2,0)</f>
        <v>Banco Bradesco</v>
      </c>
      <c r="C22" s="35">
        <f>VLOOKUP(B22,'Gemini - Segmento+Idade'!B:E,4,0)</f>
        <v>79</v>
      </c>
      <c r="D22" s="35" t="str">
        <f t="shared" si="13"/>
        <v>Em Crescimento (50-100a)</v>
      </c>
      <c r="E22" s="21" t="str">
        <f>VLOOKUP(B22,'Gemini - Segmento+Idade'!B:E,2,0)</f>
        <v>Banco</v>
      </c>
      <c r="F22" s="3">
        <v>45317</v>
      </c>
      <c r="G22" s="4">
        <v>15.52</v>
      </c>
      <c r="H22" s="4">
        <v>1.04</v>
      </c>
      <c r="I22" s="21">
        <f t="shared" si="0"/>
        <v>1.04E-2</v>
      </c>
      <c r="J22" s="22">
        <f t="shared" si="1"/>
        <v>15.36025336500396</v>
      </c>
      <c r="K22" s="22">
        <f t="shared" si="2"/>
        <v>822148336.41145825</v>
      </c>
      <c r="L22" s="31" t="str">
        <f t="shared" si="14"/>
        <v>Subiu</v>
      </c>
      <c r="M22" s="4">
        <v>-0.77</v>
      </c>
      <c r="N22" s="21">
        <f t="shared" si="15"/>
        <v>-7.7000000000000002E-3</v>
      </c>
      <c r="O22" s="22">
        <f t="shared" si="16"/>
        <v>15.640431321173033</v>
      </c>
      <c r="P22" s="22">
        <f t="shared" si="3"/>
        <v>-619809051.73181033</v>
      </c>
      <c r="Q22" s="31" t="str">
        <f t="shared" si="17"/>
        <v>Desceu</v>
      </c>
      <c r="R22" s="4">
        <v>-9.08</v>
      </c>
      <c r="S22" s="21">
        <f t="shared" si="4"/>
        <v>-9.0800000000000006E-2</v>
      </c>
      <c r="T22" s="22">
        <f t="shared" si="5"/>
        <v>17.069951605807301</v>
      </c>
      <c r="U22" s="22">
        <f t="shared" si="6"/>
        <v>-7976945080.9673109</v>
      </c>
      <c r="V22" s="31" t="str">
        <f t="shared" si="18"/>
        <v>Desceu</v>
      </c>
      <c r="W22" s="4">
        <v>-9.08</v>
      </c>
      <c r="X22" s="21">
        <f t="shared" si="7"/>
        <v>-9.0800000000000006E-2</v>
      </c>
      <c r="Y22" s="22">
        <f t="shared" si="8"/>
        <v>17.069951605807301</v>
      </c>
      <c r="Z22" s="22">
        <f t="shared" si="9"/>
        <v>-7976945080.9673109</v>
      </c>
      <c r="AA22" s="31" t="str">
        <f t="shared" si="19"/>
        <v>Desceu</v>
      </c>
      <c r="AB22" s="4">
        <v>16.11</v>
      </c>
      <c r="AC22" s="21">
        <f t="shared" si="10"/>
        <v>0.16109999999999999</v>
      </c>
      <c r="AD22" s="22">
        <f t="shared" si="11"/>
        <v>13.366635087417103</v>
      </c>
      <c r="AE22" s="22">
        <f t="shared" si="12"/>
        <v>11082458047.461975</v>
      </c>
      <c r="AF22" s="31" t="str">
        <f t="shared" si="20"/>
        <v>Subiu</v>
      </c>
      <c r="AG22" s="4">
        <v>15.35</v>
      </c>
      <c r="AH22" s="4">
        <v>15.62</v>
      </c>
      <c r="AI22" s="2" t="s">
        <v>52</v>
      </c>
      <c r="AJ22" s="29">
        <f>VLOOKUP(A22,Total_de_acoes!A:B,2,0)</f>
        <v>5146576868</v>
      </c>
    </row>
    <row r="23" spans="1:36" ht="12.75">
      <c r="A23" s="5" t="s">
        <v>53</v>
      </c>
      <c r="B23" s="23" t="str">
        <f>VLOOKUP(A23,Ticker!A:B,2,0)</f>
        <v>Minerva</v>
      </c>
      <c r="C23" s="32">
        <f>VLOOKUP(B23,'Gemini - Segmento+Idade'!B:E,4,0)</f>
        <v>67</v>
      </c>
      <c r="D23" s="32" t="str">
        <f t="shared" si="13"/>
        <v>Em Crescimento (50-100a)</v>
      </c>
      <c r="E23" s="23" t="str">
        <f>VLOOKUP(B23,'Gemini - Segmento+Idade'!B:E,2,0)</f>
        <v>Frigorífico</v>
      </c>
      <c r="F23" s="6">
        <v>45317</v>
      </c>
      <c r="G23" s="7">
        <v>7.19</v>
      </c>
      <c r="H23" s="7">
        <v>0.98</v>
      </c>
      <c r="I23" s="23">
        <f t="shared" si="0"/>
        <v>9.7999999999999997E-3</v>
      </c>
      <c r="J23" s="24">
        <f t="shared" si="1"/>
        <v>7.1202218261041796</v>
      </c>
      <c r="K23" s="24">
        <f t="shared" si="2"/>
        <v>18214628.100697115</v>
      </c>
      <c r="L23" s="32" t="str">
        <f t="shared" si="14"/>
        <v>Subiu</v>
      </c>
      <c r="M23" s="7">
        <v>6.05</v>
      </c>
      <c r="N23" s="26">
        <f t="shared" si="15"/>
        <v>6.0499999999999998E-2</v>
      </c>
      <c r="O23" s="24">
        <f t="shared" si="16"/>
        <v>6.7798208392267805</v>
      </c>
      <c r="P23" s="24">
        <f t="shared" si="3"/>
        <v>107071602.0642055</v>
      </c>
      <c r="Q23" s="32" t="str">
        <f t="shared" si="17"/>
        <v>Subiu</v>
      </c>
      <c r="R23" s="7">
        <v>-3.75</v>
      </c>
      <c r="S23" s="23">
        <f t="shared" si="4"/>
        <v>-3.7499999999999999E-2</v>
      </c>
      <c r="T23" s="24">
        <f t="shared" si="5"/>
        <v>7.4701298701298704</v>
      </c>
      <c r="U23" s="24">
        <f t="shared" si="6"/>
        <v>-73124031.762857109</v>
      </c>
      <c r="V23" s="32" t="str">
        <f t="shared" si="18"/>
        <v>Desceu</v>
      </c>
      <c r="W23" s="7">
        <v>-3.75</v>
      </c>
      <c r="X23" s="23">
        <f t="shared" si="7"/>
        <v>-3.7499999999999999E-2</v>
      </c>
      <c r="Y23" s="24">
        <f t="shared" si="8"/>
        <v>7.4701298701298704</v>
      </c>
      <c r="Z23" s="24">
        <f t="shared" si="9"/>
        <v>-73124031.762857109</v>
      </c>
      <c r="AA23" s="32" t="str">
        <f t="shared" si="19"/>
        <v>Desceu</v>
      </c>
      <c r="AB23" s="7">
        <v>-48.31</v>
      </c>
      <c r="AC23" s="23">
        <f t="shared" si="10"/>
        <v>-0.48310000000000003</v>
      </c>
      <c r="AD23" s="24">
        <f t="shared" si="11"/>
        <v>13.909847165796094</v>
      </c>
      <c r="AE23" s="24">
        <f t="shared" si="12"/>
        <v>-1754123247.7829332</v>
      </c>
      <c r="AF23" s="32" t="str">
        <f t="shared" si="20"/>
        <v>Desceu</v>
      </c>
      <c r="AG23" s="7">
        <v>7.11</v>
      </c>
      <c r="AH23" s="7">
        <v>7.24</v>
      </c>
      <c r="AI23" s="5" t="s">
        <v>54</v>
      </c>
      <c r="AJ23" s="30">
        <f>VLOOKUP(A23,Total_de_acoes!A:B,2,0)</f>
        <v>261036182</v>
      </c>
    </row>
    <row r="24" spans="1:36" ht="12.75">
      <c r="A24" s="2" t="s">
        <v>55</v>
      </c>
      <c r="B24" s="21" t="str">
        <f>VLOOKUP(A24,Ticker!A:B,2,0)</f>
        <v>Grupo Pão de Açúcar</v>
      </c>
      <c r="C24" s="35">
        <f>VLOOKUP(B24,'Gemini - Segmento+Idade'!B:E,4,0)</f>
        <v>75</v>
      </c>
      <c r="D24" s="35" t="str">
        <f t="shared" si="13"/>
        <v>Em Crescimento (50-100a)</v>
      </c>
      <c r="E24" s="21" t="str">
        <f>VLOOKUP(B24,'Gemini - Segmento+Idade'!B:E,2,0)</f>
        <v>Varejo</v>
      </c>
      <c r="F24" s="3">
        <v>45317</v>
      </c>
      <c r="G24" s="4">
        <v>4.1399999999999997</v>
      </c>
      <c r="H24" s="4">
        <v>0.97</v>
      </c>
      <c r="I24" s="21">
        <f t="shared" si="0"/>
        <v>9.7000000000000003E-3</v>
      </c>
      <c r="J24" s="22">
        <f t="shared" si="1"/>
        <v>4.1002277904328013</v>
      </c>
      <c r="K24" s="22">
        <f t="shared" si="2"/>
        <v>6340916.223143544</v>
      </c>
      <c r="L24" s="31" t="str">
        <f t="shared" si="14"/>
        <v>Subiu</v>
      </c>
      <c r="M24" s="4">
        <v>-6.33</v>
      </c>
      <c r="N24" s="21">
        <f t="shared" si="15"/>
        <v>-6.3299999999999995E-2</v>
      </c>
      <c r="O24" s="22">
        <f t="shared" si="16"/>
        <v>4.4197715383794165</v>
      </c>
      <c r="P24" s="22">
        <f t="shared" si="3"/>
        <v>-44604207.455121122</v>
      </c>
      <c r="Q24" s="31" t="str">
        <f t="shared" si="17"/>
        <v>Desceu</v>
      </c>
      <c r="R24" s="4">
        <v>1.97</v>
      </c>
      <c r="S24" s="21">
        <f t="shared" si="4"/>
        <v>1.9699999999999999E-2</v>
      </c>
      <c r="T24" s="22">
        <f t="shared" si="5"/>
        <v>4.0600176522506617</v>
      </c>
      <c r="U24" s="22">
        <f t="shared" si="6"/>
        <v>12751651.767096197</v>
      </c>
      <c r="V24" s="31" t="str">
        <f t="shared" si="18"/>
        <v>Subiu</v>
      </c>
      <c r="W24" s="4">
        <v>1.97</v>
      </c>
      <c r="X24" s="21">
        <f t="shared" si="7"/>
        <v>1.9699999999999999E-2</v>
      </c>
      <c r="Y24" s="22">
        <f t="shared" si="8"/>
        <v>4.0600176522506617</v>
      </c>
      <c r="Z24" s="22">
        <f t="shared" si="9"/>
        <v>12751651.767096197</v>
      </c>
      <c r="AA24" s="31" t="str">
        <f t="shared" si="19"/>
        <v>Subiu</v>
      </c>
      <c r="AB24" s="4">
        <v>-51.18</v>
      </c>
      <c r="AC24" s="21">
        <f t="shared" si="10"/>
        <v>-0.51180000000000003</v>
      </c>
      <c r="AD24" s="22">
        <f t="shared" si="11"/>
        <v>8.4801310938140109</v>
      </c>
      <c r="AE24" s="22">
        <f t="shared" si="12"/>
        <v>-691950685.23505127</v>
      </c>
      <c r="AF24" s="31" t="str">
        <f t="shared" si="20"/>
        <v>Desceu</v>
      </c>
      <c r="AG24" s="4">
        <v>4.08</v>
      </c>
      <c r="AH24" s="4">
        <v>4.2</v>
      </c>
      <c r="AI24" s="2" t="s">
        <v>56</v>
      </c>
      <c r="AJ24" s="29">
        <f>VLOOKUP(A24,Total_de_acoes!A:B,2,0)</f>
        <v>159430826</v>
      </c>
    </row>
    <row r="25" spans="1:36" ht="12.75">
      <c r="A25" s="5" t="s">
        <v>57</v>
      </c>
      <c r="B25" s="23" t="str">
        <f>VLOOKUP(A25,Ticker!A:B,2,0)</f>
        <v>BRF</v>
      </c>
      <c r="C25" s="32">
        <f>VLOOKUP(B25,'Gemini - Segmento+Idade'!B:E,4,0)</f>
        <v>10</v>
      </c>
      <c r="D25" s="32" t="str">
        <f t="shared" si="13"/>
        <v>Nova (menos de 50a)</v>
      </c>
      <c r="E25" s="23" t="str">
        <f>VLOOKUP(B25,'Gemini - Segmento+Idade'!B:E,2,0)</f>
        <v>Frigorífico</v>
      </c>
      <c r="F25" s="6">
        <v>45317</v>
      </c>
      <c r="G25" s="7">
        <v>14.61</v>
      </c>
      <c r="H25" s="7">
        <v>0.96</v>
      </c>
      <c r="I25" s="23">
        <f t="shared" si="0"/>
        <v>9.5999999999999992E-3</v>
      </c>
      <c r="J25" s="24">
        <f t="shared" si="1"/>
        <v>14.471077654516639</v>
      </c>
      <c r="K25" s="24">
        <f t="shared" si="2"/>
        <v>233045769.56633979</v>
      </c>
      <c r="L25" s="32" t="str">
        <f t="shared" si="14"/>
        <v>Subiu</v>
      </c>
      <c r="M25" s="7">
        <v>12.38</v>
      </c>
      <c r="N25" s="26">
        <f t="shared" si="15"/>
        <v>0.12380000000000001</v>
      </c>
      <c r="O25" s="24">
        <f t="shared" si="16"/>
        <v>13.000533902829686</v>
      </c>
      <c r="P25" s="24">
        <f t="shared" si="3"/>
        <v>2699920332.47751</v>
      </c>
      <c r="Q25" s="32" t="str">
        <f t="shared" si="17"/>
        <v>Subiu</v>
      </c>
      <c r="R25" s="7">
        <v>5.79</v>
      </c>
      <c r="S25" s="23">
        <f t="shared" si="4"/>
        <v>5.79E-2</v>
      </c>
      <c r="T25" s="24">
        <f t="shared" si="5"/>
        <v>13.810379052840531</v>
      </c>
      <c r="U25" s="24">
        <f t="shared" si="6"/>
        <v>1341384486.0146294</v>
      </c>
      <c r="V25" s="32" t="str">
        <f t="shared" si="18"/>
        <v>Subiu</v>
      </c>
      <c r="W25" s="7">
        <v>5.79</v>
      </c>
      <c r="X25" s="23">
        <f t="shared" si="7"/>
        <v>5.79E-2</v>
      </c>
      <c r="Y25" s="24">
        <f t="shared" si="8"/>
        <v>13.810379052840531</v>
      </c>
      <c r="Z25" s="24">
        <f t="shared" si="9"/>
        <v>1341384486.0146294</v>
      </c>
      <c r="AA25" s="32" t="str">
        <f t="shared" si="19"/>
        <v>Subiu</v>
      </c>
      <c r="AB25" s="7">
        <v>78.17</v>
      </c>
      <c r="AC25" s="23">
        <f t="shared" si="10"/>
        <v>0.78170000000000006</v>
      </c>
      <c r="AD25" s="24">
        <f t="shared" si="11"/>
        <v>8.2000336757029793</v>
      </c>
      <c r="AE25" s="24">
        <f t="shared" si="12"/>
        <v>10752881617.011339</v>
      </c>
      <c r="AF25" s="32" t="str">
        <f t="shared" si="20"/>
        <v>Subiu</v>
      </c>
      <c r="AG25" s="7">
        <v>14.46</v>
      </c>
      <c r="AH25" s="7">
        <v>14.93</v>
      </c>
      <c r="AI25" s="5" t="s">
        <v>58</v>
      </c>
      <c r="AJ25" s="30">
        <f>VLOOKUP(A25,Total_de_acoes!A:B,2,0)</f>
        <v>1677525446</v>
      </c>
    </row>
    <row r="26" spans="1:36" ht="12.75">
      <c r="A26" s="2" t="s">
        <v>59</v>
      </c>
      <c r="B26" s="21" t="str">
        <f>VLOOKUP(A26,Ticker!A:B,2,0)</f>
        <v>Vivo</v>
      </c>
      <c r="C26" s="35">
        <f>VLOOKUP(B26,'Gemini - Segmento+Idade'!B:E,4,0)</f>
        <v>25</v>
      </c>
      <c r="D26" s="35" t="str">
        <f t="shared" si="13"/>
        <v>Nova (menos de 50a)</v>
      </c>
      <c r="E26" s="21" t="str">
        <f>VLOOKUP(B26,'Gemini - Segmento+Idade'!B:E,2,0)</f>
        <v>Telecomunicações</v>
      </c>
      <c r="F26" s="3">
        <v>45317</v>
      </c>
      <c r="G26" s="4">
        <v>51.2</v>
      </c>
      <c r="H26" s="4">
        <v>0.88</v>
      </c>
      <c r="I26" s="21">
        <f t="shared" si="0"/>
        <v>8.8000000000000005E-3</v>
      </c>
      <c r="J26" s="22">
        <f t="shared" si="1"/>
        <v>50.753370340999211</v>
      </c>
      <c r="K26" s="22">
        <f t="shared" si="2"/>
        <v>188965307.05662104</v>
      </c>
      <c r="L26" s="31" t="str">
        <f t="shared" si="14"/>
        <v>Subiu</v>
      </c>
      <c r="M26" s="4">
        <v>1.0900000000000001</v>
      </c>
      <c r="N26" s="21">
        <f t="shared" si="15"/>
        <v>1.09E-2</v>
      </c>
      <c r="O26" s="22">
        <f t="shared" si="16"/>
        <v>50.647937481452182</v>
      </c>
      <c r="P26" s="22">
        <f t="shared" si="3"/>
        <v>233573076.10342932</v>
      </c>
      <c r="Q26" s="31" t="str">
        <f t="shared" si="17"/>
        <v>Subiu</v>
      </c>
      <c r="R26" s="4">
        <v>-4.1900000000000004</v>
      </c>
      <c r="S26" s="21">
        <f t="shared" si="4"/>
        <v>-4.1900000000000007E-2</v>
      </c>
      <c r="T26" s="22">
        <f t="shared" si="5"/>
        <v>53.439098215217626</v>
      </c>
      <c r="U26" s="22">
        <f t="shared" si="6"/>
        <v>-947343897.21256876</v>
      </c>
      <c r="V26" s="31" t="str">
        <f t="shared" si="18"/>
        <v>Desceu</v>
      </c>
      <c r="W26" s="4">
        <v>-4.1900000000000004</v>
      </c>
      <c r="X26" s="21">
        <f t="shared" si="7"/>
        <v>-4.1900000000000007E-2</v>
      </c>
      <c r="Y26" s="22">
        <f t="shared" si="8"/>
        <v>53.439098215217626</v>
      </c>
      <c r="Z26" s="22">
        <f t="shared" si="9"/>
        <v>-947343897.21256876</v>
      </c>
      <c r="AA26" s="31" t="str">
        <f t="shared" si="19"/>
        <v>Desceu</v>
      </c>
      <c r="AB26" s="4">
        <v>32.78</v>
      </c>
      <c r="AC26" s="21">
        <f t="shared" si="10"/>
        <v>0.32780000000000004</v>
      </c>
      <c r="AD26" s="22">
        <f t="shared" si="11"/>
        <v>38.560024100015063</v>
      </c>
      <c r="AE26" s="22">
        <f t="shared" si="12"/>
        <v>5347869043.1633692</v>
      </c>
      <c r="AF26" s="31" t="str">
        <f t="shared" si="20"/>
        <v>Subiu</v>
      </c>
      <c r="AG26" s="4">
        <v>50.62</v>
      </c>
      <c r="AH26" s="4">
        <v>51.26</v>
      </c>
      <c r="AI26" s="2" t="s">
        <v>60</v>
      </c>
      <c r="AJ26" s="29">
        <f>VLOOKUP(A26,Total_de_acoes!A:B,2,0)</f>
        <v>423091712</v>
      </c>
    </row>
    <row r="27" spans="1:36" ht="12.75">
      <c r="A27" s="5" t="s">
        <v>61</v>
      </c>
      <c r="B27" s="23" t="str">
        <f>VLOOKUP(A27,Ticker!A:B,2,0)</f>
        <v>Rumo</v>
      </c>
      <c r="C27" s="32">
        <f>VLOOKUP(B27,'Gemini - Segmento+Idade'!B:E,4,0)</f>
        <v>16</v>
      </c>
      <c r="D27" s="32" t="str">
        <f t="shared" si="13"/>
        <v>Nova (menos de 50a)</v>
      </c>
      <c r="E27" s="23" t="str">
        <f>VLOOKUP(B27,'Gemini - Segmento+Idade'!B:E,2,0)</f>
        <v>Logística</v>
      </c>
      <c r="F27" s="6">
        <v>45317</v>
      </c>
      <c r="G27" s="7">
        <v>22.64</v>
      </c>
      <c r="H27" s="7">
        <v>0.84</v>
      </c>
      <c r="I27" s="23">
        <f t="shared" si="0"/>
        <v>8.3999999999999995E-3</v>
      </c>
      <c r="J27" s="24">
        <f t="shared" si="1"/>
        <v>22.451408171360573</v>
      </c>
      <c r="K27" s="24">
        <f t="shared" si="2"/>
        <v>229771333.63468358</v>
      </c>
      <c r="L27" s="32" t="str">
        <f t="shared" si="14"/>
        <v>Subiu</v>
      </c>
      <c r="M27" s="7">
        <v>1.07</v>
      </c>
      <c r="N27" s="26">
        <f t="shared" si="15"/>
        <v>1.0700000000000001E-2</v>
      </c>
      <c r="O27" s="24">
        <f t="shared" si="16"/>
        <v>22.40031661224894</v>
      </c>
      <c r="P27" s="24">
        <f t="shared" si="3"/>
        <v>292018864.50199336</v>
      </c>
      <c r="Q27" s="32" t="str">
        <f t="shared" si="17"/>
        <v>Subiu</v>
      </c>
      <c r="R27" s="7">
        <v>-1.35</v>
      </c>
      <c r="S27" s="23">
        <f t="shared" si="4"/>
        <v>-1.3500000000000002E-2</v>
      </c>
      <c r="T27" s="24">
        <f t="shared" si="5"/>
        <v>22.949822605169793</v>
      </c>
      <c r="U27" s="24">
        <f t="shared" si="6"/>
        <v>-377473158.26785594</v>
      </c>
      <c r="V27" s="32" t="str">
        <f t="shared" si="18"/>
        <v>Desceu</v>
      </c>
      <c r="W27" s="7">
        <v>-1.35</v>
      </c>
      <c r="X27" s="23">
        <f t="shared" si="7"/>
        <v>-1.3500000000000002E-2</v>
      </c>
      <c r="Y27" s="24">
        <f t="shared" si="8"/>
        <v>22.949822605169793</v>
      </c>
      <c r="Z27" s="24">
        <f t="shared" si="9"/>
        <v>-377473158.26785594</v>
      </c>
      <c r="AA27" s="32" t="str">
        <f t="shared" si="19"/>
        <v>Desceu</v>
      </c>
      <c r="AB27" s="7">
        <v>20.93</v>
      </c>
      <c r="AC27" s="23">
        <f t="shared" si="10"/>
        <v>0.20929999999999999</v>
      </c>
      <c r="AD27" s="24">
        <f t="shared" si="11"/>
        <v>18.721574464566277</v>
      </c>
      <c r="AE27" s="24">
        <f t="shared" si="12"/>
        <v>4774023707.8149624</v>
      </c>
      <c r="AF27" s="32" t="str">
        <f t="shared" si="20"/>
        <v>Subiu</v>
      </c>
      <c r="AG27" s="7">
        <v>22.32</v>
      </c>
      <c r="AH27" s="7">
        <v>22.83</v>
      </c>
      <c r="AI27" s="5" t="s">
        <v>62</v>
      </c>
      <c r="AJ27" s="30">
        <f>VLOOKUP(A27,Total_de_acoes!A:B,2,0)</f>
        <v>1218352541</v>
      </c>
    </row>
    <row r="28" spans="1:36" ht="12.75">
      <c r="A28" s="2" t="s">
        <v>63</v>
      </c>
      <c r="B28" s="21" t="str">
        <f>VLOOKUP(A28,Ticker!A:B,2,0)</f>
        <v>Cielo</v>
      </c>
      <c r="C28" s="35">
        <f>VLOOKUP(B28,'Gemini - Segmento+Idade'!B:E,4,0)</f>
        <v>28</v>
      </c>
      <c r="D28" s="35" t="str">
        <f t="shared" si="13"/>
        <v>Nova (menos de 50a)</v>
      </c>
      <c r="E28" s="21" t="str">
        <f>VLOOKUP(B28,'Gemini - Segmento+Idade'!B:E,2,0)</f>
        <v>Meios de Pagamento</v>
      </c>
      <c r="F28" s="3">
        <v>45317</v>
      </c>
      <c r="G28" s="4">
        <v>4.9000000000000004</v>
      </c>
      <c r="H28" s="4">
        <v>0.82</v>
      </c>
      <c r="I28" s="21">
        <f t="shared" si="0"/>
        <v>8.199999999999999E-3</v>
      </c>
      <c r="J28" s="22">
        <f t="shared" si="1"/>
        <v>4.8601467962705813</v>
      </c>
      <c r="K28" s="22">
        <f t="shared" si="2"/>
        <v>43657683.375540853</v>
      </c>
      <c r="L28" s="31" t="str">
        <f t="shared" si="14"/>
        <v>Subiu</v>
      </c>
      <c r="M28" s="4">
        <v>9.3800000000000008</v>
      </c>
      <c r="N28" s="21">
        <f t="shared" si="15"/>
        <v>9.3800000000000008E-2</v>
      </c>
      <c r="O28" s="22">
        <f t="shared" si="16"/>
        <v>4.4797952093618578</v>
      </c>
      <c r="P28" s="22">
        <f t="shared" si="3"/>
        <v>460318518.60941702</v>
      </c>
      <c r="Q28" s="31" t="str">
        <f t="shared" si="17"/>
        <v>Subiu</v>
      </c>
      <c r="R28" s="4">
        <v>5.83</v>
      </c>
      <c r="S28" s="21">
        <f t="shared" si="4"/>
        <v>5.8299999999999998E-2</v>
      </c>
      <c r="T28" s="22">
        <f t="shared" si="5"/>
        <v>4.6300670887272046</v>
      </c>
      <c r="U28" s="22">
        <f t="shared" si="6"/>
        <v>295701335.65664715</v>
      </c>
      <c r="V28" s="31" t="str">
        <f t="shared" si="18"/>
        <v>Subiu</v>
      </c>
      <c r="W28" s="4">
        <v>5.83</v>
      </c>
      <c r="X28" s="21">
        <f t="shared" si="7"/>
        <v>5.8299999999999998E-2</v>
      </c>
      <c r="Y28" s="22">
        <f t="shared" si="8"/>
        <v>4.6300670887272046</v>
      </c>
      <c r="Z28" s="22">
        <f t="shared" si="9"/>
        <v>295701335.65664715</v>
      </c>
      <c r="AA28" s="31" t="str">
        <f t="shared" si="19"/>
        <v>Subiu</v>
      </c>
      <c r="AB28" s="4">
        <v>-2.19</v>
      </c>
      <c r="AC28" s="21">
        <f t="shared" si="10"/>
        <v>-2.1899999999999999E-2</v>
      </c>
      <c r="AD28" s="22">
        <f t="shared" si="11"/>
        <v>5.0097127083120343</v>
      </c>
      <c r="AE28" s="22">
        <f t="shared" si="12"/>
        <v>-120186138.96839836</v>
      </c>
      <c r="AF28" s="31" t="str">
        <f t="shared" si="20"/>
        <v>Desceu</v>
      </c>
      <c r="AG28" s="4">
        <v>4.82</v>
      </c>
      <c r="AH28" s="4">
        <v>4.97</v>
      </c>
      <c r="AI28" s="2" t="s">
        <v>64</v>
      </c>
      <c r="AJ28" s="29">
        <f>VLOOKUP(A28,Total_de_acoes!A:B,2,0)</f>
        <v>1095462329</v>
      </c>
    </row>
    <row r="29" spans="1:36" ht="12.75">
      <c r="A29" s="5" t="s">
        <v>65</v>
      </c>
      <c r="B29" s="23" t="str">
        <f>VLOOKUP(A29,Ticker!A:B,2,0)</f>
        <v>Dexco</v>
      </c>
      <c r="C29" s="32">
        <f>VLOOKUP(B29,'Gemini - Segmento+Idade'!B:E,4,0)</f>
        <v>56</v>
      </c>
      <c r="D29" s="32" t="str">
        <f t="shared" si="13"/>
        <v>Em Crescimento (50-100a)</v>
      </c>
      <c r="E29" s="23" t="str">
        <f>VLOOKUP(B29,'Gemini - Segmento+Idade'!B:E,2,0)</f>
        <v>Distribuidora de Materiais de Construção</v>
      </c>
      <c r="F29" s="6">
        <v>45317</v>
      </c>
      <c r="G29" s="7">
        <v>7.81</v>
      </c>
      <c r="H29" s="7">
        <v>0.77</v>
      </c>
      <c r="I29" s="23">
        <f t="shared" si="0"/>
        <v>7.7000000000000002E-3</v>
      </c>
      <c r="J29" s="24">
        <f t="shared" si="1"/>
        <v>7.7503225166220098</v>
      </c>
      <c r="K29" s="24">
        <f t="shared" si="2"/>
        <v>18068446.609983239</v>
      </c>
      <c r="L29" s="32" t="str">
        <f t="shared" si="14"/>
        <v>Subiu</v>
      </c>
      <c r="M29" s="7">
        <v>3.17</v>
      </c>
      <c r="N29" s="26">
        <f t="shared" si="15"/>
        <v>3.1699999999999999E-2</v>
      </c>
      <c r="O29" s="24">
        <f t="shared" si="16"/>
        <v>7.5700300474944262</v>
      </c>
      <c r="P29" s="24">
        <f t="shared" si="3"/>
        <v>72655280.172996044</v>
      </c>
      <c r="Q29" s="32" t="str">
        <f t="shared" si="17"/>
        <v>Subiu</v>
      </c>
      <c r="R29" s="7">
        <v>-3.22</v>
      </c>
      <c r="S29" s="23">
        <f t="shared" si="4"/>
        <v>-3.2199999999999999E-2</v>
      </c>
      <c r="T29" s="24">
        <f t="shared" si="5"/>
        <v>8.0698491423847898</v>
      </c>
      <c r="U29" s="24">
        <f t="shared" si="6"/>
        <v>-78674067.505352318</v>
      </c>
      <c r="V29" s="32" t="str">
        <f t="shared" si="18"/>
        <v>Desceu</v>
      </c>
      <c r="W29" s="7">
        <v>-3.22</v>
      </c>
      <c r="X29" s="23">
        <f t="shared" si="7"/>
        <v>-3.2199999999999999E-2</v>
      </c>
      <c r="Y29" s="24">
        <f t="shared" si="8"/>
        <v>8.0698491423847898</v>
      </c>
      <c r="Z29" s="24">
        <f t="shared" si="9"/>
        <v>-78674067.505352318</v>
      </c>
      <c r="AA29" s="32" t="str">
        <f t="shared" si="19"/>
        <v>Desceu</v>
      </c>
      <c r="AB29" s="7">
        <v>9.94</v>
      </c>
      <c r="AC29" s="23">
        <f t="shared" si="10"/>
        <v>9.9399999999999988E-2</v>
      </c>
      <c r="AD29" s="24">
        <f t="shared" si="11"/>
        <v>7.1038748408222672</v>
      </c>
      <c r="AE29" s="24">
        <f t="shared" si="12"/>
        <v>213792271.66396189</v>
      </c>
      <c r="AF29" s="32" t="str">
        <f t="shared" si="20"/>
        <v>Subiu</v>
      </c>
      <c r="AG29" s="7">
        <v>7.7</v>
      </c>
      <c r="AH29" s="7">
        <v>7.85</v>
      </c>
      <c r="AI29" s="5" t="s">
        <v>66</v>
      </c>
      <c r="AJ29" s="30">
        <f>VLOOKUP(A29,Total_de_acoes!A:B,2,0)</f>
        <v>302768240</v>
      </c>
    </row>
    <row r="30" spans="1:36" ht="12.75">
      <c r="A30" s="2" t="s">
        <v>67</v>
      </c>
      <c r="B30" s="21" t="str">
        <f>VLOOKUP(A30,Ticker!A:B,2,0)</f>
        <v>TIM</v>
      </c>
      <c r="C30" s="35">
        <f>VLOOKUP(B30,'Gemini - Segmento+Idade'!B:E,4,0)</f>
        <v>28</v>
      </c>
      <c r="D30" s="35" t="str">
        <f t="shared" si="13"/>
        <v>Nova (menos de 50a)</v>
      </c>
      <c r="E30" s="21" t="str">
        <f>VLOOKUP(B30,'Gemini - Segmento+Idade'!B:E,2,0)</f>
        <v>Telecomunicações</v>
      </c>
      <c r="F30" s="3">
        <v>45317</v>
      </c>
      <c r="G30" s="4">
        <v>17.52</v>
      </c>
      <c r="H30" s="4">
        <v>0.74</v>
      </c>
      <c r="I30" s="21">
        <f t="shared" si="0"/>
        <v>7.4000000000000003E-3</v>
      </c>
      <c r="J30" s="22">
        <f t="shared" si="1"/>
        <v>17.391304347826086</v>
      </c>
      <c r="K30" s="22">
        <f t="shared" si="2"/>
        <v>103972807.36695692</v>
      </c>
      <c r="L30" s="31" t="str">
        <f t="shared" si="14"/>
        <v>Subiu</v>
      </c>
      <c r="M30" s="4">
        <v>-0.56999999999999995</v>
      </c>
      <c r="N30" s="21">
        <f t="shared" si="15"/>
        <v>-5.6999999999999993E-3</v>
      </c>
      <c r="O30" s="22">
        <f t="shared" si="16"/>
        <v>17.620436487981493</v>
      </c>
      <c r="P30" s="22">
        <f t="shared" si="3"/>
        <v>-81142318.649597988</v>
      </c>
      <c r="Q30" s="31" t="str">
        <f t="shared" si="17"/>
        <v>Desceu</v>
      </c>
      <c r="R30" s="4">
        <v>-2.29</v>
      </c>
      <c r="S30" s="21">
        <f t="shared" si="4"/>
        <v>-2.29E-2</v>
      </c>
      <c r="T30" s="22">
        <f t="shared" si="5"/>
        <v>17.930610991710164</v>
      </c>
      <c r="U30" s="22">
        <f t="shared" si="6"/>
        <v>-331731311.99602252</v>
      </c>
      <c r="V30" s="31" t="str">
        <f t="shared" si="18"/>
        <v>Desceu</v>
      </c>
      <c r="W30" s="4">
        <v>-2.29</v>
      </c>
      <c r="X30" s="21">
        <f t="shared" si="7"/>
        <v>-2.29E-2</v>
      </c>
      <c r="Y30" s="22">
        <f t="shared" si="8"/>
        <v>17.930610991710164</v>
      </c>
      <c r="Z30" s="22">
        <f t="shared" si="9"/>
        <v>-331731311.99602252</v>
      </c>
      <c r="AA30" s="31" t="str">
        <f t="shared" si="19"/>
        <v>Desceu</v>
      </c>
      <c r="AB30" s="4">
        <v>56.87</v>
      </c>
      <c r="AC30" s="21">
        <f t="shared" si="10"/>
        <v>0.56869999999999998</v>
      </c>
      <c r="AD30" s="22">
        <f t="shared" si="11"/>
        <v>11.168483457640084</v>
      </c>
      <c r="AE30" s="22">
        <f t="shared" si="12"/>
        <v>5131369978.640872</v>
      </c>
      <c r="AF30" s="31" t="str">
        <f t="shared" si="20"/>
        <v>Subiu</v>
      </c>
      <c r="AG30" s="4">
        <v>17.36</v>
      </c>
      <c r="AH30" s="4">
        <v>17.579999999999998</v>
      </c>
      <c r="AI30" s="2" t="s">
        <v>68</v>
      </c>
      <c r="AJ30" s="29">
        <f>VLOOKUP(A30,Total_de_acoes!A:B,2,0)</f>
        <v>807896814</v>
      </c>
    </row>
    <row r="31" spans="1:36" ht="12.75">
      <c r="A31" s="5" t="s">
        <v>69</v>
      </c>
      <c r="B31" s="23" t="str">
        <f>VLOOKUP(A31,Ticker!A:B,2,0)</f>
        <v>Bradespar</v>
      </c>
      <c r="C31" s="32">
        <f>VLOOKUP(B31,'Gemini - Segmento+Idade'!B:E,4,0)</f>
        <v>52</v>
      </c>
      <c r="D31" s="32" t="str">
        <f t="shared" si="13"/>
        <v>Em Crescimento (50-100a)</v>
      </c>
      <c r="E31" s="23" t="str">
        <f>VLOOKUP(B31,'Gemini - Segmento+Idade'!B:E,2,0)</f>
        <v>Participações</v>
      </c>
      <c r="F31" s="6">
        <v>45317</v>
      </c>
      <c r="G31" s="7">
        <v>23.22</v>
      </c>
      <c r="H31" s="7">
        <v>0.73</v>
      </c>
      <c r="I31" s="23">
        <f t="shared" si="0"/>
        <v>7.3000000000000001E-3</v>
      </c>
      <c r="J31" s="24">
        <f t="shared" si="1"/>
        <v>23.051722426288094</v>
      </c>
      <c r="K31" s="24">
        <f t="shared" si="2"/>
        <v>42238249.539986439</v>
      </c>
      <c r="L31" s="32" t="str">
        <f t="shared" si="14"/>
        <v>Subiu</v>
      </c>
      <c r="M31" s="7">
        <v>1.93</v>
      </c>
      <c r="N31" s="26">
        <f t="shared" si="15"/>
        <v>1.9299999999999998E-2</v>
      </c>
      <c r="O31" s="24">
        <f t="shared" si="16"/>
        <v>22.780339448641222</v>
      </c>
      <c r="P31" s="24">
        <f t="shared" si="3"/>
        <v>110356309.94402866</v>
      </c>
      <c r="Q31" s="32" t="str">
        <f t="shared" si="17"/>
        <v>Subiu</v>
      </c>
      <c r="R31" s="7">
        <v>-9.51</v>
      </c>
      <c r="S31" s="23">
        <f t="shared" si="4"/>
        <v>-9.5100000000000004E-2</v>
      </c>
      <c r="T31" s="24">
        <f t="shared" si="5"/>
        <v>25.660293955133163</v>
      </c>
      <c r="U31" s="24">
        <f t="shared" si="6"/>
        <v>-612522172.46904194</v>
      </c>
      <c r="V31" s="32" t="str">
        <f t="shared" si="18"/>
        <v>Desceu</v>
      </c>
      <c r="W31" s="7">
        <v>-9.51</v>
      </c>
      <c r="X31" s="23">
        <f t="shared" si="7"/>
        <v>-9.5100000000000004E-2</v>
      </c>
      <c r="Y31" s="24">
        <f t="shared" si="8"/>
        <v>25.660293955133163</v>
      </c>
      <c r="Z31" s="24">
        <f t="shared" si="9"/>
        <v>-612522172.46904194</v>
      </c>
      <c r="AA31" s="32" t="str">
        <f t="shared" si="19"/>
        <v>Desceu</v>
      </c>
      <c r="AB31" s="7">
        <v>-20.399999999999999</v>
      </c>
      <c r="AC31" s="23">
        <f t="shared" si="10"/>
        <v>-0.20399999999999999</v>
      </c>
      <c r="AD31" s="24">
        <f t="shared" si="11"/>
        <v>29.170854271356781</v>
      </c>
      <c r="AE31" s="24">
        <f t="shared" si="12"/>
        <v>-1493684881.1475372</v>
      </c>
      <c r="AF31" s="32" t="str">
        <f t="shared" si="20"/>
        <v>Desceu</v>
      </c>
      <c r="AG31" s="7">
        <v>22.69</v>
      </c>
      <c r="AH31" s="7">
        <v>23.28</v>
      </c>
      <c r="AI31" s="5" t="s">
        <v>70</v>
      </c>
      <c r="AJ31" s="30">
        <f>VLOOKUP(A31,Total_de_acoes!A:B,2,0)</f>
        <v>251003438</v>
      </c>
    </row>
    <row r="32" spans="1:36" ht="12.75">
      <c r="A32" s="2" t="s">
        <v>71</v>
      </c>
      <c r="B32" s="21" t="str">
        <f>VLOOKUP(A32,Ticker!A:B,2,0)</f>
        <v>Locaweb</v>
      </c>
      <c r="C32" s="35">
        <f>VLOOKUP(B32,'Gemini - Segmento+Idade'!B:E,4,0)</f>
        <v>25</v>
      </c>
      <c r="D32" s="35" t="str">
        <f t="shared" si="13"/>
        <v>Nova (menos de 50a)</v>
      </c>
      <c r="E32" s="21" t="str">
        <f>VLOOKUP(B32,'Gemini - Segmento+Idade'!B:E,2,0)</f>
        <v>Serviços de Internet</v>
      </c>
      <c r="F32" s="3">
        <v>45317</v>
      </c>
      <c r="G32" s="4">
        <v>5.55</v>
      </c>
      <c r="H32" s="4">
        <v>0.72</v>
      </c>
      <c r="I32" s="21">
        <f t="shared" si="0"/>
        <v>7.1999999999999998E-3</v>
      </c>
      <c r="J32" s="22">
        <f t="shared" si="1"/>
        <v>5.510325655281969</v>
      </c>
      <c r="K32" s="22">
        <f t="shared" si="2"/>
        <v>15598886.650556229</v>
      </c>
      <c r="L32" s="31" t="str">
        <f t="shared" si="14"/>
        <v>Subiu</v>
      </c>
      <c r="M32" s="4">
        <v>-3.65</v>
      </c>
      <c r="N32" s="21">
        <f t="shared" si="15"/>
        <v>-3.6499999999999998E-2</v>
      </c>
      <c r="O32" s="22">
        <f t="shared" si="16"/>
        <v>5.7602490918526206</v>
      </c>
      <c r="P32" s="22">
        <f t="shared" si="3"/>
        <v>-82664295.41559422</v>
      </c>
      <c r="Q32" s="31" t="str">
        <f t="shared" si="17"/>
        <v>Desceu</v>
      </c>
      <c r="R32" s="4">
        <v>-7.65</v>
      </c>
      <c r="S32" s="21">
        <f t="shared" si="4"/>
        <v>-7.6499999999999999E-2</v>
      </c>
      <c r="T32" s="22">
        <f t="shared" si="5"/>
        <v>6.0097455332972389</v>
      </c>
      <c r="U32" s="22">
        <f t="shared" si="6"/>
        <v>-180759594.4677045</v>
      </c>
      <c r="V32" s="31" t="str">
        <f t="shared" si="18"/>
        <v>Desceu</v>
      </c>
      <c r="W32" s="4">
        <v>-7.65</v>
      </c>
      <c r="X32" s="21">
        <f t="shared" si="7"/>
        <v>-7.6499999999999999E-2</v>
      </c>
      <c r="Y32" s="22">
        <f t="shared" si="8"/>
        <v>6.0097455332972389</v>
      </c>
      <c r="Z32" s="22">
        <f t="shared" si="9"/>
        <v>-180759594.4677045</v>
      </c>
      <c r="AA32" s="31" t="str">
        <f t="shared" si="19"/>
        <v>Desceu</v>
      </c>
      <c r="AB32" s="4">
        <v>-14.03</v>
      </c>
      <c r="AC32" s="21">
        <f t="shared" si="10"/>
        <v>-0.14029999999999998</v>
      </c>
      <c r="AD32" s="22">
        <f t="shared" si="11"/>
        <v>6.4557403745492614</v>
      </c>
      <c r="AE32" s="22">
        <f t="shared" si="12"/>
        <v>-356112786.18056887</v>
      </c>
      <c r="AF32" s="31" t="str">
        <f t="shared" si="20"/>
        <v>Desceu</v>
      </c>
      <c r="AG32" s="4">
        <v>5.46</v>
      </c>
      <c r="AH32" s="4">
        <v>5.6</v>
      </c>
      <c r="AI32" s="2" t="s">
        <v>72</v>
      </c>
      <c r="AJ32" s="29">
        <f>VLOOKUP(A32,Total_de_acoes!A:B,2,0)</f>
        <v>393173139</v>
      </c>
    </row>
    <row r="33" spans="1:36" ht="12.75">
      <c r="A33" s="5" t="s">
        <v>73</v>
      </c>
      <c r="B33" s="23" t="str">
        <f>VLOOKUP(A33,Ticker!A:B,2,0)</f>
        <v>PetroRecôncavo</v>
      </c>
      <c r="C33" s="32">
        <f>VLOOKUP(B33,'Gemini - Segmento+Idade'!B:E,4,0)</f>
        <v>9</v>
      </c>
      <c r="D33" s="32" t="str">
        <f t="shared" si="13"/>
        <v>Nova (menos de 50a)</v>
      </c>
      <c r="E33" s="23" t="str">
        <f>VLOOKUP(B33,'Gemini - Segmento+Idade'!B:E,2,0)</f>
        <v>Petróleo e Gás</v>
      </c>
      <c r="F33" s="6">
        <v>45317</v>
      </c>
      <c r="G33" s="7">
        <v>23.83</v>
      </c>
      <c r="H33" s="7">
        <v>0.71</v>
      </c>
      <c r="I33" s="23">
        <f t="shared" si="0"/>
        <v>7.0999999999999995E-3</v>
      </c>
      <c r="J33" s="24">
        <f t="shared" si="1"/>
        <v>23.661999801409983</v>
      </c>
      <c r="K33" s="24">
        <f t="shared" si="2"/>
        <v>46201005.997378685</v>
      </c>
      <c r="L33" s="32" t="str">
        <f t="shared" si="14"/>
        <v>Subiu</v>
      </c>
      <c r="M33" s="7">
        <v>1.49</v>
      </c>
      <c r="N33" s="26">
        <f t="shared" si="15"/>
        <v>1.49E-2</v>
      </c>
      <c r="O33" s="24">
        <f t="shared" si="16"/>
        <v>23.480145827175093</v>
      </c>
      <c r="P33" s="24">
        <f t="shared" si="3"/>
        <v>96211878.751029626</v>
      </c>
      <c r="Q33" s="32" t="str">
        <f t="shared" si="17"/>
        <v>Subiu</v>
      </c>
      <c r="R33" s="7">
        <v>9.7100000000000009</v>
      </c>
      <c r="S33" s="23">
        <f t="shared" si="4"/>
        <v>9.7100000000000006E-2</v>
      </c>
      <c r="T33" s="24">
        <f t="shared" si="5"/>
        <v>21.720900556011301</v>
      </c>
      <c r="U33" s="24">
        <f t="shared" si="6"/>
        <v>580014290.92704296</v>
      </c>
      <c r="V33" s="32" t="str">
        <f t="shared" si="18"/>
        <v>Subiu</v>
      </c>
      <c r="W33" s="7">
        <v>9.7100000000000009</v>
      </c>
      <c r="X33" s="23">
        <f t="shared" si="7"/>
        <v>9.7100000000000006E-2</v>
      </c>
      <c r="Y33" s="24">
        <f t="shared" si="8"/>
        <v>21.720900556011301</v>
      </c>
      <c r="Z33" s="24">
        <f t="shared" si="9"/>
        <v>580014290.92704296</v>
      </c>
      <c r="AA33" s="32" t="str">
        <f t="shared" si="19"/>
        <v>Subiu</v>
      </c>
      <c r="AB33" s="7">
        <v>-26.61</v>
      </c>
      <c r="AC33" s="23">
        <f t="shared" si="10"/>
        <v>-0.2661</v>
      </c>
      <c r="AD33" s="24">
        <f t="shared" si="11"/>
        <v>32.47036380978335</v>
      </c>
      <c r="AE33" s="24">
        <f t="shared" si="12"/>
        <v>-2376148978.0706768</v>
      </c>
      <c r="AF33" s="32" t="str">
        <f t="shared" si="20"/>
        <v>Desceu</v>
      </c>
      <c r="AG33" s="7">
        <v>23.36</v>
      </c>
      <c r="AH33" s="7">
        <v>23.99</v>
      </c>
      <c r="AI33" s="5" t="s">
        <v>74</v>
      </c>
      <c r="AJ33" s="30">
        <f>VLOOKUP(A33,Total_de_acoes!A:B,2,0)</f>
        <v>275005663</v>
      </c>
    </row>
    <row r="34" spans="1:36" ht="12.75">
      <c r="A34" s="2" t="s">
        <v>75</v>
      </c>
      <c r="B34" s="21" t="str">
        <f>VLOOKUP(A34,Ticker!A:B,2,0)</f>
        <v>Itaúsa</v>
      </c>
      <c r="C34" s="35">
        <f>VLOOKUP(B34,'Gemini - Segmento+Idade'!B:E,4,0)</f>
        <v>55</v>
      </c>
      <c r="D34" s="35" t="str">
        <f t="shared" si="13"/>
        <v>Em Crescimento (50-100a)</v>
      </c>
      <c r="E34" s="21" t="str">
        <f>VLOOKUP(B34,'Gemini - Segmento+Idade'!B:E,2,0)</f>
        <v>Participações</v>
      </c>
      <c r="F34" s="3">
        <v>45317</v>
      </c>
      <c r="G34" s="4">
        <v>10.01</v>
      </c>
      <c r="H34" s="4">
        <v>0.7</v>
      </c>
      <c r="I34" s="21">
        <f t="shared" ref="I34:I65" si="21">H34/100</f>
        <v>6.9999999999999993E-3</v>
      </c>
      <c r="J34" s="22">
        <f t="shared" ref="J34:J65" si="22">$G34/(1+I34)</f>
        <v>9.9404170804369425</v>
      </c>
      <c r="K34" s="22">
        <f t="shared" ref="K34:K65" si="23">(G34-J34)*$AJ34</f>
        <v>373853994.88377655</v>
      </c>
      <c r="L34" s="31" t="str">
        <f t="shared" si="14"/>
        <v>Subiu</v>
      </c>
      <c r="M34" s="4">
        <v>-0.3</v>
      </c>
      <c r="N34" s="21">
        <f t="shared" si="15"/>
        <v>-3.0000000000000001E-3</v>
      </c>
      <c r="O34" s="22">
        <f t="shared" si="16"/>
        <v>10.04012036108325</v>
      </c>
      <c r="P34" s="22">
        <f t="shared" ref="P34:P65" si="24">($G34-O34)*$AJ34</f>
        <v>-161830193.2288208</v>
      </c>
      <c r="Q34" s="31" t="str">
        <f t="shared" si="17"/>
        <v>Desceu</v>
      </c>
      <c r="R34" s="4">
        <v>-3.47</v>
      </c>
      <c r="S34" s="21">
        <f t="shared" ref="S34:S65" si="25">R34/100</f>
        <v>-3.4700000000000002E-2</v>
      </c>
      <c r="T34" s="22">
        <f t="shared" ref="T34:T65" si="26">$G34/(1+S34)</f>
        <v>10.369833212472805</v>
      </c>
      <c r="U34" s="22">
        <f t="shared" ref="U34:U65" si="27">($G34-T34)*$AJ34</f>
        <v>-1933306116.2073274</v>
      </c>
      <c r="V34" s="31" t="str">
        <f t="shared" si="18"/>
        <v>Desceu</v>
      </c>
      <c r="W34" s="4">
        <v>-3.47</v>
      </c>
      <c r="X34" s="21">
        <f t="shared" ref="X34:X65" si="28">W34/100</f>
        <v>-3.4700000000000002E-2</v>
      </c>
      <c r="Y34" s="22">
        <f t="shared" ref="Y34:Y65" si="29">$G34/(1+X34)</f>
        <v>10.369833212472805</v>
      </c>
      <c r="Z34" s="22">
        <f t="shared" ref="Z34:Z65" si="30">(G34-Y34)*AJ34</f>
        <v>-1933306116.2073274</v>
      </c>
      <c r="AA34" s="31" t="str">
        <f t="shared" si="19"/>
        <v>Desceu</v>
      </c>
      <c r="AB34" s="4">
        <v>29</v>
      </c>
      <c r="AC34" s="21">
        <f t="shared" ref="AC34:AC65" si="31">AB34/100</f>
        <v>0.28999999999999998</v>
      </c>
      <c r="AD34" s="22">
        <f t="shared" ref="AD34:AD65" si="32">$G34/(1+AC34)</f>
        <v>7.7596899224806197</v>
      </c>
      <c r="AE34" s="22">
        <f t="shared" ref="AE34:AE65" si="33">(G34-AD34)*AJ34</f>
        <v>12090429914.275892</v>
      </c>
      <c r="AF34" s="31" t="str">
        <f t="shared" si="20"/>
        <v>Subiu</v>
      </c>
      <c r="AG34" s="4">
        <v>9.93</v>
      </c>
      <c r="AH34" s="4">
        <v>10.06</v>
      </c>
      <c r="AI34" s="2" t="s">
        <v>76</v>
      </c>
      <c r="AJ34" s="29">
        <f>VLOOKUP(A34,Total_de_acoes!A:B,2,0)</f>
        <v>5372783971</v>
      </c>
    </row>
    <row r="35" spans="1:36" ht="12.75">
      <c r="A35" s="5" t="s">
        <v>77</v>
      </c>
      <c r="B35" s="23" t="str">
        <f>VLOOKUP(A35,Ticker!A:B,2,0)</f>
        <v>Banco do Brasil</v>
      </c>
      <c r="C35" s="32">
        <f>VLOOKUP(B35,'Gemini - Segmento+Idade'!B:E,4,0)</f>
        <v>215</v>
      </c>
      <c r="D35" s="32" t="str">
        <f t="shared" si="13"/>
        <v>Centenária</v>
      </c>
      <c r="E35" s="23" t="str">
        <f>VLOOKUP(B35,'Gemini - Segmento+Idade'!B:E,2,0)</f>
        <v>Banco</v>
      </c>
      <c r="F35" s="6">
        <v>45317</v>
      </c>
      <c r="G35" s="7">
        <v>56.97</v>
      </c>
      <c r="H35" s="7">
        <v>0.68</v>
      </c>
      <c r="I35" s="23">
        <f t="shared" si="21"/>
        <v>6.8000000000000005E-3</v>
      </c>
      <c r="J35" s="24">
        <f t="shared" si="22"/>
        <v>56.585220500595952</v>
      </c>
      <c r="K35" s="24">
        <f t="shared" si="23"/>
        <v>546752087.99398506</v>
      </c>
      <c r="L35" s="32" t="str">
        <f t="shared" si="14"/>
        <v>Subiu</v>
      </c>
      <c r="M35" s="7">
        <v>1.88</v>
      </c>
      <c r="N35" s="26">
        <f t="shared" si="15"/>
        <v>1.8799999999999997E-2</v>
      </c>
      <c r="O35" s="24">
        <f t="shared" si="16"/>
        <v>55.918727915194346</v>
      </c>
      <c r="P35" s="24">
        <f t="shared" si="24"/>
        <v>1493804135.3749816</v>
      </c>
      <c r="Q35" s="32" t="str">
        <f t="shared" si="17"/>
        <v>Subiu</v>
      </c>
      <c r="R35" s="7">
        <v>2.85</v>
      </c>
      <c r="S35" s="23">
        <f t="shared" si="25"/>
        <v>2.8500000000000001E-2</v>
      </c>
      <c r="T35" s="24">
        <f t="shared" si="26"/>
        <v>55.391346621293145</v>
      </c>
      <c r="U35" s="24">
        <f t="shared" si="27"/>
        <v>2243186116.629303</v>
      </c>
      <c r="V35" s="32" t="str">
        <f t="shared" si="18"/>
        <v>Subiu</v>
      </c>
      <c r="W35" s="7">
        <v>2.85</v>
      </c>
      <c r="X35" s="23">
        <f t="shared" si="28"/>
        <v>2.8500000000000001E-2</v>
      </c>
      <c r="Y35" s="24">
        <f t="shared" si="29"/>
        <v>55.391346621293145</v>
      </c>
      <c r="Z35" s="24">
        <f t="shared" si="30"/>
        <v>2243186116.629303</v>
      </c>
      <c r="AA35" s="32" t="str">
        <f t="shared" si="19"/>
        <v>Subiu</v>
      </c>
      <c r="AB35" s="7">
        <v>52.87</v>
      </c>
      <c r="AC35" s="23">
        <f t="shared" si="31"/>
        <v>0.52869999999999995</v>
      </c>
      <c r="AD35" s="24">
        <f t="shared" si="32"/>
        <v>37.266958853928173</v>
      </c>
      <c r="AE35" s="24">
        <f t="shared" si="33"/>
        <v>27997018820.210224</v>
      </c>
      <c r="AF35" s="32" t="str">
        <f t="shared" si="20"/>
        <v>Subiu</v>
      </c>
      <c r="AG35" s="7">
        <v>56.55</v>
      </c>
      <c r="AH35" s="7">
        <v>56.99</v>
      </c>
      <c r="AI35" s="5" t="s">
        <v>78</v>
      </c>
      <c r="AJ35" s="30">
        <f>VLOOKUP(A35,Total_de_acoes!A:B,2,0)</f>
        <v>1420949112</v>
      </c>
    </row>
    <row r="36" spans="1:36" ht="12.75">
      <c r="A36" s="2" t="s">
        <v>79</v>
      </c>
      <c r="B36" s="21" t="str">
        <f>VLOOKUP(A36,Ticker!A:B,2,0)</f>
        <v>RaiaDrogasil</v>
      </c>
      <c r="C36" s="35">
        <f>VLOOKUP(B36,'Gemini - Segmento+Idade'!B:E,4,0)</f>
        <v>12</v>
      </c>
      <c r="D36" s="35" t="str">
        <f t="shared" si="13"/>
        <v>Nova (menos de 50a)</v>
      </c>
      <c r="E36" s="21" t="str">
        <f>VLOOKUP(B36,'Gemini - Segmento+Idade'!B:E,2,0)</f>
        <v>Varejo Farmacêutico</v>
      </c>
      <c r="F36" s="3">
        <v>45317</v>
      </c>
      <c r="G36" s="4">
        <v>26.16</v>
      </c>
      <c r="H36" s="4">
        <v>0.61</v>
      </c>
      <c r="I36" s="21">
        <f t="shared" si="21"/>
        <v>6.0999999999999995E-3</v>
      </c>
      <c r="J36" s="22">
        <f t="shared" si="22"/>
        <v>26.001391511778152</v>
      </c>
      <c r="K36" s="22">
        <f t="shared" si="23"/>
        <v>202352473.73982856</v>
      </c>
      <c r="L36" s="31" t="str">
        <f t="shared" si="14"/>
        <v>Subiu</v>
      </c>
      <c r="M36" s="4">
        <v>-2.75</v>
      </c>
      <c r="N36" s="21">
        <f t="shared" si="15"/>
        <v>-2.75E-2</v>
      </c>
      <c r="O36" s="22">
        <f t="shared" si="16"/>
        <v>26.899742930591259</v>
      </c>
      <c r="P36" s="22">
        <f t="shared" si="24"/>
        <v>-943762932.3300761</v>
      </c>
      <c r="Q36" s="31" t="str">
        <f t="shared" si="17"/>
        <v>Desceu</v>
      </c>
      <c r="R36" s="4">
        <v>-11.02</v>
      </c>
      <c r="S36" s="21">
        <f t="shared" si="25"/>
        <v>-0.11019999999999999</v>
      </c>
      <c r="T36" s="22">
        <f t="shared" si="26"/>
        <v>29.399865138233309</v>
      </c>
      <c r="U36" s="22">
        <f t="shared" si="27"/>
        <v>-4133415132.1583257</v>
      </c>
      <c r="V36" s="31" t="str">
        <f t="shared" si="18"/>
        <v>Desceu</v>
      </c>
      <c r="W36" s="4">
        <v>-11.02</v>
      </c>
      <c r="X36" s="21">
        <f t="shared" si="28"/>
        <v>-0.11019999999999999</v>
      </c>
      <c r="Y36" s="22">
        <f t="shared" si="29"/>
        <v>29.399865138233309</v>
      </c>
      <c r="Z36" s="22">
        <f t="shared" si="30"/>
        <v>-4133415132.1583257</v>
      </c>
      <c r="AA36" s="31" t="str">
        <f t="shared" si="19"/>
        <v>Desceu</v>
      </c>
      <c r="AB36" s="4">
        <v>10.07</v>
      </c>
      <c r="AC36" s="21">
        <f t="shared" si="31"/>
        <v>0.1007</v>
      </c>
      <c r="AD36" s="22">
        <f t="shared" si="32"/>
        <v>23.766693922049605</v>
      </c>
      <c r="AE36" s="22">
        <f t="shared" si="33"/>
        <v>3053376340.1895885</v>
      </c>
      <c r="AF36" s="31" t="str">
        <f t="shared" si="20"/>
        <v>Subiu</v>
      </c>
      <c r="AG36" s="4">
        <v>25.87</v>
      </c>
      <c r="AH36" s="4">
        <v>26.38</v>
      </c>
      <c r="AI36" s="2" t="s">
        <v>80</v>
      </c>
      <c r="AJ36" s="29">
        <f>VLOOKUP(A36,Total_de_acoes!A:B,2,0)</f>
        <v>1275798515</v>
      </c>
    </row>
    <row r="37" spans="1:36" ht="12.75">
      <c r="A37" s="5" t="s">
        <v>81</v>
      </c>
      <c r="B37" s="23" t="str">
        <f>VLOOKUP(A37,Ticker!A:B,2,0)</f>
        <v>Metalúrgica Gerdau</v>
      </c>
      <c r="C37" s="32">
        <f>VLOOKUP(B37,'Gemini - Segmento+Idade'!B:E,4,0)</f>
        <v>122</v>
      </c>
      <c r="D37" s="32" t="str">
        <f t="shared" si="13"/>
        <v>Centenária</v>
      </c>
      <c r="E37" s="23" t="str">
        <f>VLOOKUP(B37,'Gemini - Segmento+Idade'!B:E,2,0)</f>
        <v>Siderurgia</v>
      </c>
      <c r="F37" s="6">
        <v>45317</v>
      </c>
      <c r="G37" s="7">
        <v>10.08</v>
      </c>
      <c r="H37" s="7">
        <v>0.59</v>
      </c>
      <c r="I37" s="23">
        <f t="shared" si="21"/>
        <v>5.8999999999999999E-3</v>
      </c>
      <c r="J37" s="24">
        <f t="shared" si="22"/>
        <v>10.020876826722338</v>
      </c>
      <c r="K37" s="24">
        <f t="shared" si="23"/>
        <v>39045606.935449012</v>
      </c>
      <c r="L37" s="32" t="str">
        <f t="shared" si="14"/>
        <v>Subiu</v>
      </c>
      <c r="M37" s="7">
        <v>3.28</v>
      </c>
      <c r="N37" s="26">
        <f t="shared" si="15"/>
        <v>3.2799999999999996E-2</v>
      </c>
      <c r="O37" s="24">
        <f t="shared" si="16"/>
        <v>9.7598760650658409</v>
      </c>
      <c r="P37" s="24">
        <f t="shared" si="24"/>
        <v>211413438.10094473</v>
      </c>
      <c r="Q37" s="32" t="str">
        <f t="shared" si="17"/>
        <v>Subiu</v>
      </c>
      <c r="R37" s="7">
        <v>-7.18</v>
      </c>
      <c r="S37" s="23">
        <f t="shared" si="25"/>
        <v>-7.1800000000000003E-2</v>
      </c>
      <c r="T37" s="24">
        <f t="shared" si="26"/>
        <v>10.859728506787331</v>
      </c>
      <c r="U37" s="24">
        <f t="shared" si="27"/>
        <v>-514941453.65647089</v>
      </c>
      <c r="V37" s="32" t="str">
        <f t="shared" si="18"/>
        <v>Desceu</v>
      </c>
      <c r="W37" s="7">
        <v>-7.18</v>
      </c>
      <c r="X37" s="23">
        <f t="shared" si="28"/>
        <v>-7.1800000000000003E-2</v>
      </c>
      <c r="Y37" s="24">
        <f t="shared" si="29"/>
        <v>10.859728506787331</v>
      </c>
      <c r="Z37" s="24">
        <f t="shared" si="30"/>
        <v>-514941453.65647089</v>
      </c>
      <c r="AA37" s="32" t="str">
        <f t="shared" si="19"/>
        <v>Desceu</v>
      </c>
      <c r="AB37" s="7">
        <v>-21.14</v>
      </c>
      <c r="AC37" s="23">
        <f t="shared" si="31"/>
        <v>-0.2114</v>
      </c>
      <c r="AD37" s="24">
        <f t="shared" si="32"/>
        <v>12.78214557443571</v>
      </c>
      <c r="AE37" s="24">
        <f t="shared" si="33"/>
        <v>-1784527252.7285421</v>
      </c>
      <c r="AF37" s="32" t="str">
        <f t="shared" si="20"/>
        <v>Desceu</v>
      </c>
      <c r="AG37" s="7">
        <v>10.029999999999999</v>
      </c>
      <c r="AH37" s="7">
        <v>10.14</v>
      </c>
      <c r="AI37" s="5" t="s">
        <v>82</v>
      </c>
      <c r="AJ37" s="30">
        <f>VLOOKUP(A37,Total_de_acoes!A:B,2,0)</f>
        <v>660411219</v>
      </c>
    </row>
    <row r="38" spans="1:36" ht="12.75">
      <c r="A38" s="2" t="s">
        <v>83</v>
      </c>
      <c r="B38" s="21" t="str">
        <f>VLOOKUP(A38,Ticker!A:B,2,0)</f>
        <v>Cosan</v>
      </c>
      <c r="C38" s="35">
        <f>VLOOKUP(B38,'Gemini - Segmento+Idade'!B:E,4,0)</f>
        <v>87</v>
      </c>
      <c r="D38" s="35" t="str">
        <f t="shared" si="13"/>
        <v>Em Crescimento (50-100a)</v>
      </c>
      <c r="E38" s="21" t="str">
        <f>VLOOKUP(B38,'Gemini - Segmento+Idade'!B:E,2,0)</f>
        <v>Conglomerado</v>
      </c>
      <c r="F38" s="3">
        <v>45317</v>
      </c>
      <c r="G38" s="4">
        <v>18.57</v>
      </c>
      <c r="H38" s="4">
        <v>0.59</v>
      </c>
      <c r="I38" s="21">
        <f t="shared" si="21"/>
        <v>5.8999999999999999E-3</v>
      </c>
      <c r="J38" s="22">
        <f t="shared" si="22"/>
        <v>18.461079630181928</v>
      </c>
      <c r="K38" s="22">
        <f t="shared" si="23"/>
        <v>127229653.18222687</v>
      </c>
      <c r="L38" s="31" t="str">
        <f t="shared" si="14"/>
        <v>Subiu</v>
      </c>
      <c r="M38" s="4">
        <v>2.65</v>
      </c>
      <c r="N38" s="21">
        <f t="shared" si="15"/>
        <v>2.6499999999999999E-2</v>
      </c>
      <c r="O38" s="22">
        <f t="shared" si="16"/>
        <v>18.090599123234291</v>
      </c>
      <c r="P38" s="22">
        <f t="shared" si="24"/>
        <v>559987148.29956675</v>
      </c>
      <c r="Q38" s="31" t="str">
        <f t="shared" si="17"/>
        <v>Subiu</v>
      </c>
      <c r="R38" s="4">
        <v>-4.08</v>
      </c>
      <c r="S38" s="21">
        <f t="shared" si="25"/>
        <v>-4.0800000000000003E-2</v>
      </c>
      <c r="T38" s="22">
        <f t="shared" si="26"/>
        <v>19.359883236030026</v>
      </c>
      <c r="U38" s="22">
        <f t="shared" si="27"/>
        <v>-922660934.24409556</v>
      </c>
      <c r="V38" s="31" t="str">
        <f t="shared" si="18"/>
        <v>Desceu</v>
      </c>
      <c r="W38" s="4">
        <v>-4.08</v>
      </c>
      <c r="X38" s="21">
        <f t="shared" si="28"/>
        <v>-4.0800000000000003E-2</v>
      </c>
      <c r="Y38" s="22">
        <f t="shared" si="29"/>
        <v>19.359883236030026</v>
      </c>
      <c r="Z38" s="22">
        <f t="shared" si="30"/>
        <v>-922660934.24409556</v>
      </c>
      <c r="AA38" s="31" t="str">
        <f t="shared" si="19"/>
        <v>Desceu</v>
      </c>
      <c r="AB38" s="4">
        <v>13.35</v>
      </c>
      <c r="AC38" s="21">
        <f t="shared" si="31"/>
        <v>0.13350000000000001</v>
      </c>
      <c r="AD38" s="22">
        <f t="shared" si="32"/>
        <v>16.382884869872079</v>
      </c>
      <c r="AE38" s="22">
        <f t="shared" si="33"/>
        <v>2554764549.0054641</v>
      </c>
      <c r="AF38" s="31" t="str">
        <f t="shared" si="20"/>
        <v>Subiu</v>
      </c>
      <c r="AG38" s="4">
        <v>18.3</v>
      </c>
      <c r="AH38" s="4">
        <v>18.66</v>
      </c>
      <c r="AI38" s="2" t="s">
        <v>84</v>
      </c>
      <c r="AJ38" s="29">
        <f>VLOOKUP(A38,Total_de_acoes!A:B,2,0)</f>
        <v>1168097881</v>
      </c>
    </row>
    <row r="39" spans="1:36" ht="12.75">
      <c r="A39" s="5" t="s">
        <v>85</v>
      </c>
      <c r="B39" s="23" t="str">
        <f>VLOOKUP(A39,Ticker!A:B,2,0)</f>
        <v>JBS</v>
      </c>
      <c r="C39" s="32">
        <f>VLOOKUP(B39,'Gemini - Segmento+Idade'!B:E,4,0)</f>
        <v>70</v>
      </c>
      <c r="D39" s="32" t="str">
        <f t="shared" si="13"/>
        <v>Em Crescimento (50-100a)</v>
      </c>
      <c r="E39" s="23" t="str">
        <f>VLOOKUP(B39,'Gemini - Segmento+Idade'!B:E,2,0)</f>
        <v>Frigorífico</v>
      </c>
      <c r="F39" s="6">
        <v>45317</v>
      </c>
      <c r="G39" s="7">
        <v>24.34</v>
      </c>
      <c r="H39" s="7">
        <v>0.56999999999999995</v>
      </c>
      <c r="I39" s="23">
        <f t="shared" si="21"/>
        <v>5.6999999999999993E-3</v>
      </c>
      <c r="J39" s="24">
        <f t="shared" si="22"/>
        <v>24.202048324550063</v>
      </c>
      <c r="K39" s="24">
        <f t="shared" si="23"/>
        <v>156573285.42541304</v>
      </c>
      <c r="L39" s="32" t="str">
        <f t="shared" si="14"/>
        <v>Subiu</v>
      </c>
      <c r="M39" s="7">
        <v>2.48</v>
      </c>
      <c r="N39" s="26">
        <f t="shared" si="15"/>
        <v>2.4799999999999999E-2</v>
      </c>
      <c r="O39" s="24">
        <f t="shared" si="16"/>
        <v>23.75097580015613</v>
      </c>
      <c r="P39" s="24">
        <f t="shared" si="24"/>
        <v>668534498.50341654</v>
      </c>
      <c r="Q39" s="32" t="str">
        <f t="shared" si="17"/>
        <v>Subiu</v>
      </c>
      <c r="R39" s="7">
        <v>-2.29</v>
      </c>
      <c r="S39" s="23">
        <f t="shared" si="25"/>
        <v>-2.29E-2</v>
      </c>
      <c r="T39" s="24">
        <f t="shared" si="26"/>
        <v>24.910449288711494</v>
      </c>
      <c r="U39" s="24">
        <f t="shared" si="27"/>
        <v>-647452225.64956772</v>
      </c>
      <c r="V39" s="32" t="str">
        <f t="shared" si="18"/>
        <v>Desceu</v>
      </c>
      <c r="W39" s="7">
        <v>-2.29</v>
      </c>
      <c r="X39" s="23">
        <f t="shared" si="28"/>
        <v>-2.29E-2</v>
      </c>
      <c r="Y39" s="24">
        <f t="shared" si="29"/>
        <v>24.910449288711494</v>
      </c>
      <c r="Z39" s="24">
        <f t="shared" si="30"/>
        <v>-647452225.64956772</v>
      </c>
      <c r="AA39" s="32" t="str">
        <f t="shared" si="19"/>
        <v>Desceu</v>
      </c>
      <c r="AB39" s="7">
        <v>17.29</v>
      </c>
      <c r="AC39" s="23">
        <f t="shared" si="31"/>
        <v>0.1729</v>
      </c>
      <c r="AD39" s="24">
        <f t="shared" si="32"/>
        <v>20.751982266177848</v>
      </c>
      <c r="AE39" s="24">
        <f t="shared" si="33"/>
        <v>4072351589.1842394</v>
      </c>
      <c r="AF39" s="32" t="str">
        <f t="shared" si="20"/>
        <v>Subiu</v>
      </c>
      <c r="AG39" s="7">
        <v>24.17</v>
      </c>
      <c r="AH39" s="7">
        <v>24.56</v>
      </c>
      <c r="AI39" s="5" t="s">
        <v>86</v>
      </c>
      <c r="AJ39" s="30">
        <f>VLOOKUP(A39,Total_de_acoes!A:B,2,0)</f>
        <v>1134986472</v>
      </c>
    </row>
    <row r="40" spans="1:36" ht="12.75">
      <c r="A40" s="2" t="s">
        <v>87</v>
      </c>
      <c r="B40" s="21" t="str">
        <f>VLOOKUP(A40,Ticker!A:B,2,0)</f>
        <v>Magazine Luiza</v>
      </c>
      <c r="C40" s="35">
        <f>VLOOKUP(B40,'Gemini - Segmento+Idade'!B:E,4,0)</f>
        <v>66</v>
      </c>
      <c r="D40" s="35" t="str">
        <f t="shared" si="13"/>
        <v>Em Crescimento (50-100a)</v>
      </c>
      <c r="E40" s="21" t="str">
        <f>VLOOKUP(B40,'Gemini - Segmento+Idade'!B:E,2,0)</f>
        <v>Varejo</v>
      </c>
      <c r="F40" s="3">
        <v>45317</v>
      </c>
      <c r="G40" s="4">
        <v>2.08</v>
      </c>
      <c r="H40" s="4">
        <v>0.48</v>
      </c>
      <c r="I40" s="21">
        <f t="shared" si="21"/>
        <v>4.7999999999999996E-3</v>
      </c>
      <c r="J40" s="22">
        <f t="shared" si="22"/>
        <v>2.0700636942675161</v>
      </c>
      <c r="K40" s="22">
        <f t="shared" si="23"/>
        <v>28493619.274394516</v>
      </c>
      <c r="L40" s="31" t="str">
        <f t="shared" si="14"/>
        <v>Subiu</v>
      </c>
      <c r="M40" s="4">
        <v>2.46</v>
      </c>
      <c r="N40" s="21">
        <f t="shared" si="15"/>
        <v>2.46E-2</v>
      </c>
      <c r="O40" s="22">
        <f t="shared" si="16"/>
        <v>2.0300605114190904</v>
      </c>
      <c r="P40" s="22">
        <f t="shared" si="24"/>
        <v>143207829.21669352</v>
      </c>
      <c r="Q40" s="31" t="str">
        <f t="shared" si="17"/>
        <v>Subiu</v>
      </c>
      <c r="R40" s="4">
        <v>-3.7</v>
      </c>
      <c r="S40" s="21">
        <f t="shared" si="25"/>
        <v>-3.7000000000000005E-2</v>
      </c>
      <c r="T40" s="22">
        <f t="shared" si="26"/>
        <v>2.1599169262720666</v>
      </c>
      <c r="U40" s="22">
        <f t="shared" si="27"/>
        <v>-229171940.96913818</v>
      </c>
      <c r="V40" s="31" t="str">
        <f t="shared" si="18"/>
        <v>Desceu</v>
      </c>
      <c r="W40" s="4">
        <v>-3.7</v>
      </c>
      <c r="X40" s="21">
        <f t="shared" si="28"/>
        <v>-3.7000000000000005E-2</v>
      </c>
      <c r="Y40" s="22">
        <f t="shared" si="29"/>
        <v>2.1599169262720666</v>
      </c>
      <c r="Z40" s="22">
        <f t="shared" si="30"/>
        <v>-229171940.96913818</v>
      </c>
      <c r="AA40" s="31" t="str">
        <f t="shared" si="19"/>
        <v>Desceu</v>
      </c>
      <c r="AB40" s="4">
        <v>-51.4</v>
      </c>
      <c r="AC40" s="21">
        <f t="shared" si="31"/>
        <v>-0.51400000000000001</v>
      </c>
      <c r="AD40" s="22">
        <f t="shared" si="32"/>
        <v>4.2798353909465021</v>
      </c>
      <c r="AE40" s="22">
        <f t="shared" si="33"/>
        <v>-6308307512.2225513</v>
      </c>
      <c r="AF40" s="31" t="str">
        <f t="shared" si="20"/>
        <v>Desceu</v>
      </c>
      <c r="AG40" s="4">
        <v>2.02</v>
      </c>
      <c r="AH40" s="4">
        <v>2.1</v>
      </c>
      <c r="AI40" s="2" t="s">
        <v>88</v>
      </c>
      <c r="AJ40" s="29">
        <f>VLOOKUP(A40,Total_de_acoes!A:B,2,0)</f>
        <v>2867627068</v>
      </c>
    </row>
    <row r="41" spans="1:36" ht="12.75">
      <c r="A41" s="5" t="s">
        <v>89</v>
      </c>
      <c r="B41" s="23" t="str">
        <f>VLOOKUP(A41,Ticker!A:B,2,0)</f>
        <v>Banco Bradesco</v>
      </c>
      <c r="C41" s="32">
        <f>VLOOKUP(B41,'Gemini - Segmento+Idade'!B:E,4,0)</f>
        <v>79</v>
      </c>
      <c r="D41" s="32" t="str">
        <f t="shared" si="13"/>
        <v>Em Crescimento (50-100a)</v>
      </c>
      <c r="E41" s="23" t="str">
        <f>VLOOKUP(B41,'Gemini - Segmento+Idade'!B:E,2,0)</f>
        <v>Banco</v>
      </c>
      <c r="F41" s="6">
        <v>45317</v>
      </c>
      <c r="G41" s="7">
        <v>13.75</v>
      </c>
      <c r="H41" s="7">
        <v>0.36</v>
      </c>
      <c r="I41" s="23">
        <f t="shared" si="21"/>
        <v>3.5999999999999999E-3</v>
      </c>
      <c r="J41" s="24">
        <f t="shared" si="22"/>
        <v>13.700677560781187</v>
      </c>
      <c r="K41" s="24">
        <f t="shared" si="23"/>
        <v>74019610.052810252</v>
      </c>
      <c r="L41" s="32" t="str">
        <f t="shared" si="14"/>
        <v>Subiu</v>
      </c>
      <c r="M41" s="7">
        <v>-0.72</v>
      </c>
      <c r="N41" s="26">
        <f t="shared" si="15"/>
        <v>-7.1999999999999998E-3</v>
      </c>
      <c r="O41" s="24">
        <f t="shared" si="16"/>
        <v>13.849717969379533</v>
      </c>
      <c r="P41" s="24">
        <f t="shared" si="24"/>
        <v>-149649638.69661641</v>
      </c>
      <c r="Q41" s="32" t="str">
        <f t="shared" si="17"/>
        <v>Desceu</v>
      </c>
      <c r="R41" s="7">
        <v>-9.9499999999999993</v>
      </c>
      <c r="S41" s="23">
        <f t="shared" si="25"/>
        <v>-9.9499999999999991E-2</v>
      </c>
      <c r="T41" s="24">
        <f t="shared" si="26"/>
        <v>15.269294836202111</v>
      </c>
      <c r="U41" s="24">
        <f t="shared" si="27"/>
        <v>-2280049671.3478632</v>
      </c>
      <c r="V41" s="32" t="str">
        <f t="shared" si="18"/>
        <v>Desceu</v>
      </c>
      <c r="W41" s="7">
        <v>-9.9499999999999993</v>
      </c>
      <c r="X41" s="23">
        <f t="shared" si="28"/>
        <v>-9.9499999999999991E-2</v>
      </c>
      <c r="Y41" s="24">
        <f t="shared" si="29"/>
        <v>15.269294836202111</v>
      </c>
      <c r="Z41" s="24">
        <f t="shared" si="30"/>
        <v>-2280049671.3478632</v>
      </c>
      <c r="AA41" s="32" t="str">
        <f t="shared" si="19"/>
        <v>Desceu</v>
      </c>
      <c r="AB41" s="7">
        <v>15.78</v>
      </c>
      <c r="AC41" s="23">
        <f t="shared" si="31"/>
        <v>0.1578</v>
      </c>
      <c r="AD41" s="24">
        <f t="shared" si="32"/>
        <v>11.875971670409397</v>
      </c>
      <c r="AE41" s="24">
        <f t="shared" si="33"/>
        <v>2812408477.3833995</v>
      </c>
      <c r="AF41" s="32" t="str">
        <f t="shared" si="20"/>
        <v>Subiu</v>
      </c>
      <c r="AG41" s="7">
        <v>13.67</v>
      </c>
      <c r="AH41" s="7">
        <v>13.9</v>
      </c>
      <c r="AI41" s="5" t="s">
        <v>90</v>
      </c>
      <c r="AJ41" s="30">
        <f>VLOOKUP(A41,Total_de_acoes!A:B,2,0)</f>
        <v>1500728902</v>
      </c>
    </row>
    <row r="42" spans="1:36" ht="12.75">
      <c r="A42" s="2" t="s">
        <v>91</v>
      </c>
      <c r="B42" s="21" t="str">
        <f>VLOOKUP(A42,Ticker!A:B,2,0)</f>
        <v>Gerdau</v>
      </c>
      <c r="C42" s="35">
        <f>VLOOKUP(B42,'Gemini - Segmento+Idade'!B:E,4,0)</f>
        <v>122</v>
      </c>
      <c r="D42" s="35" t="str">
        <f t="shared" si="13"/>
        <v>Centenária</v>
      </c>
      <c r="E42" s="21" t="str">
        <f>VLOOKUP(B42,'Gemini - Segmento+Idade'!B:E,2,0)</f>
        <v>Siderurgia</v>
      </c>
      <c r="F42" s="3">
        <v>45317</v>
      </c>
      <c r="G42" s="4">
        <v>21.84</v>
      </c>
      <c r="H42" s="4">
        <v>0.27</v>
      </c>
      <c r="I42" s="21">
        <f t="shared" si="21"/>
        <v>2.7000000000000001E-3</v>
      </c>
      <c r="J42" s="22">
        <f t="shared" si="22"/>
        <v>21.781190784880824</v>
      </c>
      <c r="K42" s="22">
        <f t="shared" si="23"/>
        <v>65779607.098639093</v>
      </c>
      <c r="L42" s="31" t="str">
        <f t="shared" si="14"/>
        <v>Subiu</v>
      </c>
      <c r="M42" s="4">
        <v>3.65</v>
      </c>
      <c r="N42" s="21">
        <f t="shared" si="15"/>
        <v>3.6499999999999998E-2</v>
      </c>
      <c r="O42" s="22">
        <f t="shared" si="16"/>
        <v>21.070911722141823</v>
      </c>
      <c r="P42" s="22">
        <f t="shared" si="24"/>
        <v>860244855.14998639</v>
      </c>
      <c r="Q42" s="31" t="str">
        <f t="shared" si="17"/>
        <v>Subiu</v>
      </c>
      <c r="R42" s="4">
        <v>-8.08</v>
      </c>
      <c r="S42" s="21">
        <f t="shared" si="25"/>
        <v>-8.0799999999999997E-2</v>
      </c>
      <c r="T42" s="22">
        <f t="shared" si="26"/>
        <v>23.759791122715406</v>
      </c>
      <c r="U42" s="22">
        <f t="shared" si="27"/>
        <v>-2147335336.9495575</v>
      </c>
      <c r="V42" s="31" t="str">
        <f t="shared" si="18"/>
        <v>Desceu</v>
      </c>
      <c r="W42" s="4">
        <v>-8.08</v>
      </c>
      <c r="X42" s="21">
        <f t="shared" si="28"/>
        <v>-8.0799999999999997E-2</v>
      </c>
      <c r="Y42" s="22">
        <f t="shared" si="29"/>
        <v>23.759791122715406</v>
      </c>
      <c r="Z42" s="22">
        <f t="shared" si="30"/>
        <v>-2147335336.9495575</v>
      </c>
      <c r="AA42" s="31" t="str">
        <f t="shared" si="19"/>
        <v>Desceu</v>
      </c>
      <c r="AB42" s="4">
        <v>-26.1</v>
      </c>
      <c r="AC42" s="21">
        <f t="shared" si="31"/>
        <v>-0.26100000000000001</v>
      </c>
      <c r="AD42" s="22">
        <f t="shared" si="32"/>
        <v>29.553450608930987</v>
      </c>
      <c r="AE42" s="22">
        <f t="shared" si="33"/>
        <v>-8627691245.3605404</v>
      </c>
      <c r="AF42" s="31" t="str">
        <f t="shared" si="20"/>
        <v>Desceu</v>
      </c>
      <c r="AG42" s="4">
        <v>21.7</v>
      </c>
      <c r="AH42" s="4">
        <v>21.94</v>
      </c>
      <c r="AI42" s="2" t="s">
        <v>92</v>
      </c>
      <c r="AJ42" s="29">
        <f>VLOOKUP(A42,Total_de_acoes!A:B,2,0)</f>
        <v>1118525506</v>
      </c>
    </row>
    <row r="43" spans="1:36" ht="12.75">
      <c r="A43" s="5" t="s">
        <v>93</v>
      </c>
      <c r="B43" s="23" t="str">
        <f>VLOOKUP(A43,Ticker!A:B,2,0)</f>
        <v>Raízen</v>
      </c>
      <c r="C43" s="32">
        <f>VLOOKUP(B43,'Gemini - Segmento+Idade'!B:E,4,0)</f>
        <v>12</v>
      </c>
      <c r="D43" s="32" t="str">
        <f t="shared" si="13"/>
        <v>Nova (menos de 50a)</v>
      </c>
      <c r="E43" s="23" t="str">
        <f>VLOOKUP(B43,'Gemini - Segmento+Idade'!B:E,2,0)</f>
        <v>Combustíveis</v>
      </c>
      <c r="F43" s="6">
        <v>45317</v>
      </c>
      <c r="G43" s="7">
        <v>3.74</v>
      </c>
      <c r="H43" s="7">
        <v>0.26</v>
      </c>
      <c r="I43" s="23">
        <f t="shared" si="21"/>
        <v>2.5999999999999999E-3</v>
      </c>
      <c r="J43" s="24">
        <f t="shared" si="22"/>
        <v>3.7303012168362262</v>
      </c>
      <c r="K43" s="24">
        <f t="shared" si="23"/>
        <v>11571106.417007603</v>
      </c>
      <c r="L43" s="32" t="str">
        <f t="shared" si="14"/>
        <v>Subiu</v>
      </c>
      <c r="M43" s="7">
        <v>0</v>
      </c>
      <c r="N43" s="26">
        <f t="shared" si="15"/>
        <v>0</v>
      </c>
      <c r="O43" s="24">
        <f t="shared" si="16"/>
        <v>3.74</v>
      </c>
      <c r="P43" s="24">
        <f t="shared" si="24"/>
        <v>0</v>
      </c>
      <c r="Q43" s="32" t="str">
        <f t="shared" si="17"/>
        <v>Estável</v>
      </c>
      <c r="R43" s="7">
        <v>-7.2</v>
      </c>
      <c r="S43" s="23">
        <f t="shared" si="25"/>
        <v>-7.2000000000000008E-2</v>
      </c>
      <c r="T43" s="24">
        <f t="shared" si="26"/>
        <v>4.0301724137931041</v>
      </c>
      <c r="U43" s="24">
        <f t="shared" si="27"/>
        <v>-346189395.36879361</v>
      </c>
      <c r="V43" s="32" t="str">
        <f t="shared" si="18"/>
        <v>Desceu</v>
      </c>
      <c r="W43" s="7">
        <v>-7.2</v>
      </c>
      <c r="X43" s="23">
        <f t="shared" si="28"/>
        <v>-7.2000000000000008E-2</v>
      </c>
      <c r="Y43" s="24">
        <f t="shared" si="29"/>
        <v>4.0301724137931041</v>
      </c>
      <c r="Z43" s="24">
        <f t="shared" si="30"/>
        <v>-346189395.36879361</v>
      </c>
      <c r="AA43" s="32" t="str">
        <f t="shared" si="19"/>
        <v>Desceu</v>
      </c>
      <c r="AB43" s="7">
        <v>15.46</v>
      </c>
      <c r="AC43" s="23">
        <f t="shared" si="31"/>
        <v>0.15460000000000002</v>
      </c>
      <c r="AD43" s="24">
        <f t="shared" si="32"/>
        <v>3.2392170448640223</v>
      </c>
      <c r="AE43" s="24">
        <f t="shared" si="33"/>
        <v>597457718.95854163</v>
      </c>
      <c r="AF43" s="32" t="str">
        <f t="shared" si="20"/>
        <v>Subiu</v>
      </c>
      <c r="AG43" s="7">
        <v>3.71</v>
      </c>
      <c r="AH43" s="7">
        <v>3.78</v>
      </c>
      <c r="AI43" s="5" t="s">
        <v>94</v>
      </c>
      <c r="AJ43" s="30">
        <f>VLOOKUP(A43,Total_de_acoes!A:B,2,0)</f>
        <v>1193047233</v>
      </c>
    </row>
    <row r="44" spans="1:36" ht="12.75">
      <c r="A44" s="2" t="s">
        <v>95</v>
      </c>
      <c r="B44" s="21" t="str">
        <f>VLOOKUP(A44,Ticker!A:B,2,0)</f>
        <v>Copel</v>
      </c>
      <c r="C44" s="35">
        <f>VLOOKUP(B44,'Gemini - Segmento+Idade'!B:E,4,0)</f>
        <v>54</v>
      </c>
      <c r="D44" s="35" t="str">
        <f t="shared" si="13"/>
        <v>Em Crescimento (50-100a)</v>
      </c>
      <c r="E44" s="21" t="str">
        <f>VLOOKUP(B44,'Gemini - Segmento+Idade'!B:E,2,0)</f>
        <v>Energia Elétrica</v>
      </c>
      <c r="F44" s="3">
        <v>45317</v>
      </c>
      <c r="G44" s="4">
        <v>10.07</v>
      </c>
      <c r="H44" s="4">
        <v>0.19</v>
      </c>
      <c r="I44" s="21">
        <f t="shared" si="21"/>
        <v>1.9E-3</v>
      </c>
      <c r="J44" s="22">
        <f t="shared" si="22"/>
        <v>10.050903283760855</v>
      </c>
      <c r="K44" s="22">
        <f t="shared" si="23"/>
        <v>32069789.503513202</v>
      </c>
      <c r="L44" s="31" t="str">
        <f t="shared" si="14"/>
        <v>Subiu</v>
      </c>
      <c r="M44" s="4">
        <v>0.9</v>
      </c>
      <c r="N44" s="21">
        <f t="shared" si="15"/>
        <v>9.0000000000000011E-3</v>
      </c>
      <c r="O44" s="22">
        <f t="shared" si="16"/>
        <v>9.9801783944499523</v>
      </c>
      <c r="P44" s="22">
        <f t="shared" si="24"/>
        <v>150840592.00465551</v>
      </c>
      <c r="Q44" s="31" t="str">
        <f t="shared" si="17"/>
        <v>Subiu</v>
      </c>
      <c r="R44" s="4">
        <v>-2.8</v>
      </c>
      <c r="S44" s="21">
        <f t="shared" si="25"/>
        <v>-2.7999999999999997E-2</v>
      </c>
      <c r="T44" s="22">
        <f t="shared" si="26"/>
        <v>10.360082304526749</v>
      </c>
      <c r="U44" s="22">
        <f t="shared" si="27"/>
        <v>-487145450.99629575</v>
      </c>
      <c r="V44" s="31" t="str">
        <f t="shared" si="18"/>
        <v>Desceu</v>
      </c>
      <c r="W44" s="4">
        <v>-2.8</v>
      </c>
      <c r="X44" s="21">
        <f t="shared" si="28"/>
        <v>-2.7999999999999997E-2</v>
      </c>
      <c r="Y44" s="22">
        <f t="shared" si="29"/>
        <v>10.360082304526749</v>
      </c>
      <c r="Z44" s="22">
        <f t="shared" si="30"/>
        <v>-487145450.99629575</v>
      </c>
      <c r="AA44" s="31" t="str">
        <f t="shared" si="19"/>
        <v>Desceu</v>
      </c>
      <c r="AB44" s="4">
        <v>32.08</v>
      </c>
      <c r="AC44" s="21">
        <f t="shared" si="31"/>
        <v>0.32079999999999997</v>
      </c>
      <c r="AD44" s="22">
        <f t="shared" si="32"/>
        <v>7.6241671714112664</v>
      </c>
      <c r="AE44" s="22">
        <f t="shared" si="33"/>
        <v>4107373382.4895816</v>
      </c>
      <c r="AF44" s="31" t="str">
        <f t="shared" si="20"/>
        <v>Subiu</v>
      </c>
      <c r="AG44" s="4">
        <v>9.9600000000000009</v>
      </c>
      <c r="AH44" s="4">
        <v>10.130000000000001</v>
      </c>
      <c r="AI44" s="2" t="s">
        <v>96</v>
      </c>
      <c r="AJ44" s="29">
        <f>VLOOKUP(A44,Total_de_acoes!A:B,2,0)</f>
        <v>1679335290</v>
      </c>
    </row>
    <row r="45" spans="1:36" ht="12.75">
      <c r="A45" s="5" t="s">
        <v>97</v>
      </c>
      <c r="B45" s="23" t="str">
        <f>VLOOKUP(A45,Ticker!A:B,2,0)</f>
        <v>Grupo Vamos</v>
      </c>
      <c r="C45" s="32">
        <f>VLOOKUP(B45,'Gemini - Segmento+Idade'!B:E,4,0)</f>
        <v>79</v>
      </c>
      <c r="D45" s="32" t="str">
        <f t="shared" si="13"/>
        <v>Em Crescimento (50-100a)</v>
      </c>
      <c r="E45" s="23" t="str">
        <f>VLOOKUP(B45,'Gemini - Segmento+Idade'!B:E,2,0)</f>
        <v>Transporte</v>
      </c>
      <c r="F45" s="6">
        <v>45317</v>
      </c>
      <c r="G45" s="7">
        <v>8.18</v>
      </c>
      <c r="H45" s="7">
        <v>0.12</v>
      </c>
      <c r="I45" s="23">
        <f t="shared" si="21"/>
        <v>1.1999999999999999E-3</v>
      </c>
      <c r="J45" s="24">
        <f t="shared" si="22"/>
        <v>8.1701957650819015</v>
      </c>
      <c r="K45" s="24">
        <f t="shared" si="23"/>
        <v>4131341.1578905098</v>
      </c>
      <c r="L45" s="32" t="str">
        <f t="shared" si="14"/>
        <v>Subiu</v>
      </c>
      <c r="M45" s="7">
        <v>-3.76</v>
      </c>
      <c r="N45" s="26">
        <f t="shared" si="15"/>
        <v>-3.7599999999999995E-2</v>
      </c>
      <c r="O45" s="24">
        <f t="shared" si="16"/>
        <v>8.4995843724023263</v>
      </c>
      <c r="P45" s="24">
        <f t="shared" si="24"/>
        <v>-134667527.05885249</v>
      </c>
      <c r="Q45" s="32" t="str">
        <f t="shared" si="17"/>
        <v>Desceu</v>
      </c>
      <c r="R45" s="7">
        <v>-18.77</v>
      </c>
      <c r="S45" s="23">
        <f t="shared" si="25"/>
        <v>-0.18770000000000001</v>
      </c>
      <c r="T45" s="24">
        <f t="shared" si="26"/>
        <v>10.070171119044687</v>
      </c>
      <c r="U45" s="24">
        <f t="shared" si="27"/>
        <v>-796486600.41287684</v>
      </c>
      <c r="V45" s="32" t="str">
        <f t="shared" si="18"/>
        <v>Desceu</v>
      </c>
      <c r="W45" s="7">
        <v>-18.77</v>
      </c>
      <c r="X45" s="23">
        <f t="shared" si="28"/>
        <v>-0.18770000000000001</v>
      </c>
      <c r="Y45" s="24">
        <f t="shared" si="29"/>
        <v>10.070171119044687</v>
      </c>
      <c r="Z45" s="24">
        <f t="shared" si="30"/>
        <v>-796486600.41287684</v>
      </c>
      <c r="AA45" s="32" t="str">
        <f t="shared" si="19"/>
        <v>Desceu</v>
      </c>
      <c r="AB45" s="7">
        <v>-40.74</v>
      </c>
      <c r="AC45" s="23">
        <f t="shared" si="31"/>
        <v>-0.40740000000000004</v>
      </c>
      <c r="AD45" s="24">
        <f t="shared" si="32"/>
        <v>13.803577455281808</v>
      </c>
      <c r="AE45" s="24">
        <f t="shared" si="33"/>
        <v>-2369681794.6195741</v>
      </c>
      <c r="AF45" s="32" t="str">
        <f t="shared" si="20"/>
        <v>Desceu</v>
      </c>
      <c r="AG45" s="7">
        <v>8.11</v>
      </c>
      <c r="AH45" s="7">
        <v>8.27</v>
      </c>
      <c r="AI45" s="5" t="s">
        <v>98</v>
      </c>
      <c r="AJ45" s="30">
        <f>VLOOKUP(A45,Total_de_acoes!A:B,2,0)</f>
        <v>421383330</v>
      </c>
    </row>
    <row r="46" spans="1:36" ht="12.75">
      <c r="A46" s="2" t="s">
        <v>99</v>
      </c>
      <c r="B46" s="21" t="str">
        <f>VLOOKUP(A46,Ticker!A:B,2,0)</f>
        <v>Marfrig</v>
      </c>
      <c r="C46" s="35">
        <f>VLOOKUP(B46,'Gemini - Segmento+Idade'!B:E,4,0)</f>
        <v>52</v>
      </c>
      <c r="D46" s="35" t="str">
        <f t="shared" si="13"/>
        <v>Em Crescimento (50-100a)</v>
      </c>
      <c r="E46" s="21" t="str">
        <f>VLOOKUP(B46,'Gemini - Segmento+Idade'!B:E,2,0)</f>
        <v>Frigorífico</v>
      </c>
      <c r="F46" s="3">
        <v>45317</v>
      </c>
      <c r="G46" s="4">
        <v>9.74</v>
      </c>
      <c r="H46" s="4">
        <v>0</v>
      </c>
      <c r="I46" s="21">
        <f t="shared" si="21"/>
        <v>0</v>
      </c>
      <c r="J46" s="22">
        <f t="shared" si="22"/>
        <v>9.74</v>
      </c>
      <c r="K46" s="22">
        <f t="shared" si="23"/>
        <v>0</v>
      </c>
      <c r="L46" s="31" t="str">
        <f t="shared" si="14"/>
        <v>Estável</v>
      </c>
      <c r="M46" s="4">
        <v>5.3</v>
      </c>
      <c r="N46" s="21">
        <f t="shared" si="15"/>
        <v>5.2999999999999999E-2</v>
      </c>
      <c r="O46" s="22">
        <f t="shared" si="16"/>
        <v>9.2497625830959169</v>
      </c>
      <c r="P46" s="22">
        <f t="shared" si="24"/>
        <v>162660621.48446333</v>
      </c>
      <c r="Q46" s="31" t="str">
        <f t="shared" si="17"/>
        <v>Subiu</v>
      </c>
      <c r="R46" s="4">
        <v>0.41</v>
      </c>
      <c r="S46" s="21">
        <f t="shared" si="25"/>
        <v>4.0999999999999995E-3</v>
      </c>
      <c r="T46" s="22">
        <f t="shared" si="26"/>
        <v>9.7002290608505124</v>
      </c>
      <c r="U46" s="22">
        <f t="shared" si="27"/>
        <v>13195985.161496103</v>
      </c>
      <c r="V46" s="31" t="str">
        <f t="shared" si="18"/>
        <v>Subiu</v>
      </c>
      <c r="W46" s="4">
        <v>0.41</v>
      </c>
      <c r="X46" s="21">
        <f t="shared" si="28"/>
        <v>4.0999999999999995E-3</v>
      </c>
      <c r="Y46" s="22">
        <f t="shared" si="29"/>
        <v>9.7002290608505124</v>
      </c>
      <c r="Z46" s="22">
        <f t="shared" si="30"/>
        <v>13195985.161496103</v>
      </c>
      <c r="AA46" s="31" t="str">
        <f t="shared" si="19"/>
        <v>Subiu</v>
      </c>
      <c r="AB46" s="4">
        <v>17.989999999999998</v>
      </c>
      <c r="AC46" s="21">
        <f t="shared" si="31"/>
        <v>0.17989999999999998</v>
      </c>
      <c r="AD46" s="22">
        <f t="shared" si="32"/>
        <v>8.2549368590558529</v>
      </c>
      <c r="AE46" s="22">
        <f t="shared" si="33"/>
        <v>492743485.34050494</v>
      </c>
      <c r="AF46" s="31" t="str">
        <f t="shared" si="20"/>
        <v>Subiu</v>
      </c>
      <c r="AG46" s="4">
        <v>9.61</v>
      </c>
      <c r="AH46" s="4">
        <v>9.86</v>
      </c>
      <c r="AI46" s="2" t="s">
        <v>100</v>
      </c>
      <c r="AJ46" s="29">
        <f>VLOOKUP(A46,Total_de_acoes!A:B,2,0)</f>
        <v>331799687</v>
      </c>
    </row>
    <row r="47" spans="1:36" ht="12.75">
      <c r="A47" s="5" t="s">
        <v>101</v>
      </c>
      <c r="B47" s="23" t="str">
        <f>VLOOKUP(A47,Ticker!A:B,2,0)</f>
        <v>Ambev</v>
      </c>
      <c r="C47" s="32">
        <f>VLOOKUP(B47,'Gemini - Segmento+Idade'!B:E,4,0)</f>
        <v>24</v>
      </c>
      <c r="D47" s="32" t="str">
        <f t="shared" si="13"/>
        <v>Nova (menos de 50a)</v>
      </c>
      <c r="E47" s="23" t="str">
        <f>VLOOKUP(B47,'Gemini - Segmento+Idade'!B:E,2,0)</f>
        <v>Bebidas</v>
      </c>
      <c r="F47" s="6">
        <v>45317</v>
      </c>
      <c r="G47" s="7">
        <v>13.2</v>
      </c>
      <c r="H47" s="7">
        <v>0</v>
      </c>
      <c r="I47" s="23">
        <f t="shared" si="21"/>
        <v>0</v>
      </c>
      <c r="J47" s="24">
        <f t="shared" si="22"/>
        <v>13.2</v>
      </c>
      <c r="K47" s="24">
        <f t="shared" si="23"/>
        <v>0</v>
      </c>
      <c r="L47" s="32" t="str">
        <f t="shared" si="14"/>
        <v>Estável</v>
      </c>
      <c r="M47" s="7">
        <v>-1.1200000000000001</v>
      </c>
      <c r="N47" s="26">
        <f t="shared" si="15"/>
        <v>-1.1200000000000002E-2</v>
      </c>
      <c r="O47" s="24">
        <f t="shared" si="16"/>
        <v>13.349514563106796</v>
      </c>
      <c r="P47" s="24">
        <f t="shared" si="24"/>
        <v>-657003752.78252673</v>
      </c>
      <c r="Q47" s="32" t="str">
        <f t="shared" si="17"/>
        <v>Desceu</v>
      </c>
      <c r="R47" s="7">
        <v>-3.86</v>
      </c>
      <c r="S47" s="23">
        <f t="shared" si="25"/>
        <v>-3.8599999999999995E-2</v>
      </c>
      <c r="T47" s="24">
        <f t="shared" si="26"/>
        <v>13.729977116704804</v>
      </c>
      <c r="U47" s="24">
        <f t="shared" si="27"/>
        <v>-2328849761.0443897</v>
      </c>
      <c r="V47" s="32" t="str">
        <f t="shared" si="18"/>
        <v>Desceu</v>
      </c>
      <c r="W47" s="7">
        <v>-3.86</v>
      </c>
      <c r="X47" s="23">
        <f t="shared" si="28"/>
        <v>-3.8599999999999995E-2</v>
      </c>
      <c r="Y47" s="24">
        <f t="shared" si="29"/>
        <v>13.729977116704804</v>
      </c>
      <c r="Z47" s="24">
        <f t="shared" si="30"/>
        <v>-2328849761.0443897</v>
      </c>
      <c r="AA47" s="32" t="str">
        <f t="shared" si="19"/>
        <v>Desceu</v>
      </c>
      <c r="AB47" s="7">
        <v>0.3</v>
      </c>
      <c r="AC47" s="23">
        <f t="shared" si="31"/>
        <v>3.0000000000000001E-3</v>
      </c>
      <c r="AD47" s="24">
        <f t="shared" si="32"/>
        <v>13.160518444666003</v>
      </c>
      <c r="AE47" s="24">
        <f t="shared" si="33"/>
        <v>173491661.82292238</v>
      </c>
      <c r="AF47" s="32" t="str">
        <f t="shared" si="20"/>
        <v>Subiu</v>
      </c>
      <c r="AG47" s="7">
        <v>13.15</v>
      </c>
      <c r="AH47" s="7">
        <v>13.29</v>
      </c>
      <c r="AI47" s="5" t="s">
        <v>102</v>
      </c>
      <c r="AJ47" s="30">
        <f>VLOOKUP(A47,Total_de_acoes!A:B,2,0)</f>
        <v>4394245879</v>
      </c>
    </row>
    <row r="48" spans="1:36" ht="12.75">
      <c r="A48" s="2" t="s">
        <v>103</v>
      </c>
      <c r="B48" s="21" t="str">
        <f>VLOOKUP(A48,Ticker!A:B,2,0)</f>
        <v>BB Seguridade</v>
      </c>
      <c r="C48" s="35">
        <f>VLOOKUP(B48,'Gemini - Segmento+Idade'!B:E,4,0)</f>
        <v>22</v>
      </c>
      <c r="D48" s="35" t="str">
        <f t="shared" si="13"/>
        <v>Nova (menos de 50a)</v>
      </c>
      <c r="E48" s="21" t="str">
        <f>VLOOKUP(B48,'Gemini - Segmento+Idade'!B:E,2,0)</f>
        <v>Seguros</v>
      </c>
      <c r="F48" s="3">
        <v>45317</v>
      </c>
      <c r="G48" s="4">
        <v>33.729999999999997</v>
      </c>
      <c r="H48" s="4">
        <v>-0.02</v>
      </c>
      <c r="I48" s="21">
        <f t="shared" si="21"/>
        <v>-2.0000000000000001E-4</v>
      </c>
      <c r="J48" s="22">
        <f t="shared" si="22"/>
        <v>33.736747349469887</v>
      </c>
      <c r="K48" s="22">
        <f t="shared" si="23"/>
        <v>-4532537.1883631321</v>
      </c>
      <c r="L48" s="31" t="str">
        <f t="shared" si="14"/>
        <v>Desceu</v>
      </c>
      <c r="M48" s="4">
        <v>-2.37</v>
      </c>
      <c r="N48" s="21">
        <f t="shared" si="15"/>
        <v>-2.3700000000000002E-2</v>
      </c>
      <c r="O48" s="22">
        <f t="shared" si="16"/>
        <v>34.54880671924613</v>
      </c>
      <c r="P48" s="22">
        <f t="shared" si="24"/>
        <v>-550034042.49715042</v>
      </c>
      <c r="Q48" s="31" t="str">
        <f t="shared" si="17"/>
        <v>Desceu</v>
      </c>
      <c r="R48" s="4">
        <v>0.24</v>
      </c>
      <c r="S48" s="21">
        <f t="shared" si="25"/>
        <v>2.3999999999999998E-3</v>
      </c>
      <c r="T48" s="22">
        <f t="shared" si="26"/>
        <v>33.649241819632877</v>
      </c>
      <c r="U48" s="22">
        <f t="shared" si="27"/>
        <v>54249369.683895245</v>
      </c>
      <c r="V48" s="31" t="str">
        <f t="shared" si="18"/>
        <v>Subiu</v>
      </c>
      <c r="W48" s="4">
        <v>0.24</v>
      </c>
      <c r="X48" s="21">
        <f t="shared" si="28"/>
        <v>2.3999999999999998E-3</v>
      </c>
      <c r="Y48" s="22">
        <f t="shared" si="29"/>
        <v>33.649241819632877</v>
      </c>
      <c r="Z48" s="22">
        <f t="shared" si="30"/>
        <v>54249369.683895245</v>
      </c>
      <c r="AA48" s="31" t="str">
        <f t="shared" si="19"/>
        <v>Subiu</v>
      </c>
      <c r="AB48" s="4">
        <v>0.91</v>
      </c>
      <c r="AC48" s="21">
        <f t="shared" si="31"/>
        <v>9.1000000000000004E-3</v>
      </c>
      <c r="AD48" s="22">
        <f t="shared" si="32"/>
        <v>33.425824992567627</v>
      </c>
      <c r="AE48" s="22">
        <f t="shared" si="33"/>
        <v>204329794.84910035</v>
      </c>
      <c r="AF48" s="31" t="str">
        <f t="shared" si="20"/>
        <v>Subiu</v>
      </c>
      <c r="AG48" s="4">
        <v>33.729999999999997</v>
      </c>
      <c r="AH48" s="4">
        <v>34.03</v>
      </c>
      <c r="AI48" s="2" t="s">
        <v>104</v>
      </c>
      <c r="AJ48" s="29">
        <f>VLOOKUP(A48,Total_de_acoes!A:B,2,0)</f>
        <v>671750768</v>
      </c>
    </row>
    <row r="49" spans="1:36" ht="12.75">
      <c r="A49" s="5" t="s">
        <v>105</v>
      </c>
      <c r="B49" s="23" t="str">
        <f>VLOOKUP(A49,Ticker!A:B,2,0)</f>
        <v>Sabesp</v>
      </c>
      <c r="C49" s="32">
        <f>VLOOKUP(B49,'Gemini - Segmento+Idade'!B:E,4,0)</f>
        <v>50</v>
      </c>
      <c r="D49" s="32" t="str">
        <f t="shared" si="13"/>
        <v>Em Crescimento (50-100a)</v>
      </c>
      <c r="E49" s="23" t="str">
        <f>VLOOKUP(B49,'Gemini - Segmento+Idade'!B:E,2,0)</f>
        <v>Saneamento Básico</v>
      </c>
      <c r="F49" s="6">
        <v>45317</v>
      </c>
      <c r="G49" s="7">
        <v>77.040000000000006</v>
      </c>
      <c r="H49" s="7">
        <v>-0.06</v>
      </c>
      <c r="I49" s="23">
        <f t="shared" si="21"/>
        <v>-5.9999999999999995E-4</v>
      </c>
      <c r="J49" s="24">
        <f t="shared" si="22"/>
        <v>77.086251751050639</v>
      </c>
      <c r="K49" s="24">
        <f t="shared" si="23"/>
        <v>-15725678.564115381</v>
      </c>
      <c r="L49" s="32" t="str">
        <f t="shared" si="14"/>
        <v>Desceu</v>
      </c>
      <c r="M49" s="7">
        <v>1.37</v>
      </c>
      <c r="N49" s="26">
        <f t="shared" si="15"/>
        <v>1.37E-2</v>
      </c>
      <c r="O49" s="24">
        <f t="shared" si="16"/>
        <v>75.998816217815929</v>
      </c>
      <c r="P49" s="24">
        <f t="shared" si="24"/>
        <v>354004359.03221059</v>
      </c>
      <c r="Q49" s="32" t="str">
        <f t="shared" si="17"/>
        <v>Subiu</v>
      </c>
      <c r="R49" s="7">
        <v>2.2200000000000002</v>
      </c>
      <c r="S49" s="23">
        <f t="shared" si="25"/>
        <v>2.2200000000000001E-2</v>
      </c>
      <c r="T49" s="24">
        <f t="shared" si="26"/>
        <v>75.366855801213077</v>
      </c>
      <c r="U49" s="24">
        <f t="shared" si="27"/>
        <v>568872037.57396948</v>
      </c>
      <c r="V49" s="32" t="str">
        <f t="shared" si="18"/>
        <v>Subiu</v>
      </c>
      <c r="W49" s="7">
        <v>2.2200000000000002</v>
      </c>
      <c r="X49" s="23">
        <f t="shared" si="28"/>
        <v>2.2200000000000001E-2</v>
      </c>
      <c r="Y49" s="24">
        <f t="shared" si="29"/>
        <v>75.366855801213077</v>
      </c>
      <c r="Z49" s="24">
        <f t="shared" si="30"/>
        <v>568872037.57396948</v>
      </c>
      <c r="AA49" s="32" t="str">
        <f t="shared" si="19"/>
        <v>Subiu</v>
      </c>
      <c r="AB49" s="7">
        <v>45.92</v>
      </c>
      <c r="AC49" s="23">
        <f t="shared" si="31"/>
        <v>0.4592</v>
      </c>
      <c r="AD49" s="24">
        <f t="shared" si="32"/>
        <v>52.796052631578952</v>
      </c>
      <c r="AE49" s="24">
        <f t="shared" si="33"/>
        <v>8242985720.1244745</v>
      </c>
      <c r="AF49" s="32" t="str">
        <f t="shared" si="20"/>
        <v>Subiu</v>
      </c>
      <c r="AG49" s="7">
        <v>76.52</v>
      </c>
      <c r="AH49" s="7">
        <v>77.69</v>
      </c>
      <c r="AI49" s="5" t="s">
        <v>106</v>
      </c>
      <c r="AJ49" s="30">
        <f>VLOOKUP(A49,Total_de_acoes!A:B,2,0)</f>
        <v>340001799</v>
      </c>
    </row>
    <row r="50" spans="1:36" ht="12.75">
      <c r="A50" s="2" t="s">
        <v>107</v>
      </c>
      <c r="B50" s="21" t="str">
        <f>VLOOKUP(A50,Ticker!A:B,2,0)</f>
        <v>Totvs</v>
      </c>
      <c r="C50" s="35">
        <f>VLOOKUP(B50,'Gemini - Segmento+Idade'!B:E,4,0)</f>
        <v>40</v>
      </c>
      <c r="D50" s="35" t="str">
        <f t="shared" si="13"/>
        <v>Nova (menos de 50a)</v>
      </c>
      <c r="E50" s="21" t="str">
        <f>VLOOKUP(B50,'Gemini - Segmento+Idade'!B:E,2,0)</f>
        <v>Software</v>
      </c>
      <c r="F50" s="3">
        <v>45317</v>
      </c>
      <c r="G50" s="4">
        <v>30.88</v>
      </c>
      <c r="H50" s="4">
        <v>-0.06</v>
      </c>
      <c r="I50" s="21">
        <f t="shared" si="21"/>
        <v>-5.9999999999999995E-4</v>
      </c>
      <c r="J50" s="22">
        <f t="shared" si="22"/>
        <v>30.898539123474084</v>
      </c>
      <c r="K50" s="22">
        <f t="shared" si="23"/>
        <v>-9531377.7459757738</v>
      </c>
      <c r="L50" s="31" t="str">
        <f t="shared" si="14"/>
        <v>Desceu</v>
      </c>
      <c r="M50" s="4">
        <v>-2.65</v>
      </c>
      <c r="N50" s="21">
        <f t="shared" si="15"/>
        <v>-2.6499999999999999E-2</v>
      </c>
      <c r="O50" s="22">
        <f t="shared" si="16"/>
        <v>31.720595788392398</v>
      </c>
      <c r="P50" s="22">
        <f t="shared" si="24"/>
        <v>-432169082.96899861</v>
      </c>
      <c r="Q50" s="31" t="str">
        <f t="shared" si="17"/>
        <v>Desceu</v>
      </c>
      <c r="R50" s="4">
        <v>-8.34</v>
      </c>
      <c r="S50" s="21">
        <f t="shared" si="25"/>
        <v>-8.3400000000000002E-2</v>
      </c>
      <c r="T50" s="22">
        <f t="shared" si="26"/>
        <v>33.689722888937375</v>
      </c>
      <c r="U50" s="22">
        <f t="shared" si="27"/>
        <v>-1444541337.3189957</v>
      </c>
      <c r="V50" s="31" t="str">
        <f t="shared" si="18"/>
        <v>Desceu</v>
      </c>
      <c r="W50" s="4">
        <v>-8.34</v>
      </c>
      <c r="X50" s="21">
        <f t="shared" si="28"/>
        <v>-8.3400000000000002E-2</v>
      </c>
      <c r="Y50" s="22">
        <f t="shared" si="29"/>
        <v>33.689722888937375</v>
      </c>
      <c r="Z50" s="22">
        <f t="shared" si="30"/>
        <v>-1444541337.3189957</v>
      </c>
      <c r="AA50" s="31" t="str">
        <f t="shared" si="19"/>
        <v>Desceu</v>
      </c>
      <c r="AB50" s="4">
        <v>5.89</v>
      </c>
      <c r="AC50" s="21">
        <f t="shared" si="31"/>
        <v>5.8899999999999994E-2</v>
      </c>
      <c r="AD50" s="22">
        <f t="shared" si="32"/>
        <v>29.162338275568988</v>
      </c>
      <c r="AE50" s="22">
        <f t="shared" si="33"/>
        <v>883088283.98718548</v>
      </c>
      <c r="AF50" s="31" t="str">
        <f t="shared" si="20"/>
        <v>Subiu</v>
      </c>
      <c r="AG50" s="4">
        <v>30.65</v>
      </c>
      <c r="AH50" s="4">
        <v>31.34</v>
      </c>
      <c r="AI50" s="2" t="s">
        <v>108</v>
      </c>
      <c r="AJ50" s="29">
        <f>VLOOKUP(A50,Total_de_acoes!A:B,2,0)</f>
        <v>514122351</v>
      </c>
    </row>
    <row r="51" spans="1:36" ht="12.75">
      <c r="A51" s="5" t="s">
        <v>109</v>
      </c>
      <c r="B51" s="23" t="str">
        <f>VLOOKUP(A51,Ticker!A:B,2,0)</f>
        <v>CEMIG</v>
      </c>
      <c r="C51" s="32">
        <f>VLOOKUP(B51,'Gemini - Segmento+Idade'!B:E,4,0)</f>
        <v>61</v>
      </c>
      <c r="D51" s="32" t="str">
        <f t="shared" si="13"/>
        <v>Em Crescimento (50-100a)</v>
      </c>
      <c r="E51" s="23" t="str">
        <f>VLOOKUP(B51,'Gemini - Segmento+Idade'!B:E,2,0)</f>
        <v>Energia Elétrica</v>
      </c>
      <c r="F51" s="6">
        <v>45317</v>
      </c>
      <c r="G51" s="7">
        <v>11.64</v>
      </c>
      <c r="H51" s="7">
        <v>-0.17</v>
      </c>
      <c r="I51" s="23">
        <f t="shared" si="21"/>
        <v>-1.7000000000000001E-3</v>
      </c>
      <c r="J51" s="24">
        <f t="shared" si="22"/>
        <v>11.659821696884705</v>
      </c>
      <c r="K51" s="24">
        <f t="shared" si="23"/>
        <v>-28492019.828986604</v>
      </c>
      <c r="L51" s="32" t="str">
        <f t="shared" si="14"/>
        <v>Desceu</v>
      </c>
      <c r="M51" s="7">
        <v>0.95</v>
      </c>
      <c r="N51" s="26">
        <f t="shared" si="15"/>
        <v>9.4999999999999998E-3</v>
      </c>
      <c r="O51" s="24">
        <f t="shared" si="16"/>
        <v>11.530460624071322</v>
      </c>
      <c r="P51" s="24">
        <f t="shared" si="24"/>
        <v>157453627.16261613</v>
      </c>
      <c r="Q51" s="32" t="str">
        <f t="shared" si="17"/>
        <v>Subiu</v>
      </c>
      <c r="R51" s="7">
        <v>1.39</v>
      </c>
      <c r="S51" s="23">
        <f t="shared" si="25"/>
        <v>1.3899999999999999E-2</v>
      </c>
      <c r="T51" s="24">
        <f t="shared" si="26"/>
        <v>11.480422132360193</v>
      </c>
      <c r="U51" s="24">
        <f t="shared" si="27"/>
        <v>229379744.60547724</v>
      </c>
      <c r="V51" s="32" t="str">
        <f t="shared" si="18"/>
        <v>Subiu</v>
      </c>
      <c r="W51" s="7">
        <v>1.39</v>
      </c>
      <c r="X51" s="23">
        <f t="shared" si="28"/>
        <v>1.3899999999999999E-2</v>
      </c>
      <c r="Y51" s="24">
        <f t="shared" si="29"/>
        <v>11.480422132360193</v>
      </c>
      <c r="Z51" s="24">
        <f t="shared" si="30"/>
        <v>229379744.60547724</v>
      </c>
      <c r="AA51" s="32" t="str">
        <f t="shared" si="19"/>
        <v>Subiu</v>
      </c>
      <c r="AB51" s="7">
        <v>12.26</v>
      </c>
      <c r="AC51" s="23">
        <f t="shared" si="31"/>
        <v>0.1226</v>
      </c>
      <c r="AD51" s="24">
        <f t="shared" si="32"/>
        <v>10.36878674505612</v>
      </c>
      <c r="AE51" s="24">
        <f t="shared" si="33"/>
        <v>1827261988.5878572</v>
      </c>
      <c r="AF51" s="32" t="str">
        <f t="shared" si="20"/>
        <v>Subiu</v>
      </c>
      <c r="AG51" s="7">
        <v>11.64</v>
      </c>
      <c r="AH51" s="7">
        <v>11.8</v>
      </c>
      <c r="AI51" s="5" t="s">
        <v>110</v>
      </c>
      <c r="AJ51" s="30">
        <f>VLOOKUP(A51,Total_de_acoes!A:B,2,0)</f>
        <v>1437415777</v>
      </c>
    </row>
    <row r="52" spans="1:36" ht="12.75">
      <c r="A52" s="2" t="s">
        <v>111</v>
      </c>
      <c r="B52" s="21" t="str">
        <f>VLOOKUP(A52,Ticker!A:B,2,0)</f>
        <v>Eletrobras</v>
      </c>
      <c r="C52" s="35">
        <f>VLOOKUP(B52,'Gemini - Segmento+Idade'!B:E,4,0)</f>
        <v>61</v>
      </c>
      <c r="D52" s="35" t="str">
        <f t="shared" si="13"/>
        <v>Em Crescimento (50-100a)</v>
      </c>
      <c r="E52" s="21" t="str">
        <f>VLOOKUP(B52,'Gemini - Segmento+Idade'!B:E,2,0)</f>
        <v>Energia Elétrica</v>
      </c>
      <c r="F52" s="3">
        <v>45317</v>
      </c>
      <c r="G52" s="4">
        <v>46.04</v>
      </c>
      <c r="H52" s="4">
        <v>-0.19</v>
      </c>
      <c r="I52" s="21">
        <f t="shared" si="21"/>
        <v>-1.9E-3</v>
      </c>
      <c r="J52" s="22">
        <f t="shared" si="22"/>
        <v>46.1276425207895</v>
      </c>
      <c r="K52" s="22">
        <f t="shared" si="23"/>
        <v>-23535874.329891067</v>
      </c>
      <c r="L52" s="31" t="str">
        <f t="shared" si="14"/>
        <v>Desceu</v>
      </c>
      <c r="M52" s="4">
        <v>-1.41</v>
      </c>
      <c r="N52" s="21">
        <f t="shared" si="15"/>
        <v>-1.41E-2</v>
      </c>
      <c r="O52" s="22">
        <f t="shared" si="16"/>
        <v>46.698448118470431</v>
      </c>
      <c r="P52" s="22">
        <f t="shared" si="24"/>
        <v>-176822300.74479723</v>
      </c>
      <c r="Q52" s="31" t="str">
        <f t="shared" si="17"/>
        <v>Desceu</v>
      </c>
      <c r="R52" s="4">
        <v>-2</v>
      </c>
      <c r="S52" s="21">
        <f t="shared" si="25"/>
        <v>-0.02</v>
      </c>
      <c r="T52" s="22">
        <f t="shared" si="26"/>
        <v>46.979591836734691</v>
      </c>
      <c r="U52" s="22">
        <f t="shared" si="27"/>
        <v>-252321763.35836691</v>
      </c>
      <c r="V52" s="31" t="str">
        <f t="shared" si="18"/>
        <v>Desceu</v>
      </c>
      <c r="W52" s="4">
        <v>-2</v>
      </c>
      <c r="X52" s="21">
        <f t="shared" si="28"/>
        <v>-0.02</v>
      </c>
      <c r="Y52" s="22">
        <f t="shared" si="29"/>
        <v>46.979591836734691</v>
      </c>
      <c r="Z52" s="22">
        <f t="shared" si="30"/>
        <v>-252321763.35836691</v>
      </c>
      <c r="AA52" s="31" t="str">
        <f t="shared" si="19"/>
        <v>Desceu</v>
      </c>
      <c r="AB52" s="4">
        <v>7.43</v>
      </c>
      <c r="AC52" s="21">
        <f t="shared" si="31"/>
        <v>7.4299999999999991E-2</v>
      </c>
      <c r="AD52" s="22">
        <f t="shared" si="32"/>
        <v>42.855813087591919</v>
      </c>
      <c r="AE52" s="22">
        <f t="shared" si="33"/>
        <v>855094334.78433228</v>
      </c>
      <c r="AF52" s="31" t="str">
        <f t="shared" si="20"/>
        <v>Subiu</v>
      </c>
      <c r="AG52" s="4">
        <v>45.91</v>
      </c>
      <c r="AH52" s="4">
        <v>46.42</v>
      </c>
      <c r="AI52" s="2" t="s">
        <v>112</v>
      </c>
      <c r="AJ52" s="29">
        <f>VLOOKUP(A52,Total_de_acoes!A:B,2,0)</f>
        <v>268544014</v>
      </c>
    </row>
    <row r="53" spans="1:36" ht="12.75">
      <c r="A53" s="5" t="s">
        <v>113</v>
      </c>
      <c r="B53" s="23" t="str">
        <f>VLOOKUP(A53,Ticker!A:B,2,0)</f>
        <v>Eneva</v>
      </c>
      <c r="C53" s="32">
        <f>VLOOKUP(B53,'Gemini - Segmento+Idade'!B:E,4,0)</f>
        <v>16</v>
      </c>
      <c r="D53" s="32" t="str">
        <f t="shared" si="13"/>
        <v>Nova (menos de 50a)</v>
      </c>
      <c r="E53" s="23" t="str">
        <f>VLOOKUP(B53,'Gemini - Segmento+Idade'!B:E,2,0)</f>
        <v>Energia Elétrica</v>
      </c>
      <c r="F53" s="6">
        <v>45317</v>
      </c>
      <c r="G53" s="7">
        <v>12.87</v>
      </c>
      <c r="H53" s="7">
        <v>-0.23</v>
      </c>
      <c r="I53" s="23">
        <f t="shared" si="21"/>
        <v>-2.3E-3</v>
      </c>
      <c r="J53" s="24">
        <f t="shared" si="22"/>
        <v>12.899669239250274</v>
      </c>
      <c r="K53" s="24">
        <f t="shared" si="23"/>
        <v>-46851590.76171875</v>
      </c>
      <c r="L53" s="32" t="str">
        <f t="shared" si="14"/>
        <v>Desceu</v>
      </c>
      <c r="M53" s="7">
        <v>1.42</v>
      </c>
      <c r="N53" s="26">
        <f t="shared" si="15"/>
        <v>1.4199999999999999E-2</v>
      </c>
      <c r="O53" s="24">
        <f t="shared" si="16"/>
        <v>12.689804772234273</v>
      </c>
      <c r="P53" s="24">
        <f t="shared" si="24"/>
        <v>284551720.29448873</v>
      </c>
      <c r="Q53" s="32" t="str">
        <f t="shared" si="17"/>
        <v>Subiu</v>
      </c>
      <c r="R53" s="7">
        <v>-5.44</v>
      </c>
      <c r="S53" s="23">
        <f t="shared" si="25"/>
        <v>-5.4400000000000004E-2</v>
      </c>
      <c r="T53" s="24">
        <f t="shared" si="26"/>
        <v>13.610406091370558</v>
      </c>
      <c r="U53" s="24">
        <f t="shared" si="27"/>
        <v>-1169197595.4542146</v>
      </c>
      <c r="V53" s="32" t="str">
        <f t="shared" si="18"/>
        <v>Desceu</v>
      </c>
      <c r="W53" s="7">
        <v>-5.44</v>
      </c>
      <c r="X53" s="23">
        <f t="shared" si="28"/>
        <v>-5.4400000000000004E-2</v>
      </c>
      <c r="Y53" s="24">
        <f t="shared" si="29"/>
        <v>13.610406091370558</v>
      </c>
      <c r="Z53" s="24">
        <f t="shared" si="30"/>
        <v>-1169197595.4542146</v>
      </c>
      <c r="AA53" s="32" t="str">
        <f t="shared" si="19"/>
        <v>Desceu</v>
      </c>
      <c r="AB53" s="7">
        <v>6.36</v>
      </c>
      <c r="AC53" s="23">
        <f t="shared" si="31"/>
        <v>6.3600000000000004E-2</v>
      </c>
      <c r="AD53" s="24">
        <f t="shared" si="32"/>
        <v>12.1004136893569</v>
      </c>
      <c r="AE53" s="24">
        <f t="shared" si="33"/>
        <v>1215276960.0163374</v>
      </c>
      <c r="AF53" s="32" t="str">
        <f t="shared" si="20"/>
        <v>Subiu</v>
      </c>
      <c r="AG53" s="7">
        <v>12.84</v>
      </c>
      <c r="AH53" s="7">
        <v>13.09</v>
      </c>
      <c r="AI53" s="5" t="s">
        <v>114</v>
      </c>
      <c r="AJ53" s="30">
        <f>VLOOKUP(A53,Total_de_acoes!A:B,2,0)</f>
        <v>1579130168</v>
      </c>
    </row>
    <row r="54" spans="1:36" ht="12.75">
      <c r="A54" s="2" t="s">
        <v>115</v>
      </c>
      <c r="B54" s="21" t="str">
        <f>VLOOKUP(A54,Ticker!A:B,2,0)</f>
        <v>WEG</v>
      </c>
      <c r="C54" s="35">
        <f>VLOOKUP(B54,'Gemini - Segmento+Idade'!B:E,4,0)</f>
        <v>62</v>
      </c>
      <c r="D54" s="35" t="str">
        <f t="shared" si="13"/>
        <v>Em Crescimento (50-100a)</v>
      </c>
      <c r="E54" s="21" t="str">
        <f>VLOOKUP(B54,'Gemini - Segmento+Idade'!B:E,2,0)</f>
        <v>Motores Elétricos</v>
      </c>
      <c r="F54" s="3">
        <v>45317</v>
      </c>
      <c r="G54" s="4">
        <v>33.17</v>
      </c>
      <c r="H54" s="4">
        <v>-0.24</v>
      </c>
      <c r="I54" s="21">
        <f t="shared" si="21"/>
        <v>-2.3999999999999998E-3</v>
      </c>
      <c r="J54" s="22">
        <f t="shared" si="22"/>
        <v>33.249799518845229</v>
      </c>
      <c r="K54" s="22">
        <f t="shared" si="23"/>
        <v>-118230410.43964578</v>
      </c>
      <c r="L54" s="31" t="str">
        <f t="shared" si="14"/>
        <v>Desceu</v>
      </c>
      <c r="M54" s="4">
        <v>-0.93</v>
      </c>
      <c r="N54" s="21">
        <f t="shared" si="15"/>
        <v>-9.300000000000001E-3</v>
      </c>
      <c r="O54" s="22">
        <f t="shared" si="16"/>
        <v>33.481376804279805</v>
      </c>
      <c r="P54" s="22">
        <f t="shared" si="24"/>
        <v>-461333701.05636925</v>
      </c>
      <c r="Q54" s="31" t="str">
        <f t="shared" si="17"/>
        <v>Desceu</v>
      </c>
      <c r="R54" s="4">
        <v>-10.130000000000001</v>
      </c>
      <c r="S54" s="21">
        <f t="shared" si="25"/>
        <v>-0.1013</v>
      </c>
      <c r="T54" s="22">
        <f t="shared" si="26"/>
        <v>36.908868365416716</v>
      </c>
      <c r="U54" s="22">
        <f t="shared" si="27"/>
        <v>-5539481287.8556862</v>
      </c>
      <c r="V54" s="31" t="str">
        <f t="shared" si="18"/>
        <v>Desceu</v>
      </c>
      <c r="W54" s="4">
        <v>-10.130000000000001</v>
      </c>
      <c r="X54" s="21">
        <f t="shared" si="28"/>
        <v>-0.1013</v>
      </c>
      <c r="Y54" s="22">
        <f t="shared" si="29"/>
        <v>36.908868365416716</v>
      </c>
      <c r="Z54" s="22">
        <f t="shared" si="30"/>
        <v>-5539481287.8556862</v>
      </c>
      <c r="AA54" s="31" t="str">
        <f t="shared" si="19"/>
        <v>Desceu</v>
      </c>
      <c r="AB54" s="4">
        <v>-11.84</v>
      </c>
      <c r="AC54" s="21">
        <f t="shared" si="31"/>
        <v>-0.11840000000000001</v>
      </c>
      <c r="AD54" s="22">
        <f t="shared" si="32"/>
        <v>37.624773139745919</v>
      </c>
      <c r="AE54" s="22">
        <f t="shared" si="33"/>
        <v>-6600160807.3501282</v>
      </c>
      <c r="AF54" s="31" t="str">
        <f t="shared" si="20"/>
        <v>Desceu</v>
      </c>
      <c r="AG54" s="4">
        <v>33.04</v>
      </c>
      <c r="AH54" s="4">
        <v>33.5</v>
      </c>
      <c r="AI54" s="2" t="s">
        <v>116</v>
      </c>
      <c r="AJ54" s="29">
        <f>VLOOKUP(A54,Total_de_acoes!A:B,2,0)</f>
        <v>1481593024</v>
      </c>
    </row>
    <row r="55" spans="1:36" ht="12.75">
      <c r="A55" s="5" t="s">
        <v>117</v>
      </c>
      <c r="B55" s="23" t="str">
        <f>VLOOKUP(A55,Ticker!A:B,2,0)</f>
        <v>SLC Agrícola</v>
      </c>
      <c r="C55" s="32">
        <f>VLOOKUP(B55,'Gemini - Segmento+Idade'!B:E,4,0)</f>
        <v>46</v>
      </c>
      <c r="D55" s="32" t="str">
        <f t="shared" si="13"/>
        <v>Nova (menos de 50a)</v>
      </c>
      <c r="E55" s="23" t="str">
        <f>VLOOKUP(B55,'Gemini - Segmento+Idade'!B:E,2,0)</f>
        <v>Agronegócio</v>
      </c>
      <c r="F55" s="6">
        <v>45317</v>
      </c>
      <c r="G55" s="7">
        <v>19.3</v>
      </c>
      <c r="H55" s="7">
        <v>-0.25</v>
      </c>
      <c r="I55" s="23">
        <f t="shared" si="21"/>
        <v>-2.5000000000000001E-3</v>
      </c>
      <c r="J55" s="24">
        <f t="shared" si="22"/>
        <v>19.348370927318296</v>
      </c>
      <c r="K55" s="24">
        <f t="shared" si="23"/>
        <v>-9468663.6817041729</v>
      </c>
      <c r="L55" s="32" t="str">
        <f t="shared" si="14"/>
        <v>Desceu</v>
      </c>
      <c r="M55" s="7">
        <v>2.0099999999999998</v>
      </c>
      <c r="N55" s="26">
        <f t="shared" si="15"/>
        <v>2.0099999999999996E-2</v>
      </c>
      <c r="O55" s="24">
        <f t="shared" si="16"/>
        <v>18.919713753553573</v>
      </c>
      <c r="P55" s="24">
        <f t="shared" si="24"/>
        <v>74441462.465346694</v>
      </c>
      <c r="Q55" s="32" t="str">
        <f t="shared" si="17"/>
        <v>Subiu</v>
      </c>
      <c r="R55" s="7">
        <v>2.5499999999999998</v>
      </c>
      <c r="S55" s="23">
        <f t="shared" si="25"/>
        <v>2.5499999999999998E-2</v>
      </c>
      <c r="T55" s="24">
        <f t="shared" si="26"/>
        <v>18.820087762067285</v>
      </c>
      <c r="U55" s="24">
        <f t="shared" si="27"/>
        <v>93943362.876157999</v>
      </c>
      <c r="V55" s="32" t="str">
        <f t="shared" si="18"/>
        <v>Subiu</v>
      </c>
      <c r="W55" s="7">
        <v>2.5499999999999998</v>
      </c>
      <c r="X55" s="23">
        <f t="shared" si="28"/>
        <v>2.5499999999999998E-2</v>
      </c>
      <c r="Y55" s="24">
        <f t="shared" si="29"/>
        <v>18.820087762067285</v>
      </c>
      <c r="Z55" s="24">
        <f t="shared" si="30"/>
        <v>93943362.876157999</v>
      </c>
      <c r="AA55" s="32" t="str">
        <f t="shared" si="19"/>
        <v>Subiu</v>
      </c>
      <c r="AB55" s="7">
        <v>-10.11</v>
      </c>
      <c r="AC55" s="23">
        <f t="shared" si="31"/>
        <v>-0.1011</v>
      </c>
      <c r="AD55" s="24">
        <f t="shared" si="32"/>
        <v>21.470686394482144</v>
      </c>
      <c r="AE55" s="24">
        <f t="shared" si="33"/>
        <v>-424914314.59550524</v>
      </c>
      <c r="AF55" s="32" t="str">
        <f t="shared" si="20"/>
        <v>Desceu</v>
      </c>
      <c r="AG55" s="7">
        <v>19.100000000000001</v>
      </c>
      <c r="AH55" s="7">
        <v>19.510000000000002</v>
      </c>
      <c r="AI55" s="5" t="s">
        <v>118</v>
      </c>
      <c r="AJ55" s="30">
        <f>VLOOKUP(A55,Total_de_acoes!A:B,2,0)</f>
        <v>195751130</v>
      </c>
    </row>
    <row r="56" spans="1:36" ht="12.75">
      <c r="A56" s="2" t="s">
        <v>119</v>
      </c>
      <c r="B56" s="21" t="str">
        <f>VLOOKUP(A56,Ticker!A:B,2,0)</f>
        <v>ALOS3</v>
      </c>
      <c r="C56" s="35">
        <f>VLOOKUP(B56,'Gemini - Segmento+Idade'!B:E,4,0)</f>
        <v>10</v>
      </c>
      <c r="D56" s="35" t="str">
        <f t="shared" si="13"/>
        <v>Nova (menos de 50a)</v>
      </c>
      <c r="E56" s="21" t="str">
        <f>VLOOKUP(B56,'Gemini - Segmento+Idade'!B:E,2,0)</f>
        <v>Logística</v>
      </c>
      <c r="F56" s="3">
        <v>45317</v>
      </c>
      <c r="G56" s="4">
        <v>24.62</v>
      </c>
      <c r="H56" s="4">
        <v>-0.28000000000000003</v>
      </c>
      <c r="I56" s="21">
        <f t="shared" si="21"/>
        <v>-2.8000000000000004E-3</v>
      </c>
      <c r="J56" s="22">
        <f t="shared" si="22"/>
        <v>24.689129562775772</v>
      </c>
      <c r="K56" s="22">
        <f t="shared" si="23"/>
        <v>-36819552.339469947</v>
      </c>
      <c r="L56" s="31" t="str">
        <f t="shared" si="14"/>
        <v>Desceu</v>
      </c>
      <c r="M56" s="4">
        <v>0.53</v>
      </c>
      <c r="N56" s="21">
        <f t="shared" si="15"/>
        <v>5.3E-3</v>
      </c>
      <c r="O56" s="22">
        <f t="shared" si="16"/>
        <v>24.490201929772205</v>
      </c>
      <c r="P56" s="22">
        <f t="shared" si="24"/>
        <v>69132606.20229964</v>
      </c>
      <c r="Q56" s="31" t="str">
        <f t="shared" si="17"/>
        <v>Subiu</v>
      </c>
      <c r="R56" s="4">
        <v>-7.27</v>
      </c>
      <c r="S56" s="21">
        <f t="shared" si="25"/>
        <v>-7.2700000000000001E-2</v>
      </c>
      <c r="T56" s="22">
        <f t="shared" si="26"/>
        <v>26.55019950393616</v>
      </c>
      <c r="U56" s="22">
        <f t="shared" si="27"/>
        <v>-1028056287.4571658</v>
      </c>
      <c r="V56" s="31" t="str">
        <f t="shared" si="18"/>
        <v>Desceu</v>
      </c>
      <c r="W56" s="4">
        <v>-7.27</v>
      </c>
      <c r="X56" s="21">
        <f t="shared" si="28"/>
        <v>-7.2700000000000001E-2</v>
      </c>
      <c r="Y56" s="22">
        <f t="shared" si="29"/>
        <v>26.55019950393616</v>
      </c>
      <c r="Z56" s="22">
        <f t="shared" si="30"/>
        <v>-1028056287.4571658</v>
      </c>
      <c r="AA56" s="31" t="str">
        <f t="shared" si="19"/>
        <v>Desceu</v>
      </c>
      <c r="AB56" s="4">
        <v>39.82</v>
      </c>
      <c r="AC56" s="21">
        <f t="shared" si="31"/>
        <v>0.3982</v>
      </c>
      <c r="AD56" s="22">
        <f t="shared" si="32"/>
        <v>17.608353597482477</v>
      </c>
      <c r="AE56" s="22">
        <f t="shared" si="33"/>
        <v>3734519232.252883</v>
      </c>
      <c r="AF56" s="31" t="str">
        <f t="shared" si="20"/>
        <v>Subiu</v>
      </c>
      <c r="AG56" s="4">
        <v>24.53</v>
      </c>
      <c r="AH56" s="4">
        <v>24.92</v>
      </c>
      <c r="AI56" s="2" t="s">
        <v>120</v>
      </c>
      <c r="AJ56" s="29">
        <f>VLOOKUP(A56,Total_de_acoes!A:B,2,0)</f>
        <v>532616595</v>
      </c>
    </row>
    <row r="57" spans="1:36" ht="12.75">
      <c r="A57" s="5" t="s">
        <v>121</v>
      </c>
      <c r="B57" s="23" t="str">
        <f>VLOOKUP(A57,Ticker!A:B,2,0)</f>
        <v>Grupo CCR</v>
      </c>
      <c r="C57" s="32">
        <f>VLOOKUP(B57,'Gemini - Segmento+Idade'!B:E,4,0)</f>
        <v>24</v>
      </c>
      <c r="D57" s="32" t="str">
        <f t="shared" si="13"/>
        <v>Nova (menos de 50a)</v>
      </c>
      <c r="E57" s="23" t="str">
        <f>VLOOKUP(B57,'Gemini - Segmento+Idade'!B:E,2,0)</f>
        <v>Rodovias</v>
      </c>
      <c r="F57" s="6">
        <v>45317</v>
      </c>
      <c r="G57" s="7">
        <v>13.27</v>
      </c>
      <c r="H57" s="7">
        <v>-0.3</v>
      </c>
      <c r="I57" s="23">
        <f t="shared" si="21"/>
        <v>-3.0000000000000001E-3</v>
      </c>
      <c r="J57" s="24">
        <f t="shared" si="22"/>
        <v>13.309929789368104</v>
      </c>
      <c r="K57" s="24">
        <f t="shared" si="23"/>
        <v>-39743554.314914532</v>
      </c>
      <c r="L57" s="32" t="str">
        <f t="shared" si="14"/>
        <v>Desceu</v>
      </c>
      <c r="M57" s="7">
        <v>-1.78</v>
      </c>
      <c r="N57" s="26">
        <f t="shared" si="15"/>
        <v>-1.78E-2</v>
      </c>
      <c r="O57" s="24">
        <f t="shared" si="16"/>
        <v>13.510486662594177</v>
      </c>
      <c r="P57" s="24">
        <f t="shared" si="24"/>
        <v>-239365017.6491785</v>
      </c>
      <c r="Q57" s="32" t="str">
        <f t="shared" si="17"/>
        <v>Desceu</v>
      </c>
      <c r="R57" s="7">
        <v>-6.42</v>
      </c>
      <c r="S57" s="23">
        <f t="shared" si="25"/>
        <v>-6.4199999999999993E-2</v>
      </c>
      <c r="T57" s="24">
        <f t="shared" si="26"/>
        <v>14.180380423167344</v>
      </c>
      <c r="U57" s="24">
        <f t="shared" si="27"/>
        <v>-906134351.51972556</v>
      </c>
      <c r="V57" s="32" t="str">
        <f t="shared" si="18"/>
        <v>Desceu</v>
      </c>
      <c r="W57" s="7">
        <v>-6.42</v>
      </c>
      <c r="X57" s="23">
        <f t="shared" si="28"/>
        <v>-6.4199999999999993E-2</v>
      </c>
      <c r="Y57" s="24">
        <f t="shared" si="29"/>
        <v>14.180380423167344</v>
      </c>
      <c r="Z57" s="24">
        <f t="shared" si="30"/>
        <v>-906134351.51972556</v>
      </c>
      <c r="AA57" s="32" t="str">
        <f t="shared" si="19"/>
        <v>Desceu</v>
      </c>
      <c r="AB57" s="7">
        <v>13.59</v>
      </c>
      <c r="AC57" s="23">
        <f t="shared" si="31"/>
        <v>0.13589999999999999</v>
      </c>
      <c r="AD57" s="24">
        <f t="shared" si="32"/>
        <v>11.682366405493442</v>
      </c>
      <c r="AE57" s="24">
        <f t="shared" si="33"/>
        <v>1580228771.4008629</v>
      </c>
      <c r="AF57" s="32" t="str">
        <f t="shared" si="20"/>
        <v>Subiu</v>
      </c>
      <c r="AG57" s="7">
        <v>13.23</v>
      </c>
      <c r="AH57" s="7">
        <v>13.41</v>
      </c>
      <c r="AI57" s="5" t="s">
        <v>122</v>
      </c>
      <c r="AJ57" s="30">
        <f>VLOOKUP(A57,Total_de_acoes!A:B,2,0)</f>
        <v>995335937</v>
      </c>
    </row>
    <row r="58" spans="1:36" ht="12.75">
      <c r="A58" s="2" t="s">
        <v>123</v>
      </c>
      <c r="B58" s="21" t="str">
        <f>VLOOKUP(A58,Ticker!A:B,2,0)</f>
        <v>Cogna</v>
      </c>
      <c r="C58" s="35">
        <f>VLOOKUP(B58,'Gemini - Segmento+Idade'!B:E,4,0)</f>
        <v>77</v>
      </c>
      <c r="D58" s="35" t="str">
        <f t="shared" si="13"/>
        <v>Em Crescimento (50-100a)</v>
      </c>
      <c r="E58" s="21" t="str">
        <f>VLOOKUP(B58,'Gemini - Segmento+Idade'!B:E,2,0)</f>
        <v>Educação</v>
      </c>
      <c r="F58" s="3">
        <v>45317</v>
      </c>
      <c r="G58" s="4">
        <v>3.03</v>
      </c>
      <c r="H58" s="4">
        <v>-0.32</v>
      </c>
      <c r="I58" s="21">
        <f t="shared" si="21"/>
        <v>-3.2000000000000002E-3</v>
      </c>
      <c r="J58" s="22">
        <f t="shared" si="22"/>
        <v>3.0397271268057784</v>
      </c>
      <c r="K58" s="22">
        <f t="shared" si="23"/>
        <v>-17653966.514927939</v>
      </c>
      <c r="L58" s="31" t="str">
        <f t="shared" si="14"/>
        <v>Desceu</v>
      </c>
      <c r="M58" s="4">
        <v>-5.0199999999999996</v>
      </c>
      <c r="N58" s="21">
        <f t="shared" si="15"/>
        <v>-5.0199999999999995E-2</v>
      </c>
      <c r="O58" s="22">
        <f t="shared" si="16"/>
        <v>3.1901452937460517</v>
      </c>
      <c r="P58" s="22">
        <f t="shared" si="24"/>
        <v>-290651053.4679724</v>
      </c>
      <c r="Q58" s="31" t="str">
        <f t="shared" si="17"/>
        <v>Desceu</v>
      </c>
      <c r="R58" s="4">
        <v>-13.18</v>
      </c>
      <c r="S58" s="21">
        <f t="shared" si="25"/>
        <v>-0.1318</v>
      </c>
      <c r="T58" s="22">
        <f t="shared" si="26"/>
        <v>3.4899792674498964</v>
      </c>
      <c r="U58" s="22">
        <f t="shared" si="27"/>
        <v>-834826022.85984838</v>
      </c>
      <c r="V58" s="31" t="str">
        <f t="shared" si="18"/>
        <v>Desceu</v>
      </c>
      <c r="W58" s="4">
        <v>-13.18</v>
      </c>
      <c r="X58" s="21">
        <f t="shared" si="28"/>
        <v>-0.1318</v>
      </c>
      <c r="Y58" s="22">
        <f t="shared" si="29"/>
        <v>3.4899792674498964</v>
      </c>
      <c r="Z58" s="22">
        <f t="shared" si="30"/>
        <v>-834826022.85984838</v>
      </c>
      <c r="AA58" s="31" t="str">
        <f t="shared" si="19"/>
        <v>Desceu</v>
      </c>
      <c r="AB58" s="4">
        <v>37.729999999999997</v>
      </c>
      <c r="AC58" s="21">
        <f t="shared" si="31"/>
        <v>0.37729999999999997</v>
      </c>
      <c r="AD58" s="22">
        <f t="shared" si="32"/>
        <v>2.1999564365062079</v>
      </c>
      <c r="AE58" s="22">
        <f t="shared" si="33"/>
        <v>1506463477.6988451</v>
      </c>
      <c r="AF58" s="31" t="str">
        <f t="shared" si="20"/>
        <v>Subiu</v>
      </c>
      <c r="AG58" s="4">
        <v>2.97</v>
      </c>
      <c r="AH58" s="4">
        <v>3.06</v>
      </c>
      <c r="AI58" s="2" t="s">
        <v>124</v>
      </c>
      <c r="AJ58" s="29">
        <f>VLOOKUP(A58,Total_de_acoes!A:B,2,0)</f>
        <v>1814920980</v>
      </c>
    </row>
    <row r="59" spans="1:36" ht="12.75">
      <c r="A59" s="5" t="s">
        <v>125</v>
      </c>
      <c r="B59" s="23" t="str">
        <f>VLOOKUP(A59,Ticker!A:B,2,0)</f>
        <v>Transmissão Paulista</v>
      </c>
      <c r="C59" s="32">
        <f>VLOOKUP(B59,'Gemini - Segmento+Idade'!B:E,4,0)</f>
        <v>17</v>
      </c>
      <c r="D59" s="32" t="str">
        <f t="shared" si="13"/>
        <v>Nova (menos de 50a)</v>
      </c>
      <c r="E59" s="23" t="str">
        <f>VLOOKUP(B59,'Gemini - Segmento+Idade'!B:E,2,0)</f>
        <v>Energia Elétrica</v>
      </c>
      <c r="F59" s="6">
        <v>45317</v>
      </c>
      <c r="G59" s="7">
        <v>26.12</v>
      </c>
      <c r="H59" s="7">
        <v>-0.41</v>
      </c>
      <c r="I59" s="23">
        <f t="shared" si="21"/>
        <v>-4.0999999999999995E-3</v>
      </c>
      <c r="J59" s="24">
        <f t="shared" si="22"/>
        <v>26.227532884827795</v>
      </c>
      <c r="K59" s="24">
        <f t="shared" si="23"/>
        <v>-42561628.079172671</v>
      </c>
      <c r="L59" s="32" t="str">
        <f t="shared" si="14"/>
        <v>Desceu</v>
      </c>
      <c r="M59" s="7">
        <v>-1.25</v>
      </c>
      <c r="N59" s="26">
        <f t="shared" si="15"/>
        <v>-1.2500000000000001E-2</v>
      </c>
      <c r="O59" s="24">
        <f t="shared" si="16"/>
        <v>26.450632911392404</v>
      </c>
      <c r="P59" s="24">
        <f t="shared" si="24"/>
        <v>-130864851.50987257</v>
      </c>
      <c r="Q59" s="32" t="str">
        <f t="shared" si="17"/>
        <v>Desceu</v>
      </c>
      <c r="R59" s="7">
        <v>-1.43</v>
      </c>
      <c r="S59" s="23">
        <f t="shared" si="25"/>
        <v>-1.43E-2</v>
      </c>
      <c r="T59" s="24">
        <f t="shared" si="26"/>
        <v>26.498934767170539</v>
      </c>
      <c r="U59" s="24">
        <f t="shared" si="27"/>
        <v>-149982776.45399582</v>
      </c>
      <c r="V59" s="32" t="str">
        <f t="shared" si="18"/>
        <v>Desceu</v>
      </c>
      <c r="W59" s="7">
        <v>-1.43</v>
      </c>
      <c r="X59" s="23">
        <f t="shared" si="28"/>
        <v>-1.43E-2</v>
      </c>
      <c r="Y59" s="24">
        <f t="shared" si="29"/>
        <v>26.498934767170539</v>
      </c>
      <c r="Z59" s="24">
        <f t="shared" si="30"/>
        <v>-149982776.45399582</v>
      </c>
      <c r="AA59" s="32" t="str">
        <f t="shared" si="19"/>
        <v>Desceu</v>
      </c>
      <c r="AB59" s="7">
        <v>22.81</v>
      </c>
      <c r="AC59" s="23">
        <f t="shared" si="31"/>
        <v>0.2281</v>
      </c>
      <c r="AD59" s="24">
        <f t="shared" si="32"/>
        <v>21.268626333360476</v>
      </c>
      <c r="AE59" s="24">
        <f t="shared" si="33"/>
        <v>1920178762.0900319</v>
      </c>
      <c r="AF59" s="32" t="str">
        <f t="shared" si="20"/>
        <v>Subiu</v>
      </c>
      <c r="AG59" s="7">
        <v>26.09</v>
      </c>
      <c r="AH59" s="7">
        <v>26.4</v>
      </c>
      <c r="AI59" s="5" t="s">
        <v>126</v>
      </c>
      <c r="AJ59" s="30">
        <f>VLOOKUP(A59,Total_de_acoes!A:B,2,0)</f>
        <v>395801044</v>
      </c>
    </row>
    <row r="60" spans="1:36" ht="12.75">
      <c r="A60" s="2" t="s">
        <v>127</v>
      </c>
      <c r="B60" s="21" t="str">
        <f>VLOOKUP(A60,Ticker!A:B,2,0)</f>
        <v>Engie</v>
      </c>
      <c r="C60" s="35">
        <f>VLOOKUP(B60,'Gemini - Segmento+Idade'!B:E,4,0)</f>
        <v>163</v>
      </c>
      <c r="D60" s="35" t="str">
        <f t="shared" si="13"/>
        <v>Centenária</v>
      </c>
      <c r="E60" s="21" t="str">
        <f>VLOOKUP(B60,'Gemini - Segmento+Idade'!B:E,2,0)</f>
        <v>Energia</v>
      </c>
      <c r="F60" s="3">
        <v>45317</v>
      </c>
      <c r="G60" s="4">
        <v>41.04</v>
      </c>
      <c r="H60" s="4">
        <v>-0.46</v>
      </c>
      <c r="I60" s="21">
        <f t="shared" si="21"/>
        <v>-4.5999999999999999E-3</v>
      </c>
      <c r="J60" s="22">
        <f t="shared" si="22"/>
        <v>41.229656419529839</v>
      </c>
      <c r="K60" s="22">
        <f t="shared" si="23"/>
        <v>-48407328.154937305</v>
      </c>
      <c r="L60" s="31" t="str">
        <f t="shared" si="14"/>
        <v>Desceu</v>
      </c>
      <c r="M60" s="4">
        <v>0.56000000000000005</v>
      </c>
      <c r="N60" s="21">
        <f t="shared" si="15"/>
        <v>5.6000000000000008E-3</v>
      </c>
      <c r="O60" s="22">
        <f t="shared" si="16"/>
        <v>40.811455847255367</v>
      </c>
      <c r="P60" s="22">
        <f t="shared" si="24"/>
        <v>58332915.000859775</v>
      </c>
      <c r="Q60" s="31" t="str">
        <f t="shared" si="17"/>
        <v>Subiu</v>
      </c>
      <c r="R60" s="4">
        <v>-9.4600000000000009</v>
      </c>
      <c r="S60" s="21">
        <f t="shared" si="25"/>
        <v>-9.4600000000000004E-2</v>
      </c>
      <c r="T60" s="22">
        <f t="shared" si="26"/>
        <v>45.328031809145131</v>
      </c>
      <c r="U60" s="22">
        <f t="shared" si="27"/>
        <v>-1094464207.6375353</v>
      </c>
      <c r="V60" s="31" t="str">
        <f t="shared" si="18"/>
        <v>Desceu</v>
      </c>
      <c r="W60" s="4">
        <v>-9.4600000000000009</v>
      </c>
      <c r="X60" s="21">
        <f t="shared" si="28"/>
        <v>-9.4600000000000004E-2</v>
      </c>
      <c r="Y60" s="22">
        <f t="shared" si="29"/>
        <v>45.328031809145131</v>
      </c>
      <c r="Z60" s="22">
        <f t="shared" si="30"/>
        <v>-1094464207.6375353</v>
      </c>
      <c r="AA60" s="31" t="str">
        <f t="shared" si="19"/>
        <v>Desceu</v>
      </c>
      <c r="AB60" s="4">
        <v>13.41</v>
      </c>
      <c r="AC60" s="21">
        <f t="shared" si="31"/>
        <v>0.1341</v>
      </c>
      <c r="AD60" s="22">
        <f t="shared" si="32"/>
        <v>36.187285071863144</v>
      </c>
      <c r="AE60" s="22">
        <f t="shared" si="33"/>
        <v>1238592210.8569844</v>
      </c>
      <c r="AF60" s="31" t="str">
        <f t="shared" si="20"/>
        <v>Subiu</v>
      </c>
      <c r="AG60" s="4">
        <v>40.92</v>
      </c>
      <c r="AH60" s="4">
        <v>41.59</v>
      </c>
      <c r="AI60" s="2" t="s">
        <v>128</v>
      </c>
      <c r="AJ60" s="29">
        <f>VLOOKUP(A60,Total_de_acoes!A:B,2,0)</f>
        <v>255236961</v>
      </c>
    </row>
    <row r="61" spans="1:36" ht="12.75">
      <c r="A61" s="5" t="s">
        <v>129</v>
      </c>
      <c r="B61" s="23" t="str">
        <f>VLOOKUP(A61,Ticker!A:B,2,0)</f>
        <v>Vibra Energia</v>
      </c>
      <c r="C61" s="32">
        <f>VLOOKUP(B61,'Gemini - Segmento+Idade'!B:E,4,0)</f>
        <v>56</v>
      </c>
      <c r="D61" s="32" t="str">
        <f t="shared" si="13"/>
        <v>Em Crescimento (50-100a)</v>
      </c>
      <c r="E61" s="23" t="str">
        <f>VLOOKUP(B61,'Gemini - Segmento+Idade'!B:E,2,0)</f>
        <v>Combustíveis</v>
      </c>
      <c r="F61" s="6">
        <v>45317</v>
      </c>
      <c r="G61" s="7">
        <v>23.23</v>
      </c>
      <c r="H61" s="7">
        <v>-0.47</v>
      </c>
      <c r="I61" s="23">
        <f t="shared" si="21"/>
        <v>-4.6999999999999993E-3</v>
      </c>
      <c r="J61" s="24">
        <f t="shared" si="22"/>
        <v>23.339696573897317</v>
      </c>
      <c r="K61" s="24">
        <f t="shared" si="23"/>
        <v>-122247236.66863392</v>
      </c>
      <c r="L61" s="32" t="str">
        <f t="shared" si="14"/>
        <v>Desceu</v>
      </c>
      <c r="M61" s="7">
        <v>2.4300000000000002</v>
      </c>
      <c r="N61" s="26">
        <f t="shared" si="15"/>
        <v>2.4300000000000002E-2</v>
      </c>
      <c r="O61" s="24">
        <f t="shared" si="16"/>
        <v>22.678902665234794</v>
      </c>
      <c r="P61" s="24">
        <f t="shared" si="24"/>
        <v>614149776.21414506</v>
      </c>
      <c r="Q61" s="32" t="str">
        <f t="shared" si="17"/>
        <v>Subiu</v>
      </c>
      <c r="R61" s="7">
        <v>2.0699999999999998</v>
      </c>
      <c r="S61" s="23">
        <f t="shared" si="25"/>
        <v>2.07E-2</v>
      </c>
      <c r="T61" s="24">
        <f t="shared" si="26"/>
        <v>22.758890957186246</v>
      </c>
      <c r="U61" s="24">
        <f t="shared" si="27"/>
        <v>525009821.25017262</v>
      </c>
      <c r="V61" s="32" t="str">
        <f t="shared" si="18"/>
        <v>Subiu</v>
      </c>
      <c r="W61" s="7">
        <v>2.0699999999999998</v>
      </c>
      <c r="X61" s="23">
        <f t="shared" si="28"/>
        <v>2.07E-2</v>
      </c>
      <c r="Y61" s="24">
        <f t="shared" si="29"/>
        <v>22.758890957186246</v>
      </c>
      <c r="Z61" s="24">
        <f t="shared" si="30"/>
        <v>525009821.25017262</v>
      </c>
      <c r="AA61" s="32" t="str">
        <f t="shared" si="19"/>
        <v>Subiu</v>
      </c>
      <c r="AB61" s="7">
        <v>50.65</v>
      </c>
      <c r="AC61" s="23">
        <f t="shared" si="31"/>
        <v>0.50649999999999995</v>
      </c>
      <c r="AD61" s="24">
        <f t="shared" si="32"/>
        <v>15.419847328244275</v>
      </c>
      <c r="AE61" s="24">
        <f t="shared" si="33"/>
        <v>8703732014.2378635</v>
      </c>
      <c r="AF61" s="32" t="str">
        <f t="shared" si="20"/>
        <v>Subiu</v>
      </c>
      <c r="AG61" s="7">
        <v>22.97</v>
      </c>
      <c r="AH61" s="7">
        <v>23.4</v>
      </c>
      <c r="AI61" s="5" t="s">
        <v>130</v>
      </c>
      <c r="AJ61" s="30">
        <f>VLOOKUP(A61,Total_de_acoes!A:B,2,0)</f>
        <v>1114412532</v>
      </c>
    </row>
    <row r="62" spans="1:36" ht="12.75">
      <c r="A62" s="2" t="s">
        <v>131</v>
      </c>
      <c r="B62" s="21" t="str">
        <f>VLOOKUP(A62,Ticker!A:B,2,0)</f>
        <v>IRB Brasil RE</v>
      </c>
      <c r="C62" s="35">
        <f>VLOOKUP(B62,'Gemini - Segmento+Idade'!B:E,4,0)</f>
        <v>84</v>
      </c>
      <c r="D62" s="35" t="str">
        <f t="shared" si="13"/>
        <v>Em Crescimento (50-100a)</v>
      </c>
      <c r="E62" s="21" t="str">
        <f>VLOOKUP(B62,'Gemini - Segmento+Idade'!B:E,2,0)</f>
        <v>Seguros</v>
      </c>
      <c r="F62" s="3">
        <v>45317</v>
      </c>
      <c r="G62" s="4">
        <v>40.65</v>
      </c>
      <c r="H62" s="4">
        <v>-0.65</v>
      </c>
      <c r="I62" s="21">
        <f t="shared" si="21"/>
        <v>-6.5000000000000006E-3</v>
      </c>
      <c r="J62" s="22">
        <f t="shared" si="22"/>
        <v>40.915953699043783</v>
      </c>
      <c r="K62" s="22">
        <f t="shared" si="23"/>
        <v>-21765343.021313515</v>
      </c>
      <c r="L62" s="31" t="str">
        <f t="shared" si="14"/>
        <v>Desceu</v>
      </c>
      <c r="M62" s="4">
        <v>5.45</v>
      </c>
      <c r="N62" s="21">
        <f t="shared" si="15"/>
        <v>5.45E-2</v>
      </c>
      <c r="O62" s="22">
        <f t="shared" si="16"/>
        <v>38.549075391180651</v>
      </c>
      <c r="P62" s="22">
        <f t="shared" si="24"/>
        <v>171937239.21600303</v>
      </c>
      <c r="Q62" s="31" t="str">
        <f t="shared" si="17"/>
        <v>Subiu</v>
      </c>
      <c r="R62" s="4">
        <v>-8.24</v>
      </c>
      <c r="S62" s="21">
        <f t="shared" si="25"/>
        <v>-8.2400000000000001E-2</v>
      </c>
      <c r="T62" s="22">
        <f t="shared" si="26"/>
        <v>44.300348735832607</v>
      </c>
      <c r="U62" s="22">
        <f t="shared" si="27"/>
        <v>-298740317.0870533</v>
      </c>
      <c r="V62" s="31" t="str">
        <f t="shared" si="18"/>
        <v>Desceu</v>
      </c>
      <c r="W62" s="4">
        <v>-8.24</v>
      </c>
      <c r="X62" s="21">
        <f t="shared" si="28"/>
        <v>-8.2400000000000001E-2</v>
      </c>
      <c r="Y62" s="22">
        <f t="shared" si="29"/>
        <v>44.300348735832607</v>
      </c>
      <c r="Z62" s="22">
        <f t="shared" si="30"/>
        <v>-298740317.0870533</v>
      </c>
      <c r="AA62" s="31" t="str">
        <f t="shared" si="19"/>
        <v>Desceu</v>
      </c>
      <c r="AB62" s="4">
        <v>73.5</v>
      </c>
      <c r="AC62" s="21">
        <f t="shared" si="31"/>
        <v>0.73499999999999999</v>
      </c>
      <c r="AD62" s="22">
        <f t="shared" si="32"/>
        <v>23.429394812680115</v>
      </c>
      <c r="AE62" s="22">
        <f t="shared" si="33"/>
        <v>1409314404.2900574</v>
      </c>
      <c r="AF62" s="31" t="str">
        <f t="shared" si="20"/>
        <v>Subiu</v>
      </c>
      <c r="AG62" s="4">
        <v>40.090000000000003</v>
      </c>
      <c r="AH62" s="4">
        <v>41.4</v>
      </c>
      <c r="AI62" s="2" t="s">
        <v>132</v>
      </c>
      <c r="AJ62" s="29">
        <f>VLOOKUP(A62,Total_de_acoes!A:B,2,0)</f>
        <v>81838843</v>
      </c>
    </row>
    <row r="63" spans="1:36" ht="12.75">
      <c r="A63" s="5" t="s">
        <v>133</v>
      </c>
      <c r="B63" s="23" t="str">
        <f>VLOOKUP(A63,Ticker!A:B,2,0)</f>
        <v>Eletrobras</v>
      </c>
      <c r="C63" s="32">
        <f>VLOOKUP(B63,'Gemini - Segmento+Idade'!B:E,4,0)</f>
        <v>61</v>
      </c>
      <c r="D63" s="32" t="str">
        <f t="shared" si="13"/>
        <v>Em Crescimento (50-100a)</v>
      </c>
      <c r="E63" s="23" t="str">
        <f>VLOOKUP(B63,'Gemini - Segmento+Idade'!B:E,2,0)</f>
        <v>Energia Elétrica</v>
      </c>
      <c r="F63" s="6">
        <v>45317</v>
      </c>
      <c r="G63" s="7">
        <v>40.86</v>
      </c>
      <c r="H63" s="7">
        <v>-0.65</v>
      </c>
      <c r="I63" s="23">
        <f t="shared" si="21"/>
        <v>-6.5000000000000006E-3</v>
      </c>
      <c r="J63" s="24">
        <f t="shared" si="22"/>
        <v>41.127327629592351</v>
      </c>
      <c r="K63" s="24">
        <f t="shared" si="23"/>
        <v>-529460651.3402741</v>
      </c>
      <c r="L63" s="32" t="str">
        <f t="shared" si="14"/>
        <v>Desceu</v>
      </c>
      <c r="M63" s="7">
        <v>-2.04</v>
      </c>
      <c r="N63" s="26">
        <f t="shared" si="15"/>
        <v>-2.0400000000000001E-2</v>
      </c>
      <c r="O63" s="24">
        <f t="shared" si="16"/>
        <v>41.710902409146591</v>
      </c>
      <c r="P63" s="24">
        <f t="shared" si="24"/>
        <v>-1685270409.4251721</v>
      </c>
      <c r="Q63" s="32" t="str">
        <f t="shared" si="17"/>
        <v>Desceu</v>
      </c>
      <c r="R63" s="7">
        <v>-3.7</v>
      </c>
      <c r="S63" s="23">
        <f t="shared" si="25"/>
        <v>-3.7000000000000005E-2</v>
      </c>
      <c r="T63" s="24">
        <f t="shared" si="26"/>
        <v>42.429906542056074</v>
      </c>
      <c r="U63" s="24">
        <f t="shared" si="27"/>
        <v>-3109307263.0310268</v>
      </c>
      <c r="V63" s="32" t="str">
        <f t="shared" si="18"/>
        <v>Desceu</v>
      </c>
      <c r="W63" s="7">
        <v>-3.7</v>
      </c>
      <c r="X63" s="23">
        <f t="shared" si="28"/>
        <v>-3.7000000000000005E-2</v>
      </c>
      <c r="Y63" s="24">
        <f t="shared" si="29"/>
        <v>42.429906542056074</v>
      </c>
      <c r="Z63" s="24">
        <f t="shared" si="30"/>
        <v>-3109307263.0310268</v>
      </c>
      <c r="AA63" s="32" t="str">
        <f t="shared" si="19"/>
        <v>Desceu</v>
      </c>
      <c r="AB63" s="7">
        <v>-3.64</v>
      </c>
      <c r="AC63" s="23">
        <f t="shared" si="31"/>
        <v>-3.6400000000000002E-2</v>
      </c>
      <c r="AD63" s="24">
        <f t="shared" si="32"/>
        <v>42.403486924034866</v>
      </c>
      <c r="AE63" s="24">
        <f t="shared" si="33"/>
        <v>-3056981402.8608656</v>
      </c>
      <c r="AF63" s="32" t="str">
        <f t="shared" si="20"/>
        <v>Desceu</v>
      </c>
      <c r="AG63" s="7">
        <v>40.86</v>
      </c>
      <c r="AH63" s="7">
        <v>41.44</v>
      </c>
      <c r="AI63" s="5" t="s">
        <v>134</v>
      </c>
      <c r="AJ63" s="30">
        <f>VLOOKUP(A63,Total_de_acoes!A:B,2,0)</f>
        <v>1980568384</v>
      </c>
    </row>
    <row r="64" spans="1:36" ht="12.75">
      <c r="A64" s="2" t="s">
        <v>135</v>
      </c>
      <c r="B64" s="21" t="str">
        <f>VLOOKUP(A64,Ticker!A:B,2,0)</f>
        <v>Petz</v>
      </c>
      <c r="C64" s="35">
        <f>VLOOKUP(B64,'Gemini - Segmento+Idade'!B:E,4,0)</f>
        <v>21</v>
      </c>
      <c r="D64" s="35" t="str">
        <f t="shared" si="13"/>
        <v>Nova (menos de 50a)</v>
      </c>
      <c r="E64" s="21" t="str">
        <f>VLOOKUP(B64,'Gemini - Segmento+Idade'!B:E,2,0)</f>
        <v>Varejo de Animais de Estimação</v>
      </c>
      <c r="F64" s="3">
        <v>45317</v>
      </c>
      <c r="G64" s="4">
        <v>3.4</v>
      </c>
      <c r="H64" s="4">
        <v>-0.87</v>
      </c>
      <c r="I64" s="21">
        <f t="shared" si="21"/>
        <v>-8.6999999999999994E-3</v>
      </c>
      <c r="J64" s="22">
        <f t="shared" si="22"/>
        <v>3.4298396045596693</v>
      </c>
      <c r="K64" s="22">
        <f t="shared" si="23"/>
        <v>-9242203.6520125903</v>
      </c>
      <c r="L64" s="31" t="str">
        <f t="shared" si="14"/>
        <v>Desceu</v>
      </c>
      <c r="M64" s="4">
        <v>-4.2300000000000004</v>
      </c>
      <c r="N64" s="21">
        <f t="shared" si="15"/>
        <v>-4.2300000000000004E-2</v>
      </c>
      <c r="O64" s="22">
        <f t="shared" si="16"/>
        <v>3.550172287772789</v>
      </c>
      <c r="P64" s="22">
        <f t="shared" si="24"/>
        <v>-46512776.79331737</v>
      </c>
      <c r="Q64" s="31" t="str">
        <f t="shared" si="17"/>
        <v>Desceu</v>
      </c>
      <c r="R64" s="4">
        <v>-13.92</v>
      </c>
      <c r="S64" s="21">
        <f t="shared" si="25"/>
        <v>-0.13919999999999999</v>
      </c>
      <c r="T64" s="22">
        <f t="shared" si="26"/>
        <v>3.949814126394052</v>
      </c>
      <c r="U64" s="22">
        <f t="shared" si="27"/>
        <v>-170293614.87434947</v>
      </c>
      <c r="V64" s="31" t="str">
        <f t="shared" si="18"/>
        <v>Desceu</v>
      </c>
      <c r="W64" s="4">
        <v>-13.92</v>
      </c>
      <c r="X64" s="21">
        <f t="shared" si="28"/>
        <v>-0.13919999999999999</v>
      </c>
      <c r="Y64" s="22">
        <f t="shared" si="29"/>
        <v>3.949814126394052</v>
      </c>
      <c r="Z64" s="22">
        <f t="shared" si="30"/>
        <v>-170293614.87434947</v>
      </c>
      <c r="AA64" s="31" t="str">
        <f t="shared" si="19"/>
        <v>Desceu</v>
      </c>
      <c r="AB64" s="4">
        <v>-46.63</v>
      </c>
      <c r="AC64" s="21">
        <f t="shared" si="31"/>
        <v>-0.46630000000000005</v>
      </c>
      <c r="AD64" s="22">
        <f t="shared" si="32"/>
        <v>6.3706201986134534</v>
      </c>
      <c r="AE64" s="22">
        <f t="shared" si="33"/>
        <v>-920088494.92179132</v>
      </c>
      <c r="AF64" s="31" t="str">
        <f t="shared" si="20"/>
        <v>Desceu</v>
      </c>
      <c r="AG64" s="4">
        <v>3.35</v>
      </c>
      <c r="AH64" s="4">
        <v>3.47</v>
      </c>
      <c r="AI64" s="2" t="s">
        <v>136</v>
      </c>
      <c r="AJ64" s="29">
        <f>VLOOKUP(A64,Total_de_acoes!A:B,2,0)</f>
        <v>309729428</v>
      </c>
    </row>
    <row r="65" spans="1:36" ht="12.75">
      <c r="A65" s="5" t="s">
        <v>137</v>
      </c>
      <c r="B65" s="23" t="str">
        <f>VLOOKUP(A65,Ticker!A:B,2,0)</f>
        <v>EZTEC</v>
      </c>
      <c r="C65" s="32">
        <f>VLOOKUP(B65,'Gemini - Segmento+Idade'!B:E,4,0)</f>
        <v>37</v>
      </c>
      <c r="D65" s="32" t="str">
        <f t="shared" si="13"/>
        <v>Nova (menos de 50a)</v>
      </c>
      <c r="E65" s="23" t="str">
        <f>VLOOKUP(B65,'Gemini - Segmento+Idade'!B:E,2,0)</f>
        <v>Construção Civil</v>
      </c>
      <c r="F65" s="6">
        <v>45317</v>
      </c>
      <c r="G65" s="7">
        <v>15.91</v>
      </c>
      <c r="H65" s="7">
        <v>-0.93</v>
      </c>
      <c r="I65" s="23">
        <f t="shared" si="21"/>
        <v>-9.300000000000001E-3</v>
      </c>
      <c r="J65" s="24">
        <f t="shared" si="22"/>
        <v>16.059351973352175</v>
      </c>
      <c r="K65" s="24">
        <f t="shared" si="23"/>
        <v>-13667842.34040677</v>
      </c>
      <c r="L65" s="32" t="str">
        <f t="shared" si="14"/>
        <v>Desceu</v>
      </c>
      <c r="M65" s="7">
        <v>-2.39</v>
      </c>
      <c r="N65" s="26">
        <f t="shared" si="15"/>
        <v>-2.3900000000000001E-2</v>
      </c>
      <c r="O65" s="24">
        <f t="shared" si="16"/>
        <v>16.29955947136564</v>
      </c>
      <c r="P65" s="24">
        <f t="shared" si="24"/>
        <v>-35650265.057312891</v>
      </c>
      <c r="Q65" s="32" t="str">
        <f t="shared" si="17"/>
        <v>Desceu</v>
      </c>
      <c r="R65" s="7">
        <v>-14.92</v>
      </c>
      <c r="S65" s="23">
        <f t="shared" si="25"/>
        <v>-0.1492</v>
      </c>
      <c r="T65" s="24">
        <f t="shared" si="26"/>
        <v>18.700047014574519</v>
      </c>
      <c r="U65" s="24">
        <f t="shared" si="27"/>
        <v>-255329219.03620601</v>
      </c>
      <c r="V65" s="32" t="str">
        <f t="shared" si="18"/>
        <v>Desceu</v>
      </c>
      <c r="W65" s="7">
        <v>-14.92</v>
      </c>
      <c r="X65" s="23">
        <f t="shared" si="28"/>
        <v>-0.1492</v>
      </c>
      <c r="Y65" s="24">
        <f t="shared" si="29"/>
        <v>18.700047014574519</v>
      </c>
      <c r="Z65" s="24">
        <f t="shared" si="30"/>
        <v>-255329219.03620601</v>
      </c>
      <c r="AA65" s="32" t="str">
        <f t="shared" si="19"/>
        <v>Desceu</v>
      </c>
      <c r="AB65" s="7">
        <v>8.93</v>
      </c>
      <c r="AC65" s="23">
        <f t="shared" si="31"/>
        <v>8.929999999999999E-2</v>
      </c>
      <c r="AD65" s="24">
        <f t="shared" si="32"/>
        <v>14.605710089048014</v>
      </c>
      <c r="AE65" s="24">
        <f t="shared" si="33"/>
        <v>119361187.32786275</v>
      </c>
      <c r="AF65" s="32" t="str">
        <f t="shared" si="20"/>
        <v>Subiu</v>
      </c>
      <c r="AG65" s="7">
        <v>15.85</v>
      </c>
      <c r="AH65" s="7">
        <v>16.309999999999999</v>
      </c>
      <c r="AI65" s="5" t="s">
        <v>138</v>
      </c>
      <c r="AJ65" s="30">
        <f>VLOOKUP(A65,Total_de_acoes!A:B,2,0)</f>
        <v>91514307</v>
      </c>
    </row>
    <row r="66" spans="1:36" ht="12.75">
      <c r="A66" s="2" t="s">
        <v>139</v>
      </c>
      <c r="B66" s="21" t="str">
        <f>VLOOKUP(A66,Ticker!A:B,2,0)</f>
        <v>Fleury</v>
      </c>
      <c r="C66" s="35">
        <f>VLOOKUP(B66,'Gemini - Segmento+Idade'!B:E,4,0)</f>
        <v>96</v>
      </c>
      <c r="D66" s="35" t="str">
        <f t="shared" si="13"/>
        <v>Em Crescimento (50-100a)</v>
      </c>
      <c r="E66" s="21" t="str">
        <f>VLOOKUP(B66,'Gemini - Segmento+Idade'!B:E,2,0)</f>
        <v>Saúde</v>
      </c>
      <c r="F66" s="3">
        <v>45317</v>
      </c>
      <c r="G66" s="4">
        <v>16.489999999999998</v>
      </c>
      <c r="H66" s="4">
        <v>-1.07</v>
      </c>
      <c r="I66" s="21">
        <f t="shared" ref="I66:I97" si="34">H66/100</f>
        <v>-1.0700000000000001E-2</v>
      </c>
      <c r="J66" s="22">
        <f t="shared" ref="J66:J97" si="35">$G66/(1+I66)</f>
        <v>16.668351359547152</v>
      </c>
      <c r="K66" s="22">
        <f t="shared" ref="K66:K97" si="36">(G66-J66)*$AJ66</f>
        <v>-42951047.215599783</v>
      </c>
      <c r="L66" s="31" t="str">
        <f t="shared" si="14"/>
        <v>Desceu</v>
      </c>
      <c r="M66" s="4">
        <v>1.04</v>
      </c>
      <c r="N66" s="21">
        <f t="shared" si="15"/>
        <v>1.04E-2</v>
      </c>
      <c r="O66" s="22">
        <f t="shared" si="16"/>
        <v>16.320269200316705</v>
      </c>
      <c r="P66" s="22">
        <f t="shared" ref="P66:P97" si="37">($G66-O66)*$AJ66</f>
        <v>40875021.136080652</v>
      </c>
      <c r="Q66" s="31" t="str">
        <f t="shared" si="17"/>
        <v>Subiu</v>
      </c>
      <c r="R66" s="4">
        <v>-8.59</v>
      </c>
      <c r="S66" s="21">
        <f t="shared" ref="S66:S97" si="38">R66/100</f>
        <v>-8.5900000000000004E-2</v>
      </c>
      <c r="T66" s="22">
        <f t="shared" ref="T66:T97" si="39">$G66/(1+S66)</f>
        <v>18.039601794114429</v>
      </c>
      <c r="U66" s="22">
        <f t="shared" ref="U66:U97" si="40">($G66-T66)*$AJ66</f>
        <v>-373179212.0529933</v>
      </c>
      <c r="V66" s="31" t="str">
        <f t="shared" si="18"/>
        <v>Desceu</v>
      </c>
      <c r="W66" s="4">
        <v>-8.59</v>
      </c>
      <c r="X66" s="21">
        <f t="shared" ref="X66:X97" si="41">W66/100</f>
        <v>-8.5900000000000004E-2</v>
      </c>
      <c r="Y66" s="22">
        <f t="shared" ref="Y66:Y97" si="42">$G66/(1+X66)</f>
        <v>18.039601794114429</v>
      </c>
      <c r="Z66" s="22">
        <f t="shared" ref="Z66:Z97" si="43">(G66-Y66)*AJ66</f>
        <v>-373179212.0529933</v>
      </c>
      <c r="AA66" s="31" t="str">
        <f t="shared" si="19"/>
        <v>Desceu</v>
      </c>
      <c r="AB66" s="4">
        <v>17.16</v>
      </c>
      <c r="AC66" s="21">
        <f t="shared" ref="AC66:AC97" si="44">AB66/100</f>
        <v>0.1716</v>
      </c>
      <c r="AD66" s="22">
        <f t="shared" ref="AD66:AD97" si="45">$G66/(1+AC66)</f>
        <v>14.074769545920109</v>
      </c>
      <c r="AE66" s="22">
        <f t="shared" ref="AE66:AE97" si="46">(G66-AD66)*AJ66</f>
        <v>581642200.72745275</v>
      </c>
      <c r="AF66" s="31" t="str">
        <f t="shared" si="20"/>
        <v>Subiu</v>
      </c>
      <c r="AG66" s="4">
        <v>16.399999999999999</v>
      </c>
      <c r="AH66" s="4">
        <v>16.71</v>
      </c>
      <c r="AI66" s="2" t="s">
        <v>82</v>
      </c>
      <c r="AJ66" s="29">
        <f>VLOOKUP(A66,Total_de_acoes!A:B,2,0)</f>
        <v>240822651</v>
      </c>
    </row>
    <row r="67" spans="1:36" ht="12.75">
      <c r="A67" s="5" t="s">
        <v>140</v>
      </c>
      <c r="B67" s="23" t="str">
        <f>VLOOKUP(A67,Ticker!A:B,2,0)</f>
        <v>Grupo Soma</v>
      </c>
      <c r="C67" s="32">
        <f>VLOOKUP(B67,'Gemini - Segmento+Idade'!B:E,4,0)</f>
        <v>14</v>
      </c>
      <c r="D67" s="32" t="str">
        <f t="shared" ref="D67:D82" si="47">IF(C67&lt;50,"Nova (menos de 50a)",IF(C67&gt;=100,"Centenária","Em Crescimento (50-100a)"))</f>
        <v>Nova (menos de 50a)</v>
      </c>
      <c r="E67" s="23" t="str">
        <f>VLOOKUP(B67,'Gemini - Segmento+Idade'!B:E,2,0)</f>
        <v>Varejo de Moda</v>
      </c>
      <c r="F67" s="6">
        <v>45317</v>
      </c>
      <c r="G67" s="7">
        <v>6.95</v>
      </c>
      <c r="H67" s="7">
        <v>-1.27</v>
      </c>
      <c r="I67" s="23">
        <f t="shared" si="34"/>
        <v>-1.2699999999999999E-2</v>
      </c>
      <c r="J67" s="24">
        <f t="shared" si="35"/>
        <v>7.0394003848880793</v>
      </c>
      <c r="K67" s="24">
        <f t="shared" si="36"/>
        <v>-44345269.965821177</v>
      </c>
      <c r="L67" s="32" t="str">
        <f t="shared" si="14"/>
        <v>Desceu</v>
      </c>
      <c r="M67" s="7">
        <v>-0.43</v>
      </c>
      <c r="N67" s="26">
        <f t="shared" si="15"/>
        <v>-4.3E-3</v>
      </c>
      <c r="O67" s="24">
        <f t="shared" si="16"/>
        <v>6.9800140604599781</v>
      </c>
      <c r="P67" s="24">
        <f t="shared" si="37"/>
        <v>-14887873.419498842</v>
      </c>
      <c r="Q67" s="32" t="str">
        <f t="shared" si="17"/>
        <v>Desceu</v>
      </c>
      <c r="R67" s="7">
        <v>-6.71</v>
      </c>
      <c r="S67" s="23">
        <f t="shared" si="38"/>
        <v>-6.7099999999999993E-2</v>
      </c>
      <c r="T67" s="24">
        <f t="shared" si="39"/>
        <v>7.4498874477435946</v>
      </c>
      <c r="U67" s="24">
        <f t="shared" si="40"/>
        <v>-247959154.20796934</v>
      </c>
      <c r="V67" s="32" t="str">
        <f t="shared" si="18"/>
        <v>Desceu</v>
      </c>
      <c r="W67" s="7">
        <v>-6.71</v>
      </c>
      <c r="X67" s="23">
        <f t="shared" si="41"/>
        <v>-6.7099999999999993E-2</v>
      </c>
      <c r="Y67" s="24">
        <f t="shared" si="42"/>
        <v>7.4498874477435946</v>
      </c>
      <c r="Z67" s="24">
        <f t="shared" si="43"/>
        <v>-247959154.20796934</v>
      </c>
      <c r="AA67" s="32" t="str">
        <f t="shared" si="19"/>
        <v>Desceu</v>
      </c>
      <c r="AB67" s="7">
        <v>-30.01</v>
      </c>
      <c r="AC67" s="23">
        <f t="shared" si="44"/>
        <v>-0.30010000000000003</v>
      </c>
      <c r="AD67" s="24">
        <f t="shared" si="45"/>
        <v>9.9299899985712248</v>
      </c>
      <c r="AE67" s="24">
        <f t="shared" si="46"/>
        <v>-1478164340.6516147</v>
      </c>
      <c r="AF67" s="32" t="str">
        <f t="shared" si="20"/>
        <v>Desceu</v>
      </c>
      <c r="AG67" s="7">
        <v>6.87</v>
      </c>
      <c r="AH67" s="7">
        <v>7.14</v>
      </c>
      <c r="AI67" s="5" t="s">
        <v>141</v>
      </c>
      <c r="AJ67" s="30">
        <f>VLOOKUP(A67,Total_de_acoes!A:B,2,0)</f>
        <v>496029967</v>
      </c>
    </row>
    <row r="68" spans="1:36" ht="12.75">
      <c r="A68" s="2" t="s">
        <v>142</v>
      </c>
      <c r="B68" s="21" t="str">
        <f>VLOOKUP(A68,Ticker!A:B,2,0)</f>
        <v>Alpargatas</v>
      </c>
      <c r="C68" s="35">
        <f>VLOOKUP(B68,'Gemini - Segmento+Idade'!B:E,4,0)</f>
        <v>116</v>
      </c>
      <c r="D68" s="35" t="str">
        <f t="shared" si="47"/>
        <v>Centenária</v>
      </c>
      <c r="E68" s="21" t="str">
        <f>VLOOKUP(B68,'Gemini - Segmento+Idade'!B:E,2,0)</f>
        <v>Calçados</v>
      </c>
      <c r="F68" s="3">
        <v>45317</v>
      </c>
      <c r="G68" s="4">
        <v>8.67</v>
      </c>
      <c r="H68" s="4">
        <v>-1.36</v>
      </c>
      <c r="I68" s="21">
        <f t="shared" si="34"/>
        <v>-1.3600000000000001E-2</v>
      </c>
      <c r="J68" s="22">
        <f t="shared" si="35"/>
        <v>8.7895377128953776</v>
      </c>
      <c r="K68" s="22">
        <f t="shared" si="36"/>
        <v>-21126374.325644854</v>
      </c>
      <c r="L68" s="31" t="str">
        <f t="shared" ref="L68:L82" si="48">IF(K68&gt;0, "Subiu",IF(K68&lt;0,"Desceu","Estável"))</f>
        <v>Desceu</v>
      </c>
      <c r="M68" s="4">
        <v>4.08</v>
      </c>
      <c r="N68" s="21">
        <f t="shared" ref="N68:N82" si="49">M68/100</f>
        <v>4.0800000000000003E-2</v>
      </c>
      <c r="O68" s="22">
        <f t="shared" ref="O68:O82" si="50">$G68/(1+N68)</f>
        <v>8.3301306687163716</v>
      </c>
      <c r="P68" s="22">
        <f t="shared" si="37"/>
        <v>60066455.519262157</v>
      </c>
      <c r="Q68" s="31" t="str">
        <f t="shared" ref="Q68:Q82" si="51">IF(P68&gt;0, "Subiu",IF(P68&lt;0,"Desceu","Estável"))</f>
        <v>Subiu</v>
      </c>
      <c r="R68" s="4">
        <v>-14.33</v>
      </c>
      <c r="S68" s="21">
        <f t="shared" si="38"/>
        <v>-0.14330000000000001</v>
      </c>
      <c r="T68" s="22">
        <f t="shared" si="39"/>
        <v>10.120228784872184</v>
      </c>
      <c r="U68" s="22">
        <f t="shared" si="40"/>
        <v>-256304687.65827948</v>
      </c>
      <c r="V68" s="31" t="str">
        <f t="shared" ref="V68:V82" si="52">IF(U68&gt;0, "Subiu",IF(U68&lt;0,"Desceu","Estável"))</f>
        <v>Desceu</v>
      </c>
      <c r="W68" s="4">
        <v>-14.33</v>
      </c>
      <c r="X68" s="21">
        <f t="shared" si="41"/>
        <v>-0.14330000000000001</v>
      </c>
      <c r="Y68" s="22">
        <f t="shared" si="42"/>
        <v>10.120228784872184</v>
      </c>
      <c r="Z68" s="22">
        <f t="shared" si="43"/>
        <v>-256304687.65827948</v>
      </c>
      <c r="AA68" s="31" t="str">
        <f t="shared" ref="AA68:AA82" si="53">IF(Z68&gt;0, "Subiu",IF(Z68&lt;0,"Desceu","Estável"))</f>
        <v>Desceu</v>
      </c>
      <c r="AB68" s="4">
        <v>-34.520000000000003</v>
      </c>
      <c r="AC68" s="21">
        <f t="shared" si="44"/>
        <v>-0.34520000000000001</v>
      </c>
      <c r="AD68" s="22">
        <f t="shared" si="45"/>
        <v>13.240684178375075</v>
      </c>
      <c r="AE68" s="22">
        <f t="shared" si="46"/>
        <v>-807795151.31904674</v>
      </c>
      <c r="AF68" s="31" t="str">
        <f t="shared" ref="AF68:AF82" si="54">IF(AE68&gt;0, "Subiu",IF(AE68&lt;0,"Desceu","Estável"))</f>
        <v>Desceu</v>
      </c>
      <c r="AG68" s="4">
        <v>8.6199999999999992</v>
      </c>
      <c r="AH68" s="4">
        <v>8.8000000000000007</v>
      </c>
      <c r="AI68" s="2" t="s">
        <v>143</v>
      </c>
      <c r="AJ68" s="29">
        <f>VLOOKUP(A68,Total_de_acoes!A:B,2,0)</f>
        <v>176733968</v>
      </c>
    </row>
    <row r="69" spans="1:36" ht="12.75">
      <c r="A69" s="5" t="s">
        <v>144</v>
      </c>
      <c r="B69" s="23" t="str">
        <f>VLOOKUP(A69,Ticker!A:B,2,0)</f>
        <v>Cyrela</v>
      </c>
      <c r="C69" s="32">
        <f>VLOOKUP(B69,'Gemini - Segmento+Idade'!B:E,4,0)</f>
        <v>54</v>
      </c>
      <c r="D69" s="32" t="str">
        <f t="shared" si="47"/>
        <v>Em Crescimento (50-100a)</v>
      </c>
      <c r="E69" s="23" t="str">
        <f>VLOOKUP(B69,'Gemini - Segmento+Idade'!B:E,2,0)</f>
        <v>Construção Civil</v>
      </c>
      <c r="F69" s="6">
        <v>45317</v>
      </c>
      <c r="G69" s="7">
        <v>22.84</v>
      </c>
      <c r="H69" s="7">
        <v>-1.38</v>
      </c>
      <c r="I69" s="23">
        <f t="shared" si="34"/>
        <v>-1.38E-2</v>
      </c>
      <c r="J69" s="24">
        <f t="shared" si="35"/>
        <v>23.1596025147029</v>
      </c>
      <c r="K69" s="24">
        <f t="shared" si="36"/>
        <v>-84945431.642944753</v>
      </c>
      <c r="L69" s="32" t="str">
        <f t="shared" si="48"/>
        <v>Desceu</v>
      </c>
      <c r="M69" s="7">
        <v>2.38</v>
      </c>
      <c r="N69" s="26">
        <f t="shared" si="49"/>
        <v>2.3799999999999998E-2</v>
      </c>
      <c r="O69" s="24">
        <f t="shared" si="50"/>
        <v>22.309044735299864</v>
      </c>
      <c r="P69" s="24">
        <f t="shared" si="37"/>
        <v>141119741.14150402</v>
      </c>
      <c r="Q69" s="32" t="str">
        <f t="shared" si="51"/>
        <v>Subiu</v>
      </c>
      <c r="R69" s="7">
        <v>-5.15</v>
      </c>
      <c r="S69" s="23">
        <f t="shared" si="38"/>
        <v>-5.1500000000000004E-2</v>
      </c>
      <c r="T69" s="24">
        <f t="shared" si="39"/>
        <v>24.080126515550869</v>
      </c>
      <c r="U69" s="24">
        <f t="shared" si="40"/>
        <v>-329606549.72710592</v>
      </c>
      <c r="V69" s="32" t="str">
        <f t="shared" si="52"/>
        <v>Desceu</v>
      </c>
      <c r="W69" s="7">
        <v>-5.15</v>
      </c>
      <c r="X69" s="23">
        <f t="shared" si="41"/>
        <v>-5.1500000000000004E-2</v>
      </c>
      <c r="Y69" s="24">
        <f t="shared" si="42"/>
        <v>24.080126515550869</v>
      </c>
      <c r="Z69" s="24">
        <f t="shared" si="43"/>
        <v>-329606549.72710592</v>
      </c>
      <c r="AA69" s="32" t="str">
        <f t="shared" si="53"/>
        <v>Desceu</v>
      </c>
      <c r="AB69" s="7">
        <v>60.09</v>
      </c>
      <c r="AC69" s="23">
        <f t="shared" si="44"/>
        <v>0.60089999999999999</v>
      </c>
      <c r="AD69" s="24">
        <f t="shared" si="45"/>
        <v>14.266974826660004</v>
      </c>
      <c r="AE69" s="24">
        <f t="shared" si="46"/>
        <v>2278578203.6545043</v>
      </c>
      <c r="AF69" s="32" t="str">
        <f t="shared" si="54"/>
        <v>Subiu</v>
      </c>
      <c r="AG69" s="7">
        <v>22.62</v>
      </c>
      <c r="AH69" s="7">
        <v>23.34</v>
      </c>
      <c r="AI69" s="5" t="s">
        <v>145</v>
      </c>
      <c r="AJ69" s="30">
        <f>VLOOKUP(A69,Total_de_acoes!A:B,2,0)</f>
        <v>265784616</v>
      </c>
    </row>
    <row r="70" spans="1:36" ht="12.75">
      <c r="A70" s="2" t="s">
        <v>146</v>
      </c>
      <c r="B70" s="21" t="str">
        <f>VLOOKUP(A70,Ticker!A:B,2,0)</f>
        <v>Embraer</v>
      </c>
      <c r="C70" s="35">
        <f>VLOOKUP(B70,'Gemini - Segmento+Idade'!B:E,4,0)</f>
        <v>54</v>
      </c>
      <c r="D70" s="35" t="str">
        <f t="shared" si="47"/>
        <v>Em Crescimento (50-100a)</v>
      </c>
      <c r="E70" s="21" t="str">
        <f>VLOOKUP(B70,'Gemini - Segmento+Idade'!B:E,2,0)</f>
        <v>Aviação</v>
      </c>
      <c r="F70" s="3">
        <v>45317</v>
      </c>
      <c r="G70" s="4">
        <v>22.4</v>
      </c>
      <c r="H70" s="4">
        <v>-1.4</v>
      </c>
      <c r="I70" s="21">
        <f t="shared" si="34"/>
        <v>-1.3999999999999999E-2</v>
      </c>
      <c r="J70" s="22">
        <f t="shared" si="35"/>
        <v>22.718052738336713</v>
      </c>
      <c r="K70" s="22">
        <f t="shared" si="36"/>
        <v>-233651943.49695757</v>
      </c>
      <c r="L70" s="31" t="str">
        <f t="shared" si="48"/>
        <v>Desceu</v>
      </c>
      <c r="M70" s="4">
        <v>5.0199999999999996</v>
      </c>
      <c r="N70" s="21">
        <f t="shared" si="49"/>
        <v>5.0199999999999995E-2</v>
      </c>
      <c r="O70" s="22">
        <f t="shared" si="50"/>
        <v>21.329270615120926</v>
      </c>
      <c r="P70" s="22">
        <f t="shared" si="37"/>
        <v>786592824.33669925</v>
      </c>
      <c r="Q70" s="31" t="str">
        <f t="shared" si="51"/>
        <v>Subiu</v>
      </c>
      <c r="R70" s="4">
        <v>0.04</v>
      </c>
      <c r="S70" s="21">
        <f t="shared" si="38"/>
        <v>4.0000000000000002E-4</v>
      </c>
      <c r="T70" s="22">
        <f t="shared" si="39"/>
        <v>22.391043582566972</v>
      </c>
      <c r="U70" s="22">
        <f t="shared" si="40"/>
        <v>6579677.1659332905</v>
      </c>
      <c r="V70" s="31" t="str">
        <f t="shared" si="52"/>
        <v>Subiu</v>
      </c>
      <c r="W70" s="4">
        <v>0.04</v>
      </c>
      <c r="X70" s="21">
        <f t="shared" si="41"/>
        <v>4.0000000000000002E-4</v>
      </c>
      <c r="Y70" s="22">
        <f t="shared" si="42"/>
        <v>22.391043582566972</v>
      </c>
      <c r="Z70" s="22">
        <f t="shared" si="43"/>
        <v>6579677.1659332905</v>
      </c>
      <c r="AA70" s="31" t="str">
        <f t="shared" si="53"/>
        <v>Subiu</v>
      </c>
      <c r="AB70" s="4">
        <v>34.29</v>
      </c>
      <c r="AC70" s="21">
        <f t="shared" si="44"/>
        <v>0.34289999999999998</v>
      </c>
      <c r="AD70" s="22">
        <f t="shared" si="45"/>
        <v>16.680318713232555</v>
      </c>
      <c r="AE70" s="22">
        <f t="shared" si="46"/>
        <v>4201864935.4358473</v>
      </c>
      <c r="AF70" s="31" t="str">
        <f t="shared" si="54"/>
        <v>Subiu</v>
      </c>
      <c r="AG70" s="4">
        <v>22.26</v>
      </c>
      <c r="AH70" s="4">
        <v>22.92</v>
      </c>
      <c r="AI70" s="2" t="s">
        <v>147</v>
      </c>
      <c r="AJ70" s="29">
        <f>VLOOKUP(A70,Total_de_acoes!A:B,2,0)</f>
        <v>734632705</v>
      </c>
    </row>
    <row r="71" spans="1:36" ht="12.75">
      <c r="A71" s="5" t="s">
        <v>148</v>
      </c>
      <c r="B71" s="23" t="str">
        <f>VLOOKUP(A71,Ticker!A:B,2,0)</f>
        <v>Natura</v>
      </c>
      <c r="C71" s="32">
        <f>VLOOKUP(B71,'Gemini - Segmento+Idade'!B:E,4,0)</f>
        <v>54</v>
      </c>
      <c r="D71" s="32" t="str">
        <f t="shared" si="47"/>
        <v>Em Crescimento (50-100a)</v>
      </c>
      <c r="E71" s="23" t="str">
        <f>VLOOKUP(B71,'Gemini - Segmento+Idade'!B:E,2,0)</f>
        <v>Cosméticos</v>
      </c>
      <c r="F71" s="6">
        <v>45317</v>
      </c>
      <c r="G71" s="7">
        <v>15.97</v>
      </c>
      <c r="H71" s="7">
        <v>-1.41</v>
      </c>
      <c r="I71" s="23">
        <f t="shared" si="34"/>
        <v>-1.41E-2</v>
      </c>
      <c r="J71" s="24">
        <f t="shared" si="35"/>
        <v>16.198397403387769</v>
      </c>
      <c r="K71" s="24">
        <f t="shared" si="36"/>
        <v>-193280001.20849475</v>
      </c>
      <c r="L71" s="32" t="str">
        <f t="shared" si="48"/>
        <v>Desceu</v>
      </c>
      <c r="M71" s="7">
        <v>-7.37</v>
      </c>
      <c r="N71" s="26">
        <f t="shared" si="49"/>
        <v>-7.3700000000000002E-2</v>
      </c>
      <c r="O71" s="24">
        <f t="shared" si="50"/>
        <v>17.240634783547446</v>
      </c>
      <c r="P71" s="24">
        <f t="shared" si="37"/>
        <v>-1075267445.5000286</v>
      </c>
      <c r="Q71" s="32" t="str">
        <f t="shared" si="51"/>
        <v>Desceu</v>
      </c>
      <c r="R71" s="7">
        <v>-5.45</v>
      </c>
      <c r="S71" s="23">
        <f t="shared" si="38"/>
        <v>-5.45E-2</v>
      </c>
      <c r="T71" s="24">
        <f t="shared" si="39"/>
        <v>16.890534108937072</v>
      </c>
      <c r="U71" s="24">
        <f t="shared" si="40"/>
        <v>-778996744.48464346</v>
      </c>
      <c r="V71" s="32" t="str">
        <f t="shared" si="52"/>
        <v>Desceu</v>
      </c>
      <c r="W71" s="7">
        <v>-5.45</v>
      </c>
      <c r="X71" s="23">
        <f t="shared" si="41"/>
        <v>-5.45E-2</v>
      </c>
      <c r="Y71" s="24">
        <f t="shared" si="42"/>
        <v>16.890534108937072</v>
      </c>
      <c r="Z71" s="24">
        <f t="shared" si="43"/>
        <v>-778996744.48464346</v>
      </c>
      <c r="AA71" s="32" t="str">
        <f t="shared" si="53"/>
        <v>Desceu</v>
      </c>
      <c r="AB71" s="7">
        <v>23.51</v>
      </c>
      <c r="AC71" s="23">
        <f t="shared" si="44"/>
        <v>0.2351</v>
      </c>
      <c r="AD71" s="24">
        <f t="shared" si="45"/>
        <v>12.930127115213343</v>
      </c>
      <c r="AE71" s="24">
        <f t="shared" si="46"/>
        <v>2572475107.5550113</v>
      </c>
      <c r="AF71" s="32" t="str">
        <f t="shared" si="54"/>
        <v>Subiu</v>
      </c>
      <c r="AG71" s="7">
        <v>15.84</v>
      </c>
      <c r="AH71" s="7">
        <v>16.43</v>
      </c>
      <c r="AI71" s="5" t="s">
        <v>149</v>
      </c>
      <c r="AJ71" s="30">
        <f>VLOOKUP(A71,Total_de_acoes!A:B,2,0)</f>
        <v>846244302</v>
      </c>
    </row>
    <row r="72" spans="1:36" ht="12.75">
      <c r="A72" s="2" t="s">
        <v>150</v>
      </c>
      <c r="B72" s="21" t="str">
        <f>VLOOKUP(A72,Ticker!A:B,2,0)</f>
        <v>Assaí</v>
      </c>
      <c r="C72" s="35">
        <f>VLOOKUP(B72,'Gemini - Segmento+Idade'!B:E,4,0)</f>
        <v>49</v>
      </c>
      <c r="D72" s="35" t="str">
        <f t="shared" si="47"/>
        <v>Nova (menos de 50a)</v>
      </c>
      <c r="E72" s="21" t="str">
        <f>VLOOKUP(B72,'Gemini - Segmento+Idade'!B:E,2,0)</f>
        <v>Varejo Atacadista</v>
      </c>
      <c r="F72" s="3">
        <v>45317</v>
      </c>
      <c r="G72" s="4">
        <v>13.8</v>
      </c>
      <c r="H72" s="4">
        <v>-1.42</v>
      </c>
      <c r="I72" s="21">
        <f t="shared" si="34"/>
        <v>-1.4199999999999999E-2</v>
      </c>
      <c r="J72" s="22">
        <f t="shared" si="35"/>
        <v>13.998782714546561</v>
      </c>
      <c r="K72" s="22">
        <f t="shared" si="36"/>
        <v>-268201195.08654764</v>
      </c>
      <c r="L72" s="31" t="str">
        <f t="shared" si="48"/>
        <v>Desceu</v>
      </c>
      <c r="M72" s="4">
        <v>-3.5</v>
      </c>
      <c r="N72" s="21">
        <f t="shared" si="49"/>
        <v>-3.5000000000000003E-2</v>
      </c>
      <c r="O72" s="22">
        <f t="shared" si="50"/>
        <v>14.300518134715027</v>
      </c>
      <c r="P72" s="22">
        <f t="shared" si="37"/>
        <v>-675308022.62797976</v>
      </c>
      <c r="Q72" s="31" t="str">
        <f t="shared" si="51"/>
        <v>Desceu</v>
      </c>
      <c r="R72" s="4">
        <v>2</v>
      </c>
      <c r="S72" s="21">
        <f t="shared" si="38"/>
        <v>0.02</v>
      </c>
      <c r="T72" s="22">
        <f t="shared" si="39"/>
        <v>13.529411764705882</v>
      </c>
      <c r="U72" s="22">
        <f t="shared" si="40"/>
        <v>365082488.42353052</v>
      </c>
      <c r="V72" s="31" t="str">
        <f t="shared" si="52"/>
        <v>Subiu</v>
      </c>
      <c r="W72" s="4">
        <v>2</v>
      </c>
      <c r="X72" s="21">
        <f t="shared" si="41"/>
        <v>0.02</v>
      </c>
      <c r="Y72" s="22">
        <f t="shared" si="42"/>
        <v>13.529411764705882</v>
      </c>
      <c r="Z72" s="22">
        <f t="shared" si="43"/>
        <v>365082488.42353052</v>
      </c>
      <c r="AA72" s="31" t="str">
        <f t="shared" si="53"/>
        <v>Subiu</v>
      </c>
      <c r="AB72" s="4">
        <v>-34.020000000000003</v>
      </c>
      <c r="AC72" s="21">
        <f t="shared" si="44"/>
        <v>-0.34020000000000006</v>
      </c>
      <c r="AD72" s="22">
        <f t="shared" si="45"/>
        <v>20.915428917853898</v>
      </c>
      <c r="AE72" s="22">
        <f t="shared" si="46"/>
        <v>-9600264005.2226772</v>
      </c>
      <c r="AF72" s="31" t="str">
        <f t="shared" si="54"/>
        <v>Desceu</v>
      </c>
      <c r="AG72" s="4">
        <v>13.63</v>
      </c>
      <c r="AH72" s="4">
        <v>14</v>
      </c>
      <c r="AI72" s="2" t="s">
        <v>151</v>
      </c>
      <c r="AJ72" s="29">
        <f>VLOOKUP(A72,Total_de_acoes!A:B,2,0)</f>
        <v>1349217892</v>
      </c>
    </row>
    <row r="73" spans="1:36" ht="12.75">
      <c r="A73" s="5" t="s">
        <v>152</v>
      </c>
      <c r="B73" s="23" t="str">
        <f>VLOOKUP(A73,Ticker!A:B,2,0)</f>
        <v>B3</v>
      </c>
      <c r="C73" s="32">
        <f>VLOOKUP(B73,'Gemini - Segmento+Idade'!B:E,4,0)</f>
        <v>133</v>
      </c>
      <c r="D73" s="32" t="str">
        <f t="shared" si="47"/>
        <v>Centenária</v>
      </c>
      <c r="E73" s="23" t="str">
        <f>VLOOKUP(B73,'Gemini - Segmento+Idade'!B:E,2,0)</f>
        <v>Bolsa de Valores</v>
      </c>
      <c r="F73" s="6">
        <v>45317</v>
      </c>
      <c r="G73" s="7">
        <v>13.22</v>
      </c>
      <c r="H73" s="7">
        <v>-1.56</v>
      </c>
      <c r="I73" s="23">
        <f t="shared" si="34"/>
        <v>-1.5600000000000001E-2</v>
      </c>
      <c r="J73" s="24">
        <f t="shared" si="35"/>
        <v>13.429500203169443</v>
      </c>
      <c r="K73" s="24">
        <f t="shared" si="36"/>
        <v>-1173785666.3607426</v>
      </c>
      <c r="L73" s="32" t="str">
        <f t="shared" si="48"/>
        <v>Desceu</v>
      </c>
      <c r="M73" s="7">
        <v>-4.13</v>
      </c>
      <c r="N73" s="26">
        <f t="shared" si="49"/>
        <v>-4.1299999999999996E-2</v>
      </c>
      <c r="O73" s="24">
        <f t="shared" si="50"/>
        <v>13.789506623552729</v>
      </c>
      <c r="P73" s="24">
        <f t="shared" si="37"/>
        <v>-3190826078.0207186</v>
      </c>
      <c r="Q73" s="32" t="str">
        <f t="shared" si="51"/>
        <v>Desceu</v>
      </c>
      <c r="R73" s="7">
        <v>-8.58</v>
      </c>
      <c r="S73" s="23">
        <f t="shared" si="38"/>
        <v>-8.5800000000000001E-2</v>
      </c>
      <c r="T73" s="24">
        <f t="shared" si="39"/>
        <v>14.460730693502516</v>
      </c>
      <c r="U73" s="24">
        <f t="shared" si="40"/>
        <v>-6951553658.7293329</v>
      </c>
      <c r="V73" s="32" t="str">
        <f t="shared" si="52"/>
        <v>Desceu</v>
      </c>
      <c r="W73" s="7">
        <v>-8.58</v>
      </c>
      <c r="X73" s="23">
        <f t="shared" si="41"/>
        <v>-8.5800000000000001E-2</v>
      </c>
      <c r="Y73" s="24">
        <f t="shared" si="42"/>
        <v>14.460730693502516</v>
      </c>
      <c r="Z73" s="24">
        <f t="shared" si="43"/>
        <v>-6951553658.7293329</v>
      </c>
      <c r="AA73" s="32" t="str">
        <f t="shared" si="53"/>
        <v>Desceu</v>
      </c>
      <c r="AB73" s="7">
        <v>3.88</v>
      </c>
      <c r="AC73" s="23">
        <f t="shared" si="44"/>
        <v>3.8800000000000001E-2</v>
      </c>
      <c r="AD73" s="24">
        <f t="shared" si="45"/>
        <v>12.726222564497498</v>
      </c>
      <c r="AE73" s="24">
        <f t="shared" si="46"/>
        <v>2766531332.1745872</v>
      </c>
      <c r="AF73" s="32" t="str">
        <f t="shared" si="54"/>
        <v>Subiu</v>
      </c>
      <c r="AG73" s="7">
        <v>13.18</v>
      </c>
      <c r="AH73" s="7">
        <v>13.42</v>
      </c>
      <c r="AI73" s="5" t="s">
        <v>153</v>
      </c>
      <c r="AJ73" s="30">
        <f>VLOOKUP(A73,Total_de_acoes!A:B,2,0)</f>
        <v>5602790110</v>
      </c>
    </row>
    <row r="74" spans="1:36" ht="12.75">
      <c r="A74" s="2" t="s">
        <v>154</v>
      </c>
      <c r="B74" s="21" t="str">
        <f>VLOOKUP(A74,Ticker!A:B,2,0)</f>
        <v>Hypera</v>
      </c>
      <c r="C74" s="35">
        <f>VLOOKUP(B74,'Gemini - Segmento+Idade'!B:E,4,0)</f>
        <v>56</v>
      </c>
      <c r="D74" s="35" t="str">
        <f t="shared" si="47"/>
        <v>Em Crescimento (50-100a)</v>
      </c>
      <c r="E74" s="21" t="str">
        <f>VLOOKUP(B74,'Gemini - Segmento+Idade'!B:E,2,0)</f>
        <v>Farmacêutica</v>
      </c>
      <c r="F74" s="3">
        <v>45317</v>
      </c>
      <c r="G74" s="4">
        <v>31.08</v>
      </c>
      <c r="H74" s="4">
        <v>-1.61</v>
      </c>
      <c r="I74" s="21">
        <f t="shared" si="34"/>
        <v>-1.61E-2</v>
      </c>
      <c r="J74" s="22">
        <f t="shared" si="35"/>
        <v>31.588576074804347</v>
      </c>
      <c r="K74" s="22">
        <f t="shared" si="36"/>
        <v>-208257014.19914994</v>
      </c>
      <c r="L74" s="31" t="str">
        <f t="shared" si="48"/>
        <v>Desceu</v>
      </c>
      <c r="M74" s="4">
        <v>-5.27</v>
      </c>
      <c r="N74" s="21">
        <f t="shared" si="49"/>
        <v>-5.2699999999999997E-2</v>
      </c>
      <c r="O74" s="22">
        <f t="shared" si="50"/>
        <v>32.809036208170589</v>
      </c>
      <c r="P74" s="22">
        <f t="shared" si="37"/>
        <v>-708023707.74982405</v>
      </c>
      <c r="Q74" s="31" t="str">
        <f t="shared" si="51"/>
        <v>Desceu</v>
      </c>
      <c r="R74" s="4">
        <v>-13.06</v>
      </c>
      <c r="S74" s="21">
        <f t="shared" si="38"/>
        <v>-0.13059999999999999</v>
      </c>
      <c r="T74" s="22">
        <f t="shared" si="39"/>
        <v>35.748792270531403</v>
      </c>
      <c r="U74" s="22">
        <f t="shared" si="40"/>
        <v>-1911825558.351306</v>
      </c>
      <c r="V74" s="31" t="str">
        <f t="shared" si="52"/>
        <v>Desceu</v>
      </c>
      <c r="W74" s="4">
        <v>-13.06</v>
      </c>
      <c r="X74" s="21">
        <f t="shared" si="41"/>
        <v>-0.13059999999999999</v>
      </c>
      <c r="Y74" s="22">
        <f t="shared" si="42"/>
        <v>35.748792270531403</v>
      </c>
      <c r="Z74" s="22">
        <f t="shared" si="43"/>
        <v>-1911825558.351306</v>
      </c>
      <c r="AA74" s="31" t="str">
        <f t="shared" si="53"/>
        <v>Desceu</v>
      </c>
      <c r="AB74" s="4">
        <v>-27.52</v>
      </c>
      <c r="AC74" s="21">
        <f t="shared" si="44"/>
        <v>-0.2752</v>
      </c>
      <c r="AD74" s="22">
        <f t="shared" si="45"/>
        <v>42.880794701986751</v>
      </c>
      <c r="AE74" s="22">
        <f t="shared" si="46"/>
        <v>-4832312001.2249002</v>
      </c>
      <c r="AF74" s="31" t="str">
        <f t="shared" si="54"/>
        <v>Desceu</v>
      </c>
      <c r="AG74" s="4">
        <v>30.91</v>
      </c>
      <c r="AH74" s="4">
        <v>31.72</v>
      </c>
      <c r="AI74" s="2" t="s">
        <v>155</v>
      </c>
      <c r="AJ74" s="29">
        <f>VLOOKUP(A74,Total_de_acoes!A:B,2,0)</f>
        <v>409490388</v>
      </c>
    </row>
    <row r="75" spans="1:36" ht="12.75">
      <c r="A75" s="5" t="s">
        <v>156</v>
      </c>
      <c r="B75" s="23" t="str">
        <f>VLOOKUP(A75,Ticker!A:B,2,0)</f>
        <v>São Martinho</v>
      </c>
      <c r="C75" s="32">
        <f>VLOOKUP(B75,'Gemini - Segmento+Idade'!B:E,4,0)</f>
        <v>111</v>
      </c>
      <c r="D75" s="32" t="str">
        <f t="shared" si="47"/>
        <v>Centenária</v>
      </c>
      <c r="E75" s="23" t="str">
        <f>VLOOKUP(B75,'Gemini - Segmento+Idade'!B:E,2,0)</f>
        <v>Usina de Açúcar e Álcool</v>
      </c>
      <c r="F75" s="6">
        <v>45317</v>
      </c>
      <c r="G75" s="7">
        <v>28.2</v>
      </c>
      <c r="H75" s="7">
        <v>-1.94</v>
      </c>
      <c r="I75" s="23">
        <f t="shared" si="34"/>
        <v>-1.9400000000000001E-2</v>
      </c>
      <c r="J75" s="24">
        <f t="shared" si="35"/>
        <v>28.757903324495206</v>
      </c>
      <c r="K75" s="24">
        <f t="shared" si="36"/>
        <v>-79432785.73975119</v>
      </c>
      <c r="L75" s="32" t="str">
        <f t="shared" si="48"/>
        <v>Desceu</v>
      </c>
      <c r="M75" s="7">
        <v>0.36</v>
      </c>
      <c r="N75" s="26">
        <f t="shared" si="49"/>
        <v>3.5999999999999999E-3</v>
      </c>
      <c r="O75" s="24">
        <f t="shared" si="50"/>
        <v>28.098844161020324</v>
      </c>
      <c r="P75" s="24">
        <f t="shared" si="37"/>
        <v>14402298.267836107</v>
      </c>
      <c r="Q75" s="32" t="str">
        <f t="shared" si="51"/>
        <v>Subiu</v>
      </c>
      <c r="R75" s="7">
        <v>-3.79</v>
      </c>
      <c r="S75" s="23">
        <f t="shared" si="38"/>
        <v>-3.7900000000000003E-2</v>
      </c>
      <c r="T75" s="24">
        <f t="shared" si="39"/>
        <v>29.310882444652325</v>
      </c>
      <c r="U75" s="24">
        <f t="shared" si="40"/>
        <v>-158164476.41347092</v>
      </c>
      <c r="V75" s="32" t="str">
        <f t="shared" si="52"/>
        <v>Desceu</v>
      </c>
      <c r="W75" s="7">
        <v>-3.79</v>
      </c>
      <c r="X75" s="23">
        <f t="shared" si="41"/>
        <v>-3.7900000000000003E-2</v>
      </c>
      <c r="Y75" s="24">
        <f t="shared" si="42"/>
        <v>29.310882444652325</v>
      </c>
      <c r="Z75" s="24">
        <f t="shared" si="43"/>
        <v>-158164476.41347092</v>
      </c>
      <c r="AA75" s="32" t="str">
        <f t="shared" si="53"/>
        <v>Desceu</v>
      </c>
      <c r="AB75" s="7">
        <v>17.100000000000001</v>
      </c>
      <c r="AC75" s="23">
        <f t="shared" si="44"/>
        <v>0.17100000000000001</v>
      </c>
      <c r="AD75" s="24">
        <f t="shared" si="45"/>
        <v>24.08198121263877</v>
      </c>
      <c r="AE75" s="24">
        <f t="shared" si="46"/>
        <v>586312519.83432961</v>
      </c>
      <c r="AF75" s="32" t="str">
        <f t="shared" si="54"/>
        <v>Subiu</v>
      </c>
      <c r="AG75" s="7">
        <v>28.13</v>
      </c>
      <c r="AH75" s="7">
        <v>28.97</v>
      </c>
      <c r="AI75" s="5" t="s">
        <v>157</v>
      </c>
      <c r="AJ75" s="30">
        <f>VLOOKUP(A75,Total_de_acoes!A:B,2,0)</f>
        <v>142377330</v>
      </c>
    </row>
    <row r="76" spans="1:36" ht="12.75">
      <c r="A76" s="2" t="s">
        <v>158</v>
      </c>
      <c r="B76" s="21" t="str">
        <f>VLOOKUP(A76,Ticker!A:B,2,0)</f>
        <v>Hapvida</v>
      </c>
      <c r="C76" s="35">
        <f>VLOOKUP(B76,'Gemini - Segmento+Idade'!B:E,4,0)</f>
        <v>44</v>
      </c>
      <c r="D76" s="35" t="str">
        <f t="shared" si="47"/>
        <v>Nova (menos de 50a)</v>
      </c>
      <c r="E76" s="21" t="str">
        <f>VLOOKUP(B76,'Gemini - Segmento+Idade'!B:E,2,0)</f>
        <v>Plano de Saúde</v>
      </c>
      <c r="F76" s="3">
        <v>45317</v>
      </c>
      <c r="G76" s="4">
        <v>3.93</v>
      </c>
      <c r="H76" s="4">
        <v>-1.99</v>
      </c>
      <c r="I76" s="21">
        <f t="shared" si="34"/>
        <v>-1.9900000000000001E-2</v>
      </c>
      <c r="J76" s="22">
        <f t="shared" si="35"/>
        <v>4.0097949188858282</v>
      </c>
      <c r="K76" s="22">
        <f t="shared" si="36"/>
        <v>-350645389.91464359</v>
      </c>
      <c r="L76" s="31" t="str">
        <f t="shared" si="48"/>
        <v>Desceu</v>
      </c>
      <c r="M76" s="4">
        <v>-2.2400000000000002</v>
      </c>
      <c r="N76" s="21">
        <f t="shared" si="49"/>
        <v>-2.2400000000000003E-2</v>
      </c>
      <c r="O76" s="22">
        <f t="shared" si="50"/>
        <v>4.0200490998363341</v>
      </c>
      <c r="P76" s="22">
        <f t="shared" si="37"/>
        <v>-395705668.5370214</v>
      </c>
      <c r="Q76" s="31" t="str">
        <f t="shared" si="51"/>
        <v>Desceu</v>
      </c>
      <c r="R76" s="4">
        <v>-11.69</v>
      </c>
      <c r="S76" s="21">
        <f t="shared" si="38"/>
        <v>-0.11689999999999999</v>
      </c>
      <c r="T76" s="22">
        <f t="shared" si="39"/>
        <v>4.4502321367908504</v>
      </c>
      <c r="U76" s="22">
        <f t="shared" si="40"/>
        <v>-2286072885.3194442</v>
      </c>
      <c r="V76" s="31" t="str">
        <f t="shared" si="52"/>
        <v>Desceu</v>
      </c>
      <c r="W76" s="4">
        <v>-11.69</v>
      </c>
      <c r="X76" s="21">
        <f t="shared" si="41"/>
        <v>-0.11689999999999999</v>
      </c>
      <c r="Y76" s="22">
        <f t="shared" si="42"/>
        <v>4.4502321367908504</v>
      </c>
      <c r="Z76" s="22">
        <f t="shared" si="43"/>
        <v>-2286072885.3194442</v>
      </c>
      <c r="AA76" s="31" t="str">
        <f t="shared" si="53"/>
        <v>Desceu</v>
      </c>
      <c r="AB76" s="4">
        <v>-11.49</v>
      </c>
      <c r="AC76" s="21">
        <f t="shared" si="44"/>
        <v>-0.1149</v>
      </c>
      <c r="AD76" s="22">
        <f t="shared" si="45"/>
        <v>4.4401762512710432</v>
      </c>
      <c r="AE76" s="22">
        <f t="shared" si="46"/>
        <v>-2241883982.7143178</v>
      </c>
      <c r="AF76" s="31" t="str">
        <f t="shared" si="54"/>
        <v>Desceu</v>
      </c>
      <c r="AG76" s="4">
        <v>3.89</v>
      </c>
      <c r="AH76" s="4">
        <v>4.0599999999999996</v>
      </c>
      <c r="AI76" s="2" t="s">
        <v>159</v>
      </c>
      <c r="AJ76" s="29">
        <f>VLOOKUP(A76,Total_de_acoes!A:B,2,0)</f>
        <v>4394332306</v>
      </c>
    </row>
    <row r="77" spans="1:36" ht="12.75">
      <c r="A77" s="5" t="s">
        <v>160</v>
      </c>
      <c r="B77" s="23" t="str">
        <f>VLOOKUP(A77,Ticker!A:B,2,0)</f>
        <v>Lojas Renner</v>
      </c>
      <c r="C77" s="32">
        <f>VLOOKUP(B77,'Gemini - Segmento+Idade'!B:E,4,0)</f>
        <v>58</v>
      </c>
      <c r="D77" s="32" t="str">
        <f t="shared" si="47"/>
        <v>Em Crescimento (50-100a)</v>
      </c>
      <c r="E77" s="23" t="str">
        <f>VLOOKUP(B77,'Gemini - Segmento+Idade'!B:E,2,0)</f>
        <v>Varejo de Moda</v>
      </c>
      <c r="F77" s="6">
        <v>45317</v>
      </c>
      <c r="G77" s="7">
        <v>15.78</v>
      </c>
      <c r="H77" s="7">
        <v>-2.29</v>
      </c>
      <c r="I77" s="23">
        <f t="shared" si="34"/>
        <v>-2.29E-2</v>
      </c>
      <c r="J77" s="24">
        <f t="shared" si="35"/>
        <v>16.149831132944428</v>
      </c>
      <c r="K77" s="24">
        <f t="shared" si="36"/>
        <v>-351831366.6428625</v>
      </c>
      <c r="L77" s="32" t="str">
        <f t="shared" si="48"/>
        <v>Desceu</v>
      </c>
      <c r="M77" s="7">
        <v>-5.62</v>
      </c>
      <c r="N77" s="26">
        <f t="shared" si="49"/>
        <v>-5.62E-2</v>
      </c>
      <c r="O77" s="24">
        <f t="shared" si="50"/>
        <v>16.719643992371264</v>
      </c>
      <c r="P77" s="24">
        <f t="shared" si="37"/>
        <v>-893911303.14443684</v>
      </c>
      <c r="Q77" s="32" t="str">
        <f t="shared" si="51"/>
        <v>Desceu</v>
      </c>
      <c r="R77" s="7">
        <v>-9.41</v>
      </c>
      <c r="S77" s="23">
        <f t="shared" si="38"/>
        <v>-9.4100000000000003E-2</v>
      </c>
      <c r="T77" s="24">
        <f t="shared" si="39"/>
        <v>17.419141185561319</v>
      </c>
      <c r="U77" s="24">
        <f t="shared" si="40"/>
        <v>-1559363807.0575776</v>
      </c>
      <c r="V77" s="32" t="str">
        <f t="shared" si="52"/>
        <v>Desceu</v>
      </c>
      <c r="W77" s="7">
        <v>-9.41</v>
      </c>
      <c r="X77" s="23">
        <f t="shared" si="41"/>
        <v>-9.4100000000000003E-2</v>
      </c>
      <c r="Y77" s="24">
        <f t="shared" si="42"/>
        <v>17.419141185561319</v>
      </c>
      <c r="Z77" s="24">
        <f t="shared" si="43"/>
        <v>-1559363807.0575776</v>
      </c>
      <c r="AA77" s="32" t="str">
        <f t="shared" si="53"/>
        <v>Desceu</v>
      </c>
      <c r="AB77" s="7">
        <v>-24.94</v>
      </c>
      <c r="AC77" s="23">
        <f t="shared" si="44"/>
        <v>-0.24940000000000001</v>
      </c>
      <c r="AD77" s="24">
        <f t="shared" si="45"/>
        <v>21.023181454836131</v>
      </c>
      <c r="AE77" s="24">
        <f t="shared" si="46"/>
        <v>-4987994607.4975224</v>
      </c>
      <c r="AF77" s="32" t="str">
        <f t="shared" si="54"/>
        <v>Desceu</v>
      </c>
      <c r="AG77" s="7">
        <v>15.7</v>
      </c>
      <c r="AH77" s="7">
        <v>16.23</v>
      </c>
      <c r="AI77" s="5" t="s">
        <v>161</v>
      </c>
      <c r="AJ77" s="30">
        <f>VLOOKUP(A77,Total_de_acoes!A:B,2,0)</f>
        <v>951329770</v>
      </c>
    </row>
    <row r="78" spans="1:36" ht="12.75">
      <c r="A78" s="2" t="s">
        <v>162</v>
      </c>
      <c r="B78" s="21" t="str">
        <f>VLOOKUP(A78,Ticker!A:B,2,0)</f>
        <v>Carrefour Brasil</v>
      </c>
      <c r="C78" s="35">
        <f>VLOOKUP(B78,'Gemini - Segmento+Idade'!B:E,4,0)</f>
        <v>48</v>
      </c>
      <c r="D78" s="35" t="str">
        <f t="shared" si="47"/>
        <v>Nova (menos de 50a)</v>
      </c>
      <c r="E78" s="21" t="str">
        <f>VLOOKUP(B78,'Gemini - Segmento+Idade'!B:E,2,0)</f>
        <v>Varejo Alimentício</v>
      </c>
      <c r="F78" s="3">
        <v>45317</v>
      </c>
      <c r="G78" s="4">
        <v>10.71</v>
      </c>
      <c r="H78" s="4">
        <v>-2.4500000000000002</v>
      </c>
      <c r="I78" s="21">
        <f t="shared" si="34"/>
        <v>-2.4500000000000001E-2</v>
      </c>
      <c r="J78" s="22">
        <f t="shared" si="35"/>
        <v>10.978985135827781</v>
      </c>
      <c r="K78" s="22">
        <f t="shared" si="36"/>
        <v>-143635530.57495093</v>
      </c>
      <c r="L78" s="31" t="str">
        <f t="shared" si="48"/>
        <v>Desceu</v>
      </c>
      <c r="M78" s="4">
        <v>-9.4700000000000006</v>
      </c>
      <c r="N78" s="21">
        <f t="shared" si="49"/>
        <v>-9.4700000000000006E-2</v>
      </c>
      <c r="O78" s="22">
        <f t="shared" si="50"/>
        <v>11.830332486468574</v>
      </c>
      <c r="P78" s="22">
        <f t="shared" si="37"/>
        <v>-598247002.08452296</v>
      </c>
      <c r="Q78" s="31" t="str">
        <f t="shared" si="51"/>
        <v>Desceu</v>
      </c>
      <c r="R78" s="4">
        <v>-13.98</v>
      </c>
      <c r="S78" s="21">
        <f t="shared" si="38"/>
        <v>-0.13980000000000001</v>
      </c>
      <c r="T78" s="22">
        <f t="shared" si="39"/>
        <v>12.450592885375496</v>
      </c>
      <c r="U78" s="22">
        <f t="shared" si="40"/>
        <v>-929460216.58968437</v>
      </c>
      <c r="V78" s="31" t="str">
        <f t="shared" si="52"/>
        <v>Desceu</v>
      </c>
      <c r="W78" s="4">
        <v>-13.98</v>
      </c>
      <c r="X78" s="21">
        <f t="shared" si="41"/>
        <v>-0.13980000000000001</v>
      </c>
      <c r="Y78" s="22">
        <f t="shared" si="42"/>
        <v>12.450592885375496</v>
      </c>
      <c r="Z78" s="22">
        <f t="shared" si="43"/>
        <v>-929460216.58968437</v>
      </c>
      <c r="AA78" s="31" t="str">
        <f t="shared" si="53"/>
        <v>Desceu</v>
      </c>
      <c r="AB78" s="4">
        <v>-32.72</v>
      </c>
      <c r="AC78" s="21">
        <f t="shared" si="44"/>
        <v>-0.32719999999999999</v>
      </c>
      <c r="AD78" s="22">
        <f t="shared" si="45"/>
        <v>15.918549346016647</v>
      </c>
      <c r="AE78" s="22">
        <f t="shared" si="46"/>
        <v>-2781316322.6978951</v>
      </c>
      <c r="AF78" s="31" t="str">
        <f t="shared" si="54"/>
        <v>Desceu</v>
      </c>
      <c r="AG78" s="4">
        <v>10.7</v>
      </c>
      <c r="AH78" s="4">
        <v>11.08</v>
      </c>
      <c r="AI78" s="2" t="s">
        <v>163</v>
      </c>
      <c r="AJ78" s="29">
        <f>VLOOKUP(A78,Total_de_acoes!A:B,2,0)</f>
        <v>533990587</v>
      </c>
    </row>
    <row r="79" spans="1:36" ht="12.75">
      <c r="A79" s="5" t="s">
        <v>164</v>
      </c>
      <c r="B79" s="23" t="str">
        <f>VLOOKUP(A79,Ticker!A:B,2,0)</f>
        <v>Casas Bahia</v>
      </c>
      <c r="C79" s="32">
        <f>VLOOKUP(B79,'Gemini - Segmento+Idade'!B:E,4,0)</f>
        <v>71</v>
      </c>
      <c r="D79" s="32" t="str">
        <f t="shared" si="47"/>
        <v>Em Crescimento (50-100a)</v>
      </c>
      <c r="E79" s="23" t="str">
        <f>VLOOKUP(B79,'Gemini - Segmento+Idade'!B:E,2,0)</f>
        <v>Varejo de Eletrodomésticos</v>
      </c>
      <c r="F79" s="6">
        <v>45317</v>
      </c>
      <c r="G79" s="7">
        <v>8.6999999999999993</v>
      </c>
      <c r="H79" s="7">
        <v>-2.46</v>
      </c>
      <c r="I79" s="23">
        <f t="shared" si="34"/>
        <v>-2.46E-2</v>
      </c>
      <c r="J79" s="24">
        <f t="shared" si="35"/>
        <v>8.9194176748000817</v>
      </c>
      <c r="K79" s="24">
        <f t="shared" si="36"/>
        <v>-20810240.843694936</v>
      </c>
      <c r="L79" s="32" t="str">
        <f t="shared" si="48"/>
        <v>Desceu</v>
      </c>
      <c r="M79" s="7">
        <v>-6.95</v>
      </c>
      <c r="N79" s="26">
        <f t="shared" si="49"/>
        <v>-6.9500000000000006E-2</v>
      </c>
      <c r="O79" s="24">
        <f t="shared" si="50"/>
        <v>9.3498119290703912</v>
      </c>
      <c r="P79" s="24">
        <f t="shared" si="37"/>
        <v>-61630143.329983845</v>
      </c>
      <c r="Q79" s="32" t="str">
        <f t="shared" si="51"/>
        <v>Desceu</v>
      </c>
      <c r="R79" s="7">
        <v>-23.55</v>
      </c>
      <c r="S79" s="23">
        <f t="shared" si="38"/>
        <v>-0.23550000000000001</v>
      </c>
      <c r="T79" s="24">
        <f t="shared" si="39"/>
        <v>11.379986919555265</v>
      </c>
      <c r="U79" s="24">
        <f t="shared" si="40"/>
        <v>-254178125.37076524</v>
      </c>
      <c r="V79" s="32" t="str">
        <f t="shared" si="52"/>
        <v>Desceu</v>
      </c>
      <c r="W79" s="7">
        <v>-23.55</v>
      </c>
      <c r="X79" s="23">
        <f t="shared" si="41"/>
        <v>-0.23550000000000001</v>
      </c>
      <c r="Y79" s="24">
        <f t="shared" si="42"/>
        <v>11.379986919555265</v>
      </c>
      <c r="Z79" s="24">
        <f t="shared" si="43"/>
        <v>-254178125.37076524</v>
      </c>
      <c r="AA79" s="32" t="str">
        <f t="shared" si="53"/>
        <v>Desceu</v>
      </c>
      <c r="AB79" s="7">
        <v>-85.74</v>
      </c>
      <c r="AC79" s="23">
        <f t="shared" si="44"/>
        <v>-0.85739999999999994</v>
      </c>
      <c r="AD79" s="24">
        <f t="shared" si="45"/>
        <v>61.009817671809223</v>
      </c>
      <c r="AE79" s="24">
        <f t="shared" si="46"/>
        <v>-4961222496.0088329</v>
      </c>
      <c r="AF79" s="32" t="str">
        <f t="shared" si="54"/>
        <v>Desceu</v>
      </c>
      <c r="AG79" s="7">
        <v>8.67</v>
      </c>
      <c r="AH79" s="7">
        <v>8.9499999999999993</v>
      </c>
      <c r="AI79" s="5" t="s">
        <v>165</v>
      </c>
      <c r="AJ79" s="30">
        <f>VLOOKUP(A79,Total_de_acoes!A:B,2,0)</f>
        <v>94843047</v>
      </c>
    </row>
    <row r="80" spans="1:36" ht="12.75">
      <c r="A80" s="2" t="s">
        <v>166</v>
      </c>
      <c r="B80" s="21" t="str">
        <f>VLOOKUP(A80,Ticker!A:B,2,0)</f>
        <v>Localiza</v>
      </c>
      <c r="C80" s="35">
        <f>VLOOKUP(B80,'Gemini - Segmento+Idade'!B:E,4,0)</f>
        <v>50</v>
      </c>
      <c r="D80" s="35" t="str">
        <f t="shared" si="47"/>
        <v>Em Crescimento (50-100a)</v>
      </c>
      <c r="E80" s="21" t="str">
        <f>VLOOKUP(B80,'Gemini - Segmento+Idade'!B:E,2,0)</f>
        <v>Aluguel de Carros</v>
      </c>
      <c r="F80" s="3">
        <v>45317</v>
      </c>
      <c r="G80" s="4">
        <v>56.24</v>
      </c>
      <c r="H80" s="4">
        <v>-3.63</v>
      </c>
      <c r="I80" s="21">
        <f t="shared" si="34"/>
        <v>-3.6299999999999999E-2</v>
      </c>
      <c r="J80" s="22">
        <f t="shared" si="35"/>
        <v>58.358410293659851</v>
      </c>
      <c r="K80" s="22">
        <f t="shared" si="36"/>
        <v>-1807432634.4595425</v>
      </c>
      <c r="L80" s="31" t="str">
        <f t="shared" si="48"/>
        <v>Desceu</v>
      </c>
      <c r="M80" s="4">
        <v>-6.41</v>
      </c>
      <c r="N80" s="21">
        <f t="shared" si="49"/>
        <v>-6.4100000000000004E-2</v>
      </c>
      <c r="O80" s="22">
        <f t="shared" si="50"/>
        <v>60.09189015920505</v>
      </c>
      <c r="P80" s="22">
        <f t="shared" si="37"/>
        <v>-3286441724.2199507</v>
      </c>
      <c r="Q80" s="31" t="str">
        <f t="shared" si="51"/>
        <v>Desceu</v>
      </c>
      <c r="R80" s="4">
        <v>-11.57</v>
      </c>
      <c r="S80" s="21">
        <f t="shared" si="38"/>
        <v>-0.1157</v>
      </c>
      <c r="T80" s="22">
        <f t="shared" si="39"/>
        <v>63.59832635983264</v>
      </c>
      <c r="U80" s="22">
        <f t="shared" si="40"/>
        <v>-6278141320.2011738</v>
      </c>
      <c r="V80" s="31" t="str">
        <f t="shared" si="52"/>
        <v>Desceu</v>
      </c>
      <c r="W80" s="4">
        <v>-11.57</v>
      </c>
      <c r="X80" s="21">
        <f t="shared" si="41"/>
        <v>-0.1157</v>
      </c>
      <c r="Y80" s="22">
        <f t="shared" si="42"/>
        <v>63.59832635983264</v>
      </c>
      <c r="Z80" s="22">
        <f t="shared" si="43"/>
        <v>-6278141320.2011738</v>
      </c>
      <c r="AA80" s="31" t="str">
        <f t="shared" si="53"/>
        <v>Desceu</v>
      </c>
      <c r="AB80" s="4">
        <v>-2.77</v>
      </c>
      <c r="AC80" s="21">
        <f t="shared" si="44"/>
        <v>-2.7699999999999999E-2</v>
      </c>
      <c r="AD80" s="22">
        <f t="shared" si="45"/>
        <v>57.842229764475981</v>
      </c>
      <c r="AE80" s="22">
        <f t="shared" si="46"/>
        <v>-1367026195.4841623</v>
      </c>
      <c r="AF80" s="31" t="str">
        <f t="shared" si="54"/>
        <v>Desceu</v>
      </c>
      <c r="AG80" s="4">
        <v>56.04</v>
      </c>
      <c r="AH80" s="4">
        <v>58.9</v>
      </c>
      <c r="AI80" s="2" t="s">
        <v>167</v>
      </c>
      <c r="AJ80" s="29">
        <f>VLOOKUP(A80,Total_de_acoes!A:B,2,0)</f>
        <v>853202347</v>
      </c>
    </row>
    <row r="81" spans="1:36" ht="12.75">
      <c r="A81" s="5" t="s">
        <v>168</v>
      </c>
      <c r="B81" s="23" t="str">
        <f>VLOOKUP(A81,Ticker!A:B,2,0)</f>
        <v>CVC</v>
      </c>
      <c r="C81" s="32">
        <f>VLOOKUP(B81,'Gemini - Segmento+Idade'!B:E,4,0)</f>
        <v>51</v>
      </c>
      <c r="D81" s="32" t="str">
        <f t="shared" si="47"/>
        <v>Em Crescimento (50-100a)</v>
      </c>
      <c r="E81" s="23" t="str">
        <f>VLOOKUP(B81,'Gemini - Segmento+Idade'!B:E,2,0)</f>
        <v>Turismo</v>
      </c>
      <c r="F81" s="6">
        <v>45317</v>
      </c>
      <c r="G81" s="7">
        <v>3.07</v>
      </c>
      <c r="H81" s="7">
        <v>-4.3600000000000003</v>
      </c>
      <c r="I81" s="23">
        <f t="shared" si="34"/>
        <v>-4.36E-2</v>
      </c>
      <c r="J81" s="24">
        <f t="shared" si="35"/>
        <v>3.2099539941447093</v>
      </c>
      <c r="K81" s="24">
        <f t="shared" si="36"/>
        <v>-73557408.055094168</v>
      </c>
      <c r="L81" s="32" t="str">
        <f t="shared" si="48"/>
        <v>Desceu</v>
      </c>
      <c r="M81" s="7">
        <v>-5.54</v>
      </c>
      <c r="N81" s="26">
        <f t="shared" si="49"/>
        <v>-5.5399999999999998E-2</v>
      </c>
      <c r="O81" s="24">
        <f t="shared" si="50"/>
        <v>3.2500529324581833</v>
      </c>
      <c r="P81" s="24">
        <f t="shared" si="37"/>
        <v>-94632719.16804789</v>
      </c>
      <c r="Q81" s="32" t="str">
        <f t="shared" si="51"/>
        <v>Desceu</v>
      </c>
      <c r="R81" s="7">
        <v>-12.29</v>
      </c>
      <c r="S81" s="23">
        <f t="shared" si="38"/>
        <v>-0.1229</v>
      </c>
      <c r="T81" s="24">
        <f t="shared" si="39"/>
        <v>3.5001710181279213</v>
      </c>
      <c r="U81" s="24">
        <f t="shared" si="40"/>
        <v>-226090475.71156418</v>
      </c>
      <c r="V81" s="32" t="str">
        <f t="shared" si="52"/>
        <v>Desceu</v>
      </c>
      <c r="W81" s="7">
        <v>-12.29</v>
      </c>
      <c r="X81" s="23">
        <f t="shared" si="41"/>
        <v>-0.1229</v>
      </c>
      <c r="Y81" s="24">
        <f t="shared" si="42"/>
        <v>3.5001710181279213</v>
      </c>
      <c r="Z81" s="24">
        <f t="shared" si="43"/>
        <v>-226090475.71156418</v>
      </c>
      <c r="AA81" s="32" t="str">
        <f t="shared" si="53"/>
        <v>Desceu</v>
      </c>
      <c r="AB81" s="7">
        <v>-36.83</v>
      </c>
      <c r="AC81" s="23">
        <f t="shared" si="44"/>
        <v>-0.36829999999999996</v>
      </c>
      <c r="AD81" s="24">
        <f t="shared" si="45"/>
        <v>4.859901852145005</v>
      </c>
      <c r="AE81" s="24">
        <f t="shared" si="46"/>
        <v>-940741575.26840413</v>
      </c>
      <c r="AF81" s="32" t="str">
        <f t="shared" si="54"/>
        <v>Desceu</v>
      </c>
      <c r="AG81" s="7">
        <v>3.05</v>
      </c>
      <c r="AH81" s="7">
        <v>3.23</v>
      </c>
      <c r="AI81" s="5" t="s">
        <v>169</v>
      </c>
      <c r="AJ81" s="30">
        <f>VLOOKUP(A81,Total_de_acoes!A:B,2,0)</f>
        <v>525582771</v>
      </c>
    </row>
    <row r="82" spans="1:36" ht="12.75">
      <c r="A82" s="2" t="s">
        <v>170</v>
      </c>
      <c r="B82" s="21" t="str">
        <f>VLOOKUP(A82,Ticker!A:B,2,0)</f>
        <v>GOL</v>
      </c>
      <c r="C82" s="35">
        <f>VLOOKUP(B82,'Gemini - Segmento+Idade'!B:E,4,0)</f>
        <v>22</v>
      </c>
      <c r="D82" s="35" t="str">
        <f t="shared" si="47"/>
        <v>Nova (menos de 50a)</v>
      </c>
      <c r="E82" s="21" t="str">
        <f>VLOOKUP(B82,'Gemini - Segmento+Idade'!B:E,2,0)</f>
        <v>Aviação</v>
      </c>
      <c r="F82" s="3">
        <v>45317</v>
      </c>
      <c r="G82" s="4">
        <v>5.92</v>
      </c>
      <c r="H82" s="4">
        <v>-8.07</v>
      </c>
      <c r="I82" s="21">
        <f t="shared" si="34"/>
        <v>-8.0700000000000008E-2</v>
      </c>
      <c r="J82" s="22">
        <f t="shared" si="35"/>
        <v>6.4396823670183831</v>
      </c>
      <c r="K82" s="22">
        <f t="shared" si="36"/>
        <v>-102993202.61644287</v>
      </c>
      <c r="L82" s="31" t="str">
        <f t="shared" si="48"/>
        <v>Desceu</v>
      </c>
      <c r="M82" s="4">
        <v>-15.91</v>
      </c>
      <c r="N82" s="21">
        <f t="shared" si="49"/>
        <v>-0.15909999999999999</v>
      </c>
      <c r="O82" s="22">
        <f t="shared" si="50"/>
        <v>7.0400761089309078</v>
      </c>
      <c r="P82" s="22">
        <f t="shared" si="37"/>
        <v>-221982181.72154608</v>
      </c>
      <c r="Q82" s="31" t="str">
        <f t="shared" si="51"/>
        <v>Desceu</v>
      </c>
      <c r="R82" s="4">
        <v>-34</v>
      </c>
      <c r="S82" s="21">
        <f t="shared" si="38"/>
        <v>-0.34</v>
      </c>
      <c r="T82" s="22">
        <f t="shared" si="39"/>
        <v>8.9696969696969706</v>
      </c>
      <c r="U82" s="22">
        <f t="shared" si="40"/>
        <v>-604403916.4169699</v>
      </c>
      <c r="V82" s="31" t="str">
        <f t="shared" si="52"/>
        <v>Desceu</v>
      </c>
      <c r="W82" s="4">
        <v>-34</v>
      </c>
      <c r="X82" s="21">
        <f t="shared" si="41"/>
        <v>-0.34</v>
      </c>
      <c r="Y82" s="22">
        <f t="shared" si="42"/>
        <v>8.9696969696969706</v>
      </c>
      <c r="Z82" s="22">
        <f t="shared" si="43"/>
        <v>-604403916.4169699</v>
      </c>
      <c r="AA82" s="31" t="str">
        <f t="shared" si="53"/>
        <v>Desceu</v>
      </c>
      <c r="AB82" s="4">
        <v>-25.44</v>
      </c>
      <c r="AC82" s="21">
        <f t="shared" si="44"/>
        <v>-0.25440000000000002</v>
      </c>
      <c r="AD82" s="22">
        <f t="shared" si="45"/>
        <v>7.939914163090128</v>
      </c>
      <c r="AE82" s="22">
        <f t="shared" si="46"/>
        <v>-400316504.59982818</v>
      </c>
      <c r="AF82" s="31" t="str">
        <f t="shared" si="54"/>
        <v>Desceu</v>
      </c>
      <c r="AG82" s="4">
        <v>5.51</v>
      </c>
      <c r="AH82" s="4">
        <v>6.02</v>
      </c>
      <c r="AI82" s="2" t="s">
        <v>171</v>
      </c>
      <c r="AJ82" s="29">
        <f>VLOOKUP(A82,Total_de_acoes!A:B,2,0)</f>
        <v>198184909</v>
      </c>
    </row>
    <row r="83" spans="1:36" ht="15">
      <c r="A83" s="8"/>
      <c r="B83" s="27"/>
      <c r="C83" s="27"/>
      <c r="D83" s="27"/>
      <c r="E83" s="27"/>
      <c r="F83" s="8"/>
      <c r="G83" s="8"/>
      <c r="H83" s="8"/>
      <c r="M83" s="8"/>
      <c r="N83" s="27"/>
      <c r="O83" s="27"/>
      <c r="P83" s="27"/>
      <c r="Q83" s="27"/>
      <c r="R83" s="8"/>
      <c r="V83" s="27"/>
      <c r="W83" s="8"/>
      <c r="AA83" s="27"/>
      <c r="AB83" s="8"/>
      <c r="AF83" s="27"/>
      <c r="AG83" s="8"/>
      <c r="AH83" s="8"/>
      <c r="AI83" s="8"/>
    </row>
    <row r="84" spans="1:36" ht="15">
      <c r="A84" s="9"/>
      <c r="B84" s="28"/>
      <c r="C84" s="28"/>
      <c r="D84" s="28"/>
      <c r="E84" s="28"/>
      <c r="F84" s="9"/>
      <c r="G84" s="9"/>
      <c r="H84" s="9"/>
      <c r="M84" s="9"/>
      <c r="N84" s="28"/>
      <c r="O84" s="28"/>
      <c r="P84" s="28"/>
      <c r="Q84" s="28"/>
      <c r="R84" s="9"/>
      <c r="V84" s="28"/>
      <c r="W84" s="9"/>
      <c r="AA84" s="28"/>
      <c r="AB84" s="9"/>
      <c r="AF84" s="28"/>
      <c r="AG84" s="9"/>
      <c r="AH84" s="9"/>
      <c r="AI84" s="9"/>
    </row>
    <row r="85" spans="1:36" ht="15">
      <c r="A85" s="8"/>
      <c r="B85" s="27"/>
      <c r="C85" s="27"/>
      <c r="D85" s="27"/>
      <c r="E85" s="27"/>
      <c r="F85" s="8"/>
      <c r="G85" s="8"/>
      <c r="H85" s="8"/>
      <c r="M85" s="8"/>
      <c r="N85" s="27"/>
      <c r="O85" s="27"/>
      <c r="P85" s="27"/>
      <c r="Q85" s="27"/>
      <c r="R85" s="8"/>
      <c r="V85" s="27"/>
      <c r="W85" s="8"/>
      <c r="AA85" s="27"/>
      <c r="AB85" s="8"/>
      <c r="AF85" s="27"/>
      <c r="AG85" s="8"/>
      <c r="AH85" s="8"/>
      <c r="AI85" s="8"/>
    </row>
    <row r="86" spans="1:36" ht="15">
      <c r="A86" s="9"/>
      <c r="B86" s="28"/>
      <c r="C86" s="28"/>
      <c r="D86" s="28"/>
      <c r="E86" s="28"/>
      <c r="F86" s="9"/>
      <c r="G86" s="9"/>
      <c r="H86" s="9"/>
      <c r="M86" s="9"/>
      <c r="N86" s="28"/>
      <c r="O86" s="28"/>
      <c r="P86" s="28"/>
      <c r="Q86" s="28"/>
      <c r="R86" s="9"/>
      <c r="V86" s="28"/>
      <c r="W86" s="9"/>
      <c r="AA86" s="28"/>
      <c r="AB86" s="9"/>
      <c r="AF86" s="28"/>
      <c r="AG86" s="9"/>
      <c r="AH86" s="9"/>
      <c r="AI86" s="9"/>
    </row>
    <row r="87" spans="1:36" ht="15">
      <c r="A87" s="8"/>
      <c r="B87" s="27"/>
      <c r="C87" s="27"/>
      <c r="D87" s="27"/>
      <c r="E87" s="27"/>
      <c r="F87" s="8"/>
      <c r="G87" s="8"/>
      <c r="H87" s="8"/>
      <c r="M87" s="8"/>
      <c r="N87" s="27"/>
      <c r="O87" s="27"/>
      <c r="P87" s="27"/>
      <c r="Q87" s="27"/>
      <c r="R87" s="8"/>
      <c r="V87" s="27"/>
      <c r="W87" s="8"/>
      <c r="AA87" s="27"/>
      <c r="AB87" s="8"/>
      <c r="AF87" s="27"/>
      <c r="AG87" s="8"/>
      <c r="AH87" s="8"/>
      <c r="AI87" s="8"/>
    </row>
    <row r="88" spans="1:36" ht="15">
      <c r="A88" s="9"/>
      <c r="B88" s="28"/>
      <c r="C88" s="28"/>
      <c r="D88" s="28"/>
      <c r="E88" s="28"/>
      <c r="F88" s="9"/>
      <c r="G88" s="9"/>
      <c r="H88" s="9"/>
      <c r="M88" s="9"/>
      <c r="N88" s="28"/>
      <c r="O88" s="28"/>
      <c r="P88" s="28"/>
      <c r="Q88" s="28"/>
      <c r="R88" s="9"/>
      <c r="V88" s="28"/>
      <c r="W88" s="9"/>
      <c r="AA88" s="28"/>
      <c r="AB88" s="9"/>
      <c r="AF88" s="28"/>
      <c r="AG88" s="9"/>
      <c r="AH88" s="9"/>
      <c r="AI88" s="9"/>
    </row>
    <row r="89" spans="1:36" ht="15">
      <c r="A89" s="8"/>
      <c r="B89" s="27"/>
      <c r="C89" s="27"/>
      <c r="D89" s="27"/>
      <c r="E89" s="27"/>
      <c r="F89" s="8"/>
      <c r="G89" s="8"/>
      <c r="H89" s="8"/>
      <c r="M89" s="8"/>
      <c r="N89" s="27"/>
      <c r="O89" s="27"/>
      <c r="P89" s="27"/>
      <c r="Q89" s="27"/>
      <c r="R89" s="8"/>
      <c r="V89" s="27"/>
      <c r="W89" s="8"/>
      <c r="AA89" s="27"/>
      <c r="AB89" s="8"/>
      <c r="AF89" s="27"/>
      <c r="AG89" s="8"/>
      <c r="AH89" s="8"/>
      <c r="AI89" s="8"/>
    </row>
    <row r="90" spans="1:36" ht="15">
      <c r="A90" s="9"/>
      <c r="B90" s="28"/>
      <c r="C90" s="28"/>
      <c r="D90" s="28"/>
      <c r="E90" s="28"/>
      <c r="F90" s="9"/>
      <c r="G90" s="9"/>
      <c r="H90" s="9"/>
      <c r="M90" s="9"/>
      <c r="N90" s="28"/>
      <c r="O90" s="28"/>
      <c r="P90" s="28"/>
      <c r="Q90" s="28"/>
      <c r="R90" s="9"/>
      <c r="V90" s="28"/>
      <c r="W90" s="9"/>
      <c r="AA90" s="28"/>
      <c r="AB90" s="9"/>
      <c r="AF90" s="28"/>
      <c r="AG90" s="9"/>
      <c r="AH90" s="9"/>
      <c r="AI90" s="9"/>
    </row>
    <row r="91" spans="1:36" ht="15">
      <c r="A91" s="8"/>
      <c r="B91" s="27"/>
      <c r="C91" s="27"/>
      <c r="D91" s="27"/>
      <c r="E91" s="27"/>
      <c r="F91" s="8"/>
      <c r="G91" s="8"/>
      <c r="H91" s="8"/>
      <c r="M91" s="8"/>
      <c r="N91" s="27"/>
      <c r="O91" s="27"/>
      <c r="P91" s="27"/>
      <c r="Q91" s="27"/>
      <c r="R91" s="8"/>
      <c r="V91" s="27"/>
      <c r="W91" s="8"/>
      <c r="AA91" s="27"/>
      <c r="AB91" s="8"/>
      <c r="AF91" s="27"/>
      <c r="AG91" s="8"/>
      <c r="AH91" s="8"/>
      <c r="AI91" s="8"/>
    </row>
    <row r="92" spans="1:36" ht="15">
      <c r="A92" s="9"/>
      <c r="B92" s="28"/>
      <c r="C92" s="28"/>
      <c r="D92" s="28"/>
      <c r="E92" s="28"/>
      <c r="F92" s="9"/>
      <c r="G92" s="9"/>
      <c r="H92" s="9"/>
      <c r="M92" s="9"/>
      <c r="N92" s="28"/>
      <c r="O92" s="28"/>
      <c r="P92" s="28"/>
      <c r="Q92" s="28"/>
      <c r="R92" s="9"/>
      <c r="V92" s="28"/>
      <c r="W92" s="9"/>
      <c r="AA92" s="28"/>
      <c r="AB92" s="9"/>
      <c r="AF92" s="28"/>
      <c r="AG92" s="9"/>
      <c r="AH92" s="9"/>
      <c r="AI92" s="9"/>
    </row>
    <row r="93" spans="1:36" ht="15">
      <c r="A93" s="8"/>
      <c r="B93" s="27"/>
      <c r="C93" s="27"/>
      <c r="D93" s="27"/>
      <c r="E93" s="27"/>
      <c r="F93" s="8"/>
      <c r="G93" s="8"/>
      <c r="H93" s="8"/>
      <c r="M93" s="8"/>
      <c r="N93" s="27"/>
      <c r="O93" s="27"/>
      <c r="P93" s="27"/>
      <c r="Q93" s="27"/>
      <c r="R93" s="8"/>
      <c r="V93" s="27"/>
      <c r="W93" s="8"/>
      <c r="AA93" s="27"/>
      <c r="AB93" s="8"/>
      <c r="AF93" s="27"/>
      <c r="AG93" s="8"/>
      <c r="AH93" s="8"/>
      <c r="AI93" s="8"/>
    </row>
    <row r="94" spans="1:36" ht="15">
      <c r="A94" s="9"/>
      <c r="B94" s="28"/>
      <c r="C94" s="28"/>
      <c r="D94" s="28"/>
      <c r="E94" s="28"/>
      <c r="F94" s="9"/>
      <c r="G94" s="9"/>
      <c r="H94" s="9"/>
      <c r="M94" s="9"/>
      <c r="N94" s="28"/>
      <c r="O94" s="28"/>
      <c r="P94" s="28"/>
      <c r="Q94" s="28"/>
      <c r="R94" s="9"/>
      <c r="V94" s="28"/>
      <c r="W94" s="9"/>
      <c r="AA94" s="28"/>
      <c r="AB94" s="9"/>
      <c r="AF94" s="28"/>
      <c r="AG94" s="9"/>
      <c r="AH94" s="9"/>
      <c r="AI94" s="9"/>
    </row>
    <row r="95" spans="1:36" ht="15">
      <c r="A95" s="8"/>
      <c r="B95" s="27"/>
      <c r="C95" s="27"/>
      <c r="D95" s="27"/>
      <c r="E95" s="27"/>
      <c r="F95" s="8"/>
      <c r="G95" s="8"/>
      <c r="H95" s="8"/>
      <c r="M95" s="8"/>
      <c r="N95" s="27"/>
      <c r="O95" s="27"/>
      <c r="P95" s="27"/>
      <c r="Q95" s="27"/>
      <c r="R95" s="8"/>
      <c r="V95" s="27"/>
      <c r="W95" s="8"/>
      <c r="AA95" s="27"/>
      <c r="AB95" s="8"/>
      <c r="AF95" s="27"/>
      <c r="AG95" s="8"/>
      <c r="AH95" s="8"/>
      <c r="AI95" s="8"/>
    </row>
    <row r="96" spans="1:36" ht="15">
      <c r="A96" s="9"/>
      <c r="B96" s="28"/>
      <c r="C96" s="28"/>
      <c r="D96" s="28"/>
      <c r="E96" s="28"/>
      <c r="F96" s="9"/>
      <c r="G96" s="9"/>
      <c r="H96" s="9"/>
      <c r="M96" s="9"/>
      <c r="N96" s="28"/>
      <c r="O96" s="28"/>
      <c r="P96" s="28"/>
      <c r="Q96" s="28"/>
      <c r="R96" s="9"/>
      <c r="V96" s="28"/>
      <c r="W96" s="9"/>
      <c r="AA96" s="28"/>
      <c r="AB96" s="9"/>
      <c r="AF96" s="28"/>
      <c r="AG96" s="9"/>
      <c r="AH96" s="9"/>
      <c r="AI96" s="9"/>
    </row>
    <row r="97" spans="1:35" ht="15">
      <c r="A97" s="8"/>
      <c r="B97" s="27"/>
      <c r="C97" s="27"/>
      <c r="D97" s="27"/>
      <c r="E97" s="27"/>
      <c r="F97" s="8"/>
      <c r="G97" s="8"/>
      <c r="H97" s="8"/>
      <c r="M97" s="8"/>
      <c r="N97" s="27"/>
      <c r="O97" s="27"/>
      <c r="P97" s="27"/>
      <c r="Q97" s="27"/>
      <c r="R97" s="8"/>
      <c r="V97" s="27"/>
      <c r="W97" s="8"/>
      <c r="AA97" s="27"/>
      <c r="AB97" s="8"/>
      <c r="AF97" s="27"/>
      <c r="AG97" s="8"/>
      <c r="AH97" s="8"/>
      <c r="AI97" s="8"/>
    </row>
    <row r="98" spans="1:35" ht="15">
      <c r="A98" s="9"/>
      <c r="B98" s="28"/>
      <c r="C98" s="28"/>
      <c r="D98" s="28"/>
      <c r="E98" s="28"/>
      <c r="F98" s="9"/>
      <c r="G98" s="9"/>
      <c r="H98" s="9"/>
      <c r="M98" s="9"/>
      <c r="N98" s="28"/>
      <c r="O98" s="28"/>
      <c r="P98" s="28"/>
      <c r="Q98" s="28"/>
      <c r="R98" s="9"/>
      <c r="V98" s="28"/>
      <c r="W98" s="9"/>
      <c r="AA98" s="28"/>
      <c r="AB98" s="9"/>
      <c r="AF98" s="28"/>
      <c r="AG98" s="9"/>
      <c r="AH98" s="9"/>
      <c r="AI98" s="9"/>
    </row>
    <row r="99" spans="1:35" ht="15">
      <c r="A99" s="8"/>
      <c r="B99" s="27"/>
      <c r="C99" s="27"/>
      <c r="D99" s="27"/>
      <c r="E99" s="27"/>
      <c r="F99" s="8"/>
      <c r="G99" s="8"/>
      <c r="H99" s="8"/>
      <c r="M99" s="8"/>
      <c r="N99" s="27"/>
      <c r="O99" s="27"/>
      <c r="P99" s="27"/>
      <c r="Q99" s="27"/>
      <c r="R99" s="8"/>
      <c r="V99" s="27"/>
      <c r="W99" s="8"/>
      <c r="AA99" s="27"/>
      <c r="AB99" s="8"/>
      <c r="AF99" s="27"/>
      <c r="AG99" s="8"/>
      <c r="AH99" s="8"/>
      <c r="AI99" s="8"/>
    </row>
    <row r="100" spans="1:35" ht="15">
      <c r="A100" s="9"/>
      <c r="B100" s="28"/>
      <c r="C100" s="28"/>
      <c r="D100" s="28"/>
      <c r="E100" s="28"/>
      <c r="F100" s="9"/>
      <c r="G100" s="9"/>
      <c r="H100" s="9"/>
      <c r="M100" s="9"/>
      <c r="N100" s="28"/>
      <c r="O100" s="28"/>
      <c r="P100" s="28"/>
      <c r="Q100" s="28"/>
      <c r="R100" s="9"/>
      <c r="V100" s="28"/>
      <c r="W100" s="9"/>
      <c r="AA100" s="28"/>
      <c r="AB100" s="9"/>
      <c r="AF100" s="28"/>
      <c r="AG100" s="9"/>
      <c r="AH100" s="9"/>
      <c r="AI100" s="9"/>
    </row>
    <row r="101" spans="1:35" ht="15">
      <c r="A101" s="8"/>
      <c r="B101" s="27"/>
      <c r="C101" s="27"/>
      <c r="D101" s="27"/>
      <c r="E101" s="27"/>
      <c r="F101" s="8"/>
      <c r="G101" s="8"/>
      <c r="H101" s="8"/>
      <c r="M101" s="8"/>
      <c r="N101" s="27"/>
      <c r="O101" s="27"/>
      <c r="P101" s="27"/>
      <c r="Q101" s="27"/>
      <c r="R101" s="8"/>
      <c r="V101" s="27"/>
      <c r="W101" s="8"/>
      <c r="AA101" s="27"/>
      <c r="AB101" s="8"/>
      <c r="AF101" s="27"/>
      <c r="AG101" s="8"/>
      <c r="AH101" s="8"/>
      <c r="AI101" s="8"/>
    </row>
    <row r="102" spans="1:35" ht="15">
      <c r="A102" s="9"/>
      <c r="B102" s="28"/>
      <c r="C102" s="28"/>
      <c r="D102" s="28"/>
      <c r="E102" s="28"/>
      <c r="F102" s="9"/>
      <c r="G102" s="9"/>
      <c r="H102" s="9"/>
      <c r="M102" s="9"/>
      <c r="N102" s="28"/>
      <c r="O102" s="28"/>
      <c r="P102" s="28"/>
      <c r="Q102" s="28"/>
      <c r="R102" s="9"/>
      <c r="V102" s="28"/>
      <c r="W102" s="9"/>
      <c r="AA102" s="28"/>
      <c r="AB102" s="9"/>
      <c r="AF102" s="28"/>
      <c r="AG102" s="9"/>
      <c r="AH102" s="9"/>
      <c r="AI102" s="9"/>
    </row>
    <row r="103" spans="1:35" ht="15">
      <c r="A103" s="8"/>
      <c r="B103" s="27"/>
      <c r="C103" s="27"/>
      <c r="D103" s="27"/>
      <c r="E103" s="27"/>
      <c r="F103" s="8"/>
      <c r="G103" s="8"/>
      <c r="H103" s="8"/>
      <c r="M103" s="8"/>
      <c r="N103" s="27"/>
      <c r="O103" s="27"/>
      <c r="P103" s="27"/>
      <c r="Q103" s="27"/>
      <c r="R103" s="8"/>
      <c r="V103" s="27"/>
      <c r="W103" s="8"/>
      <c r="AA103" s="27"/>
      <c r="AB103" s="8"/>
      <c r="AF103" s="27"/>
      <c r="AG103" s="8"/>
      <c r="AH103" s="8"/>
      <c r="AI103" s="8"/>
    </row>
    <row r="104" spans="1:35" ht="15">
      <c r="A104" s="9"/>
      <c r="B104" s="28"/>
      <c r="C104" s="28"/>
      <c r="D104" s="28"/>
      <c r="E104" s="28"/>
      <c r="F104" s="9"/>
      <c r="G104" s="9"/>
      <c r="H104" s="9"/>
      <c r="M104" s="9"/>
      <c r="N104" s="28"/>
      <c r="O104" s="28"/>
      <c r="P104" s="28"/>
      <c r="Q104" s="28"/>
      <c r="R104" s="9"/>
      <c r="V104" s="28"/>
      <c r="W104" s="9"/>
      <c r="AA104" s="28"/>
      <c r="AB104" s="9"/>
      <c r="AF104" s="28"/>
      <c r="AG104" s="9"/>
      <c r="AH104" s="9"/>
      <c r="AI104" s="9"/>
    </row>
    <row r="105" spans="1:35" ht="15">
      <c r="A105" s="8"/>
      <c r="B105" s="27"/>
      <c r="C105" s="27"/>
      <c r="D105" s="27"/>
      <c r="E105" s="27"/>
      <c r="F105" s="8"/>
      <c r="G105" s="8"/>
      <c r="H105" s="8"/>
      <c r="M105" s="8"/>
      <c r="N105" s="27"/>
      <c r="O105" s="27"/>
      <c r="P105" s="27"/>
      <c r="Q105" s="27"/>
      <c r="R105" s="8"/>
      <c r="V105" s="27"/>
      <c r="W105" s="8"/>
      <c r="AA105" s="27"/>
      <c r="AB105" s="8"/>
      <c r="AF105" s="27"/>
      <c r="AG105" s="8"/>
      <c r="AH105" s="8"/>
      <c r="AI105" s="8"/>
    </row>
    <row r="106" spans="1:35" ht="15">
      <c r="A106" s="9"/>
      <c r="B106" s="28"/>
      <c r="C106" s="28"/>
      <c r="D106" s="28"/>
      <c r="E106" s="28"/>
      <c r="F106" s="9"/>
      <c r="G106" s="9"/>
      <c r="H106" s="9"/>
      <c r="M106" s="9"/>
      <c r="N106" s="28"/>
      <c r="O106" s="28"/>
      <c r="P106" s="28"/>
      <c r="Q106" s="28"/>
      <c r="R106" s="9"/>
      <c r="V106" s="28"/>
      <c r="W106" s="9"/>
      <c r="AA106" s="28"/>
      <c r="AB106" s="9"/>
      <c r="AF106" s="28"/>
      <c r="AG106" s="9"/>
      <c r="AH106" s="9"/>
      <c r="AI106" s="9"/>
    </row>
    <row r="107" spans="1:35" ht="15">
      <c r="A107" s="8"/>
      <c r="B107" s="27"/>
      <c r="C107" s="27"/>
      <c r="D107" s="27"/>
      <c r="E107" s="27"/>
      <c r="F107" s="8"/>
      <c r="G107" s="8"/>
      <c r="H107" s="8"/>
      <c r="M107" s="8"/>
      <c r="N107" s="27"/>
      <c r="O107" s="27"/>
      <c r="P107" s="27"/>
      <c r="Q107" s="27"/>
      <c r="R107" s="8"/>
      <c r="V107" s="27"/>
      <c r="W107" s="8"/>
      <c r="AA107" s="27"/>
      <c r="AB107" s="8"/>
      <c r="AF107" s="27"/>
      <c r="AG107" s="8"/>
      <c r="AH107" s="8"/>
      <c r="AI107" s="8"/>
    </row>
    <row r="108" spans="1:35" ht="15">
      <c r="A108" s="9"/>
      <c r="B108" s="28"/>
      <c r="C108" s="28"/>
      <c r="D108" s="28"/>
      <c r="E108" s="28"/>
      <c r="F108" s="9"/>
      <c r="G108" s="9"/>
      <c r="H108" s="9"/>
      <c r="M108" s="9"/>
      <c r="N108" s="28"/>
      <c r="O108" s="28"/>
      <c r="P108" s="28"/>
      <c r="Q108" s="28"/>
      <c r="R108" s="9"/>
      <c r="V108" s="28"/>
      <c r="W108" s="9"/>
      <c r="AA108" s="28"/>
      <c r="AB108" s="9"/>
      <c r="AF108" s="28"/>
      <c r="AG108" s="9"/>
      <c r="AH108" s="9"/>
      <c r="AI108" s="9"/>
    </row>
    <row r="109" spans="1:35" ht="15">
      <c r="A109" s="8"/>
      <c r="B109" s="27"/>
      <c r="C109" s="27"/>
      <c r="D109" s="27"/>
      <c r="E109" s="27"/>
      <c r="F109" s="8"/>
      <c r="G109" s="8"/>
      <c r="H109" s="8"/>
      <c r="M109" s="8"/>
      <c r="N109" s="27"/>
      <c r="O109" s="27"/>
      <c r="P109" s="27"/>
      <c r="Q109" s="27"/>
      <c r="R109" s="8"/>
      <c r="V109" s="27"/>
      <c r="W109" s="8"/>
      <c r="AA109" s="27"/>
      <c r="AB109" s="8"/>
      <c r="AF109" s="27"/>
      <c r="AG109" s="8"/>
      <c r="AH109" s="8"/>
      <c r="AI109" s="8"/>
    </row>
    <row r="110" spans="1:35" ht="15">
      <c r="A110" s="9"/>
      <c r="B110" s="28"/>
      <c r="C110" s="28"/>
      <c r="D110" s="28"/>
      <c r="E110" s="28"/>
      <c r="F110" s="9"/>
      <c r="G110" s="9"/>
      <c r="H110" s="9"/>
      <c r="M110" s="9"/>
      <c r="N110" s="28"/>
      <c r="O110" s="28"/>
      <c r="P110" s="28"/>
      <c r="Q110" s="28"/>
      <c r="R110" s="9"/>
      <c r="V110" s="28"/>
      <c r="W110" s="9"/>
      <c r="AA110" s="28"/>
      <c r="AB110" s="9"/>
      <c r="AF110" s="28"/>
      <c r="AG110" s="9"/>
      <c r="AH110" s="9"/>
      <c r="AI110" s="9"/>
    </row>
    <row r="111" spans="1:35" ht="15">
      <c r="A111" s="8"/>
      <c r="B111" s="27"/>
      <c r="C111" s="27"/>
      <c r="D111" s="27"/>
      <c r="E111" s="27"/>
      <c r="F111" s="8"/>
      <c r="G111" s="8"/>
      <c r="H111" s="8"/>
      <c r="M111" s="8"/>
      <c r="N111" s="27"/>
      <c r="O111" s="27"/>
      <c r="P111" s="27"/>
      <c r="Q111" s="27"/>
      <c r="R111" s="8"/>
      <c r="V111" s="27"/>
      <c r="W111" s="8"/>
      <c r="AA111" s="27"/>
      <c r="AB111" s="8"/>
      <c r="AF111" s="27"/>
      <c r="AG111" s="8"/>
      <c r="AH111" s="8"/>
      <c r="AI111" s="8"/>
    </row>
    <row r="112" spans="1:35" ht="15">
      <c r="A112" s="9"/>
      <c r="B112" s="28"/>
      <c r="C112" s="28"/>
      <c r="D112" s="28"/>
      <c r="E112" s="28"/>
      <c r="F112" s="9"/>
      <c r="G112" s="9"/>
      <c r="H112" s="9"/>
      <c r="M112" s="9"/>
      <c r="N112" s="28"/>
      <c r="O112" s="28"/>
      <c r="P112" s="28"/>
      <c r="Q112" s="28"/>
      <c r="R112" s="9"/>
      <c r="V112" s="28"/>
      <c r="W112" s="9"/>
      <c r="AA112" s="28"/>
      <c r="AB112" s="9"/>
      <c r="AF112" s="28"/>
      <c r="AG112" s="9"/>
      <c r="AH112" s="9"/>
      <c r="AI112" s="9"/>
    </row>
    <row r="113" spans="1:35" ht="15">
      <c r="A113" s="8"/>
      <c r="B113" s="27"/>
      <c r="C113" s="27"/>
      <c r="D113" s="27"/>
      <c r="E113" s="27"/>
      <c r="F113" s="8"/>
      <c r="G113" s="8"/>
      <c r="H113" s="8"/>
      <c r="M113" s="8"/>
      <c r="N113" s="27"/>
      <c r="O113" s="27"/>
      <c r="P113" s="27"/>
      <c r="Q113" s="27"/>
      <c r="R113" s="8"/>
      <c r="V113" s="27"/>
      <c r="W113" s="8"/>
      <c r="AA113" s="27"/>
      <c r="AB113" s="8"/>
      <c r="AF113" s="27"/>
      <c r="AG113" s="8"/>
      <c r="AH113" s="8"/>
      <c r="AI113" s="8"/>
    </row>
    <row r="114" spans="1:35" ht="15">
      <c r="A114" s="9"/>
      <c r="B114" s="28"/>
      <c r="C114" s="28"/>
      <c r="D114" s="28"/>
      <c r="E114" s="28"/>
      <c r="F114" s="9"/>
      <c r="G114" s="9"/>
      <c r="H114" s="9"/>
      <c r="M114" s="9"/>
      <c r="N114" s="28"/>
      <c r="O114" s="28"/>
      <c r="P114" s="28"/>
      <c r="Q114" s="28"/>
      <c r="R114" s="9"/>
      <c r="V114" s="28"/>
      <c r="W114" s="9"/>
      <c r="AA114" s="28"/>
      <c r="AB114" s="9"/>
      <c r="AF114" s="28"/>
      <c r="AG114" s="9"/>
      <c r="AH114" s="9"/>
      <c r="AI114" s="9"/>
    </row>
    <row r="115" spans="1:35" ht="15">
      <c r="A115" s="8"/>
      <c r="B115" s="27"/>
      <c r="C115" s="27"/>
      <c r="D115" s="27"/>
      <c r="E115" s="27"/>
      <c r="F115" s="8"/>
      <c r="G115" s="8"/>
      <c r="H115" s="8"/>
      <c r="M115" s="8"/>
      <c r="N115" s="27"/>
      <c r="O115" s="27"/>
      <c r="P115" s="27"/>
      <c r="Q115" s="27"/>
      <c r="R115" s="8"/>
      <c r="V115" s="27"/>
      <c r="W115" s="8"/>
      <c r="AA115" s="27"/>
      <c r="AB115" s="8"/>
      <c r="AF115" s="27"/>
      <c r="AG115" s="8"/>
      <c r="AH115" s="8"/>
      <c r="AI115" s="8"/>
    </row>
    <row r="116" spans="1:35" ht="15">
      <c r="A116" s="9"/>
      <c r="B116" s="28"/>
      <c r="C116" s="28"/>
      <c r="D116" s="28"/>
      <c r="E116" s="28"/>
      <c r="F116" s="9"/>
      <c r="G116" s="9"/>
      <c r="H116" s="9"/>
      <c r="M116" s="9"/>
      <c r="N116" s="28"/>
      <c r="O116" s="28"/>
      <c r="P116" s="28"/>
      <c r="Q116" s="28"/>
      <c r="R116" s="9"/>
      <c r="V116" s="28"/>
      <c r="W116" s="9"/>
      <c r="AA116" s="28"/>
      <c r="AB116" s="9"/>
      <c r="AF116" s="28"/>
      <c r="AG116" s="9"/>
      <c r="AH116" s="9"/>
      <c r="AI116" s="9"/>
    </row>
    <row r="117" spans="1:35" ht="15">
      <c r="A117" s="8"/>
      <c r="B117" s="27"/>
      <c r="C117" s="27"/>
      <c r="D117" s="27"/>
      <c r="E117" s="27"/>
      <c r="F117" s="8"/>
      <c r="G117" s="8"/>
      <c r="H117" s="8"/>
      <c r="M117" s="8"/>
      <c r="N117" s="27"/>
      <c r="O117" s="27"/>
      <c r="P117" s="27"/>
      <c r="Q117" s="27"/>
      <c r="R117" s="8"/>
      <c r="V117" s="27"/>
      <c r="W117" s="8"/>
      <c r="AA117" s="27"/>
      <c r="AB117" s="8"/>
      <c r="AF117" s="27"/>
      <c r="AG117" s="8"/>
      <c r="AH117" s="8"/>
      <c r="AI117" s="8"/>
    </row>
    <row r="118" spans="1:35" ht="15">
      <c r="A118" s="9"/>
      <c r="B118" s="28"/>
      <c r="C118" s="28"/>
      <c r="D118" s="28"/>
      <c r="E118" s="28"/>
      <c r="F118" s="9"/>
      <c r="G118" s="9"/>
      <c r="H118" s="9"/>
      <c r="M118" s="9"/>
      <c r="N118" s="28"/>
      <c r="O118" s="28"/>
      <c r="P118" s="28"/>
      <c r="Q118" s="28"/>
      <c r="R118" s="9"/>
      <c r="V118" s="28"/>
      <c r="W118" s="9"/>
      <c r="AA118" s="28"/>
      <c r="AB118" s="9"/>
      <c r="AF118" s="28"/>
      <c r="AG118" s="9"/>
      <c r="AH118" s="9"/>
      <c r="AI118" s="9"/>
    </row>
    <row r="119" spans="1:35" ht="15">
      <c r="A119" s="8"/>
      <c r="B119" s="27"/>
      <c r="C119" s="27"/>
      <c r="D119" s="27"/>
      <c r="E119" s="27"/>
      <c r="F119" s="8"/>
      <c r="G119" s="8"/>
      <c r="H119" s="8"/>
      <c r="M119" s="8"/>
      <c r="N119" s="27"/>
      <c r="O119" s="27"/>
      <c r="P119" s="27"/>
      <c r="Q119" s="27"/>
      <c r="R119" s="8"/>
      <c r="V119" s="27"/>
      <c r="W119" s="8"/>
      <c r="AA119" s="27"/>
      <c r="AB119" s="8"/>
      <c r="AF119" s="27"/>
      <c r="AG119" s="8"/>
      <c r="AH119" s="8"/>
      <c r="AI119" s="8"/>
    </row>
    <row r="120" spans="1:35" ht="15">
      <c r="A120" s="9"/>
      <c r="B120" s="28"/>
      <c r="C120" s="28"/>
      <c r="D120" s="28"/>
      <c r="E120" s="28"/>
      <c r="F120" s="9"/>
      <c r="G120" s="9"/>
      <c r="H120" s="9"/>
      <c r="M120" s="9"/>
      <c r="N120" s="28"/>
      <c r="O120" s="28"/>
      <c r="P120" s="28"/>
      <c r="Q120" s="28"/>
      <c r="R120" s="9"/>
      <c r="V120" s="28"/>
      <c r="W120" s="9"/>
      <c r="AA120" s="28"/>
      <c r="AB120" s="9"/>
      <c r="AF120" s="28"/>
      <c r="AG120" s="9"/>
      <c r="AH120" s="9"/>
      <c r="AI120" s="9"/>
    </row>
    <row r="121" spans="1:35" ht="15">
      <c r="A121" s="8"/>
      <c r="B121" s="27"/>
      <c r="C121" s="27"/>
      <c r="D121" s="27"/>
      <c r="E121" s="27"/>
      <c r="F121" s="8"/>
      <c r="G121" s="8"/>
      <c r="H121" s="8"/>
      <c r="M121" s="8"/>
      <c r="N121" s="27"/>
      <c r="O121" s="27"/>
      <c r="P121" s="27"/>
      <c r="Q121" s="27"/>
      <c r="R121" s="8"/>
      <c r="V121" s="27"/>
      <c r="W121" s="8"/>
      <c r="AA121" s="27"/>
      <c r="AB121" s="8"/>
      <c r="AF121" s="27"/>
      <c r="AG121" s="8"/>
      <c r="AH121" s="8"/>
      <c r="AI121" s="8"/>
    </row>
    <row r="122" spans="1:35" ht="15">
      <c r="A122" s="9"/>
      <c r="B122" s="28"/>
      <c r="C122" s="28"/>
      <c r="D122" s="28"/>
      <c r="E122" s="28"/>
      <c r="F122" s="9"/>
      <c r="G122" s="9"/>
      <c r="H122" s="9"/>
      <c r="M122" s="9"/>
      <c r="N122" s="28"/>
      <c r="O122" s="28"/>
      <c r="P122" s="28"/>
      <c r="Q122" s="28"/>
      <c r="R122" s="9"/>
      <c r="V122" s="28"/>
      <c r="W122" s="9"/>
      <c r="AA122" s="28"/>
      <c r="AB122" s="9"/>
      <c r="AF122" s="28"/>
      <c r="AG122" s="9"/>
      <c r="AH122" s="9"/>
      <c r="AI122" s="9"/>
    </row>
    <row r="123" spans="1:35" ht="15">
      <c r="A123" s="8"/>
      <c r="B123" s="27"/>
      <c r="C123" s="27"/>
      <c r="D123" s="27"/>
      <c r="E123" s="27"/>
      <c r="F123" s="8"/>
      <c r="G123" s="8"/>
      <c r="H123" s="8"/>
      <c r="M123" s="8"/>
      <c r="N123" s="27"/>
      <c r="O123" s="27"/>
      <c r="P123" s="27"/>
      <c r="Q123" s="27"/>
      <c r="R123" s="8"/>
      <c r="V123" s="27"/>
      <c r="W123" s="8"/>
      <c r="AA123" s="27"/>
      <c r="AB123" s="8"/>
      <c r="AF123" s="27"/>
      <c r="AG123" s="8"/>
      <c r="AH123" s="8"/>
      <c r="AI123" s="8"/>
    </row>
    <row r="124" spans="1:35" ht="15">
      <c r="A124" s="9"/>
      <c r="B124" s="28"/>
      <c r="C124" s="28"/>
      <c r="D124" s="28"/>
      <c r="E124" s="28"/>
      <c r="F124" s="9"/>
      <c r="G124" s="9"/>
      <c r="H124" s="9"/>
      <c r="M124" s="9"/>
      <c r="N124" s="28"/>
      <c r="O124" s="28"/>
      <c r="P124" s="28"/>
      <c r="Q124" s="28"/>
      <c r="R124" s="9"/>
      <c r="V124" s="28"/>
      <c r="W124" s="9"/>
      <c r="AA124" s="28"/>
      <c r="AB124" s="9"/>
      <c r="AF124" s="28"/>
      <c r="AG124" s="9"/>
      <c r="AH124" s="9"/>
      <c r="AI124" s="9"/>
    </row>
    <row r="125" spans="1:35" ht="15">
      <c r="A125" s="8"/>
      <c r="B125" s="27"/>
      <c r="C125" s="27"/>
      <c r="D125" s="27"/>
      <c r="E125" s="27"/>
      <c r="F125" s="8"/>
      <c r="G125" s="8"/>
      <c r="H125" s="8"/>
      <c r="M125" s="8"/>
      <c r="N125" s="27"/>
      <c r="O125" s="27"/>
      <c r="P125" s="27"/>
      <c r="Q125" s="27"/>
      <c r="R125" s="8"/>
      <c r="V125" s="27"/>
      <c r="W125" s="8"/>
      <c r="AA125" s="27"/>
      <c r="AB125" s="8"/>
      <c r="AF125" s="27"/>
      <c r="AG125" s="8"/>
      <c r="AH125" s="8"/>
      <c r="AI125" s="8"/>
    </row>
    <row r="126" spans="1:35" ht="15">
      <c r="A126" s="9"/>
      <c r="B126" s="28"/>
      <c r="C126" s="28"/>
      <c r="D126" s="28"/>
      <c r="E126" s="28"/>
      <c r="F126" s="9"/>
      <c r="G126" s="9"/>
      <c r="H126" s="9"/>
      <c r="M126" s="9"/>
      <c r="N126" s="28"/>
      <c r="O126" s="28"/>
      <c r="P126" s="28"/>
      <c r="Q126" s="28"/>
      <c r="R126" s="9"/>
      <c r="V126" s="28"/>
      <c r="W126" s="9"/>
      <c r="AA126" s="28"/>
      <c r="AB126" s="9"/>
      <c r="AF126" s="28"/>
      <c r="AG126" s="9"/>
      <c r="AH126" s="9"/>
      <c r="AI126" s="9"/>
    </row>
    <row r="127" spans="1:35" ht="15">
      <c r="A127" s="8"/>
      <c r="B127" s="27"/>
      <c r="C127" s="27"/>
      <c r="D127" s="27"/>
      <c r="E127" s="27"/>
      <c r="F127" s="8"/>
      <c r="G127" s="8"/>
      <c r="H127" s="8"/>
      <c r="M127" s="8"/>
      <c r="N127" s="27"/>
      <c r="O127" s="27"/>
      <c r="P127" s="27"/>
      <c r="Q127" s="27"/>
      <c r="R127" s="8"/>
      <c r="V127" s="27"/>
      <c r="W127" s="8"/>
      <c r="AA127" s="27"/>
      <c r="AB127" s="8"/>
      <c r="AF127" s="27"/>
      <c r="AG127" s="8"/>
      <c r="AH127" s="8"/>
      <c r="AI127" s="8"/>
    </row>
    <row r="128" spans="1:35" ht="15">
      <c r="A128" s="9"/>
      <c r="B128" s="28"/>
      <c r="C128" s="28"/>
      <c r="D128" s="28"/>
      <c r="E128" s="28"/>
      <c r="F128" s="9"/>
      <c r="G128" s="9"/>
      <c r="H128" s="9"/>
      <c r="M128" s="9"/>
      <c r="N128" s="28"/>
      <c r="O128" s="28"/>
      <c r="P128" s="28"/>
      <c r="Q128" s="28"/>
      <c r="R128" s="9"/>
      <c r="V128" s="28"/>
      <c r="W128" s="9"/>
      <c r="AA128" s="28"/>
      <c r="AB128" s="9"/>
      <c r="AF128" s="28"/>
      <c r="AG128" s="9"/>
      <c r="AH128" s="9"/>
      <c r="AI128" s="9"/>
    </row>
    <row r="129" spans="1:35" ht="15">
      <c r="A129" s="8"/>
      <c r="B129" s="27"/>
      <c r="C129" s="27"/>
      <c r="D129" s="27"/>
      <c r="E129" s="27"/>
      <c r="F129" s="8"/>
      <c r="G129" s="8"/>
      <c r="H129" s="8"/>
      <c r="M129" s="8"/>
      <c r="N129" s="27"/>
      <c r="O129" s="27"/>
      <c r="P129" s="27"/>
      <c r="Q129" s="27"/>
      <c r="R129" s="8"/>
      <c r="V129" s="27"/>
      <c r="W129" s="8"/>
      <c r="AA129" s="27"/>
      <c r="AB129" s="8"/>
      <c r="AF129" s="27"/>
      <c r="AG129" s="8"/>
      <c r="AH129" s="8"/>
      <c r="AI129" s="8"/>
    </row>
    <row r="130" spans="1:35" ht="15">
      <c r="A130" s="9"/>
      <c r="B130" s="28"/>
      <c r="C130" s="28"/>
      <c r="D130" s="28"/>
      <c r="E130" s="28"/>
      <c r="F130" s="9"/>
      <c r="G130" s="9"/>
      <c r="H130" s="9"/>
      <c r="M130" s="9"/>
      <c r="N130" s="28"/>
      <c r="O130" s="28"/>
      <c r="P130" s="28"/>
      <c r="Q130" s="28"/>
      <c r="R130" s="9"/>
      <c r="V130" s="28"/>
      <c r="W130" s="9"/>
      <c r="AA130" s="28"/>
      <c r="AB130" s="9"/>
      <c r="AF130" s="28"/>
      <c r="AG130" s="9"/>
      <c r="AH130" s="9"/>
      <c r="AI130" s="9"/>
    </row>
    <row r="131" spans="1:35" ht="15">
      <c r="A131" s="8"/>
      <c r="B131" s="27"/>
      <c r="C131" s="27"/>
      <c r="D131" s="27"/>
      <c r="E131" s="27"/>
      <c r="F131" s="8"/>
      <c r="G131" s="8"/>
      <c r="H131" s="8"/>
      <c r="M131" s="8"/>
      <c r="N131" s="27"/>
      <c r="O131" s="27"/>
      <c r="P131" s="27"/>
      <c r="Q131" s="27"/>
      <c r="R131" s="8"/>
      <c r="V131" s="27"/>
      <c r="W131" s="8"/>
      <c r="AA131" s="27"/>
      <c r="AB131" s="8"/>
      <c r="AF131" s="27"/>
      <c r="AG131" s="8"/>
      <c r="AH131" s="8"/>
      <c r="AI131" s="8"/>
    </row>
    <row r="132" spans="1:35" ht="15">
      <c r="A132" s="9"/>
      <c r="B132" s="28"/>
      <c r="C132" s="28"/>
      <c r="D132" s="28"/>
      <c r="E132" s="28"/>
      <c r="F132" s="9"/>
      <c r="G132" s="9"/>
      <c r="H132" s="9"/>
      <c r="M132" s="9"/>
      <c r="N132" s="28"/>
      <c r="O132" s="28"/>
      <c r="P132" s="28"/>
      <c r="Q132" s="28"/>
      <c r="R132" s="9"/>
      <c r="V132" s="28"/>
      <c r="W132" s="9"/>
      <c r="AA132" s="28"/>
      <c r="AB132" s="9"/>
      <c r="AF132" s="28"/>
      <c r="AG132" s="9"/>
      <c r="AH132" s="9"/>
      <c r="AI132" s="9"/>
    </row>
    <row r="133" spans="1:35" ht="15">
      <c r="A133" s="8"/>
      <c r="B133" s="27"/>
      <c r="C133" s="27"/>
      <c r="D133" s="27"/>
      <c r="E133" s="27"/>
      <c r="F133" s="8"/>
      <c r="G133" s="8"/>
      <c r="H133" s="8"/>
      <c r="M133" s="8"/>
      <c r="N133" s="27"/>
      <c r="O133" s="27"/>
      <c r="P133" s="27"/>
      <c r="Q133" s="27"/>
      <c r="R133" s="8"/>
      <c r="V133" s="27"/>
      <c r="W133" s="8"/>
      <c r="AA133" s="27"/>
      <c r="AB133" s="8"/>
      <c r="AF133" s="27"/>
      <c r="AG133" s="8"/>
      <c r="AH133" s="8"/>
      <c r="AI133" s="8"/>
    </row>
    <row r="134" spans="1:35" ht="15">
      <c r="A134" s="9"/>
      <c r="B134" s="28"/>
      <c r="C134" s="28"/>
      <c r="D134" s="28"/>
      <c r="E134" s="28"/>
      <c r="F134" s="9"/>
      <c r="G134" s="9"/>
      <c r="H134" s="9"/>
      <c r="M134" s="9"/>
      <c r="N134" s="28"/>
      <c r="O134" s="28"/>
      <c r="P134" s="28"/>
      <c r="Q134" s="28"/>
      <c r="R134" s="9"/>
      <c r="V134" s="28"/>
      <c r="W134" s="9"/>
      <c r="AA134" s="28"/>
      <c r="AB134" s="9"/>
      <c r="AF134" s="28"/>
      <c r="AG134" s="9"/>
      <c r="AH134" s="9"/>
      <c r="AI134" s="9"/>
    </row>
    <row r="135" spans="1:35" ht="15">
      <c r="A135" s="8"/>
      <c r="B135" s="27"/>
      <c r="C135" s="27"/>
      <c r="D135" s="27"/>
      <c r="E135" s="27"/>
      <c r="F135" s="8"/>
      <c r="G135" s="8"/>
      <c r="H135" s="8"/>
      <c r="M135" s="8"/>
      <c r="N135" s="27"/>
      <c r="O135" s="27"/>
      <c r="P135" s="27"/>
      <c r="Q135" s="27"/>
      <c r="R135" s="8"/>
      <c r="V135" s="27"/>
      <c r="W135" s="8"/>
      <c r="AA135" s="27"/>
      <c r="AB135" s="8"/>
      <c r="AF135" s="27"/>
      <c r="AG135" s="8"/>
      <c r="AH135" s="8"/>
      <c r="AI135" s="8"/>
    </row>
    <row r="136" spans="1:35" ht="15">
      <c r="A136" s="9"/>
      <c r="B136" s="28"/>
      <c r="C136" s="28"/>
      <c r="D136" s="28"/>
      <c r="E136" s="28"/>
      <c r="F136" s="9"/>
      <c r="G136" s="9"/>
      <c r="H136" s="9"/>
      <c r="M136" s="9"/>
      <c r="N136" s="28"/>
      <c r="O136" s="28"/>
      <c r="P136" s="28"/>
      <c r="Q136" s="28"/>
      <c r="R136" s="9"/>
      <c r="V136" s="28"/>
      <c r="W136" s="9"/>
      <c r="AA136" s="28"/>
      <c r="AB136" s="9"/>
      <c r="AF136" s="28"/>
      <c r="AG136" s="9"/>
      <c r="AH136" s="9"/>
      <c r="AI136" s="9"/>
    </row>
    <row r="137" spans="1:35" ht="15">
      <c r="A137" s="8"/>
      <c r="B137" s="27"/>
      <c r="C137" s="27"/>
      <c r="D137" s="27"/>
      <c r="E137" s="27"/>
      <c r="F137" s="8"/>
      <c r="G137" s="8"/>
      <c r="H137" s="8"/>
      <c r="M137" s="8"/>
      <c r="N137" s="27"/>
      <c r="O137" s="27"/>
      <c r="P137" s="27"/>
      <c r="Q137" s="27"/>
      <c r="R137" s="8"/>
      <c r="V137" s="27"/>
      <c r="W137" s="8"/>
      <c r="AA137" s="27"/>
      <c r="AB137" s="8"/>
      <c r="AF137" s="27"/>
      <c r="AG137" s="8"/>
      <c r="AH137" s="8"/>
      <c r="AI137" s="8"/>
    </row>
    <row r="138" spans="1:35" ht="15">
      <c r="A138" s="9"/>
      <c r="B138" s="28"/>
      <c r="C138" s="28"/>
      <c r="D138" s="28"/>
      <c r="E138" s="28"/>
      <c r="F138" s="9"/>
      <c r="G138" s="9"/>
      <c r="H138" s="9"/>
      <c r="M138" s="9"/>
      <c r="N138" s="28"/>
      <c r="O138" s="28"/>
      <c r="P138" s="28"/>
      <c r="Q138" s="28"/>
      <c r="R138" s="9"/>
      <c r="V138" s="28"/>
      <c r="W138" s="9"/>
      <c r="AA138" s="28"/>
      <c r="AB138" s="9"/>
      <c r="AF138" s="28"/>
      <c r="AG138" s="9"/>
      <c r="AH138" s="9"/>
      <c r="AI138" s="9"/>
    </row>
    <row r="139" spans="1:35" ht="15">
      <c r="A139" s="8"/>
      <c r="B139" s="27"/>
      <c r="C139" s="27"/>
      <c r="D139" s="27"/>
      <c r="E139" s="27"/>
      <c r="F139" s="8"/>
      <c r="G139" s="8"/>
      <c r="H139" s="8"/>
      <c r="M139" s="8"/>
      <c r="N139" s="27"/>
      <c r="O139" s="27"/>
      <c r="P139" s="27"/>
      <c r="Q139" s="27"/>
      <c r="R139" s="8"/>
      <c r="V139" s="27"/>
      <c r="W139" s="8"/>
      <c r="AA139" s="27"/>
      <c r="AB139" s="8"/>
      <c r="AF139" s="27"/>
      <c r="AG139" s="8"/>
      <c r="AH139" s="8"/>
      <c r="AI139" s="8"/>
    </row>
    <row r="140" spans="1:35" ht="15">
      <c r="A140" s="9"/>
      <c r="B140" s="28"/>
      <c r="C140" s="28"/>
      <c r="D140" s="28"/>
      <c r="E140" s="28"/>
      <c r="F140" s="9"/>
      <c r="G140" s="9"/>
      <c r="H140" s="9"/>
      <c r="M140" s="9"/>
      <c r="N140" s="28"/>
      <c r="O140" s="28"/>
      <c r="P140" s="28"/>
      <c r="Q140" s="28"/>
      <c r="R140" s="9"/>
      <c r="V140" s="28"/>
      <c r="W140" s="9"/>
      <c r="AA140" s="28"/>
      <c r="AB140" s="9"/>
      <c r="AF140" s="28"/>
      <c r="AG140" s="9"/>
      <c r="AH140" s="9"/>
      <c r="AI140" s="9"/>
    </row>
    <row r="141" spans="1:35" ht="15">
      <c r="A141" s="8"/>
      <c r="B141" s="27"/>
      <c r="C141" s="27"/>
      <c r="D141" s="27"/>
      <c r="E141" s="27"/>
      <c r="F141" s="8"/>
      <c r="G141" s="8"/>
      <c r="H141" s="8"/>
      <c r="M141" s="8"/>
      <c r="N141" s="27"/>
      <c r="O141" s="27"/>
      <c r="P141" s="27"/>
      <c r="Q141" s="27"/>
      <c r="R141" s="8"/>
      <c r="V141" s="27"/>
      <c r="W141" s="8"/>
      <c r="AA141" s="27"/>
      <c r="AB141" s="8"/>
      <c r="AF141" s="27"/>
      <c r="AG141" s="8"/>
      <c r="AH141" s="8"/>
      <c r="AI141" s="8"/>
    </row>
    <row r="142" spans="1:35" ht="15">
      <c r="A142" s="9"/>
      <c r="B142" s="28"/>
      <c r="C142" s="28"/>
      <c r="D142" s="28"/>
      <c r="E142" s="28"/>
      <c r="F142" s="9"/>
      <c r="G142" s="9"/>
      <c r="H142" s="9"/>
      <c r="M142" s="9"/>
      <c r="N142" s="28"/>
      <c r="O142" s="28"/>
      <c r="P142" s="28"/>
      <c r="Q142" s="28"/>
      <c r="R142" s="9"/>
      <c r="V142" s="28"/>
      <c r="W142" s="9"/>
      <c r="AA142" s="28"/>
      <c r="AB142" s="9"/>
      <c r="AF142" s="28"/>
      <c r="AG142" s="9"/>
      <c r="AH142" s="9"/>
      <c r="AI142" s="9"/>
    </row>
    <row r="143" spans="1:35" ht="15">
      <c r="A143" s="8"/>
      <c r="B143" s="27"/>
      <c r="C143" s="27"/>
      <c r="D143" s="27"/>
      <c r="E143" s="27"/>
      <c r="F143" s="8"/>
      <c r="G143" s="8"/>
      <c r="H143" s="8"/>
      <c r="M143" s="8"/>
      <c r="N143" s="27"/>
      <c r="O143" s="27"/>
      <c r="P143" s="27"/>
      <c r="Q143" s="27"/>
      <c r="R143" s="8"/>
      <c r="V143" s="27"/>
      <c r="W143" s="8"/>
      <c r="AA143" s="27"/>
      <c r="AB143" s="8"/>
      <c r="AF143" s="27"/>
      <c r="AG143" s="8"/>
      <c r="AH143" s="8"/>
      <c r="AI143" s="8"/>
    </row>
    <row r="144" spans="1:35" ht="15">
      <c r="A144" s="9"/>
      <c r="B144" s="28"/>
      <c r="C144" s="28"/>
      <c r="D144" s="28"/>
      <c r="E144" s="28"/>
      <c r="F144" s="9"/>
      <c r="G144" s="9"/>
      <c r="H144" s="9"/>
      <c r="M144" s="9"/>
      <c r="N144" s="28"/>
      <c r="O144" s="28"/>
      <c r="P144" s="28"/>
      <c r="Q144" s="28"/>
      <c r="R144" s="9"/>
      <c r="V144" s="28"/>
      <c r="W144" s="9"/>
      <c r="AA144" s="28"/>
      <c r="AB144" s="9"/>
      <c r="AF144" s="28"/>
      <c r="AG144" s="9"/>
      <c r="AH144" s="9"/>
      <c r="AI144" s="9"/>
    </row>
    <row r="145" spans="1:35" ht="15">
      <c r="A145" s="8"/>
      <c r="B145" s="27"/>
      <c r="C145" s="27"/>
      <c r="D145" s="27"/>
      <c r="E145" s="27"/>
      <c r="F145" s="8"/>
      <c r="G145" s="8"/>
      <c r="H145" s="8"/>
      <c r="M145" s="8"/>
      <c r="N145" s="27"/>
      <c r="O145" s="27"/>
      <c r="P145" s="27"/>
      <c r="Q145" s="27"/>
      <c r="R145" s="8"/>
      <c r="V145" s="27"/>
      <c r="W145" s="8"/>
      <c r="AA145" s="27"/>
      <c r="AB145" s="8"/>
      <c r="AF145" s="27"/>
      <c r="AG145" s="8"/>
      <c r="AH145" s="8"/>
      <c r="AI145" s="8"/>
    </row>
    <row r="146" spans="1:35" ht="15">
      <c r="A146" s="9"/>
      <c r="B146" s="28"/>
      <c r="C146" s="28"/>
      <c r="D146" s="28"/>
      <c r="E146" s="28"/>
      <c r="F146" s="9"/>
      <c r="G146" s="9"/>
      <c r="H146" s="9"/>
      <c r="M146" s="9"/>
      <c r="N146" s="28"/>
      <c r="O146" s="28"/>
      <c r="P146" s="28"/>
      <c r="Q146" s="28"/>
      <c r="R146" s="9"/>
      <c r="V146" s="28"/>
      <c r="W146" s="9"/>
      <c r="AA146" s="28"/>
      <c r="AB146" s="9"/>
      <c r="AF146" s="28"/>
      <c r="AG146" s="9"/>
      <c r="AH146" s="9"/>
      <c r="AI146" s="9"/>
    </row>
    <row r="147" spans="1:35" ht="15">
      <c r="A147" s="8"/>
      <c r="B147" s="27"/>
      <c r="C147" s="27"/>
      <c r="D147" s="27"/>
      <c r="E147" s="27"/>
      <c r="F147" s="8"/>
      <c r="G147" s="8"/>
      <c r="H147" s="8"/>
      <c r="M147" s="8"/>
      <c r="N147" s="27"/>
      <c r="O147" s="27"/>
      <c r="P147" s="27"/>
      <c r="Q147" s="27"/>
      <c r="R147" s="8"/>
      <c r="V147" s="27"/>
      <c r="W147" s="8"/>
      <c r="AA147" s="27"/>
      <c r="AB147" s="8"/>
      <c r="AF147" s="27"/>
      <c r="AG147" s="8"/>
      <c r="AH147" s="8"/>
      <c r="AI147" s="8"/>
    </row>
    <row r="148" spans="1:35" ht="15">
      <c r="A148" s="9"/>
      <c r="B148" s="28"/>
      <c r="C148" s="28"/>
      <c r="D148" s="28"/>
      <c r="E148" s="28"/>
      <c r="F148" s="9"/>
      <c r="G148" s="9"/>
      <c r="H148" s="9"/>
      <c r="M148" s="9"/>
      <c r="N148" s="28"/>
      <c r="O148" s="28"/>
      <c r="P148" s="28"/>
      <c r="Q148" s="28"/>
      <c r="R148" s="9"/>
      <c r="V148" s="28"/>
      <c r="W148" s="9"/>
      <c r="AA148" s="28"/>
      <c r="AB148" s="9"/>
      <c r="AF148" s="28"/>
      <c r="AG148" s="9"/>
      <c r="AH148" s="9"/>
      <c r="AI148" s="9"/>
    </row>
    <row r="149" spans="1:35" ht="15">
      <c r="A149" s="8"/>
      <c r="B149" s="27"/>
      <c r="C149" s="27"/>
      <c r="D149" s="27"/>
      <c r="E149" s="27"/>
      <c r="F149" s="8"/>
      <c r="G149" s="8"/>
      <c r="H149" s="8"/>
      <c r="M149" s="8"/>
      <c r="N149" s="27"/>
      <c r="O149" s="27"/>
      <c r="P149" s="27"/>
      <c r="Q149" s="27"/>
      <c r="R149" s="8"/>
      <c r="V149" s="27"/>
      <c r="W149" s="8"/>
      <c r="AA149" s="27"/>
      <c r="AB149" s="8"/>
      <c r="AF149" s="27"/>
      <c r="AG149" s="8"/>
      <c r="AH149" s="8"/>
      <c r="AI149" s="8"/>
    </row>
    <row r="150" spans="1:35" ht="15">
      <c r="A150" s="9"/>
      <c r="B150" s="28"/>
      <c r="C150" s="28"/>
      <c r="D150" s="28"/>
      <c r="E150" s="28"/>
      <c r="F150" s="9"/>
      <c r="G150" s="9"/>
      <c r="H150" s="9"/>
      <c r="M150" s="9"/>
      <c r="N150" s="28"/>
      <c r="O150" s="28"/>
      <c r="P150" s="28"/>
      <c r="Q150" s="28"/>
      <c r="R150" s="9"/>
      <c r="V150" s="28"/>
      <c r="W150" s="9"/>
      <c r="AA150" s="28"/>
      <c r="AB150" s="9"/>
      <c r="AF150" s="28"/>
      <c r="AG150" s="9"/>
      <c r="AH150" s="9"/>
      <c r="AI150" s="9"/>
    </row>
    <row r="151" spans="1:35" ht="15">
      <c r="A151" s="8"/>
      <c r="B151" s="27"/>
      <c r="C151" s="27"/>
      <c r="D151" s="27"/>
      <c r="E151" s="27"/>
      <c r="F151" s="8"/>
      <c r="G151" s="8"/>
      <c r="H151" s="8"/>
      <c r="M151" s="8"/>
      <c r="N151" s="27"/>
      <c r="O151" s="27"/>
      <c r="P151" s="27"/>
      <c r="Q151" s="27"/>
      <c r="R151" s="8"/>
      <c r="V151" s="27"/>
      <c r="W151" s="8"/>
      <c r="AA151" s="27"/>
      <c r="AB151" s="8"/>
      <c r="AF151" s="27"/>
      <c r="AG151" s="8"/>
      <c r="AH151" s="8"/>
      <c r="AI151" s="8"/>
    </row>
    <row r="152" spans="1:35" ht="15">
      <c r="A152" s="9"/>
      <c r="B152" s="28"/>
      <c r="C152" s="28"/>
      <c r="D152" s="28"/>
      <c r="E152" s="28"/>
      <c r="F152" s="9"/>
      <c r="G152" s="9"/>
      <c r="H152" s="9"/>
      <c r="M152" s="9"/>
      <c r="N152" s="28"/>
      <c r="O152" s="28"/>
      <c r="P152" s="28"/>
      <c r="Q152" s="28"/>
      <c r="R152" s="9"/>
      <c r="V152" s="28"/>
      <c r="W152" s="9"/>
      <c r="AA152" s="28"/>
      <c r="AB152" s="9"/>
      <c r="AF152" s="28"/>
      <c r="AG152" s="9"/>
      <c r="AH152" s="9"/>
      <c r="AI152" s="9"/>
    </row>
    <row r="153" spans="1:35" ht="15">
      <c r="A153" s="8"/>
      <c r="B153" s="27"/>
      <c r="C153" s="27"/>
      <c r="D153" s="27"/>
      <c r="E153" s="27"/>
      <c r="F153" s="8"/>
      <c r="G153" s="8"/>
      <c r="H153" s="8"/>
      <c r="M153" s="8"/>
      <c r="N153" s="27"/>
      <c r="O153" s="27"/>
      <c r="P153" s="27"/>
      <c r="Q153" s="27"/>
      <c r="R153" s="8"/>
      <c r="V153" s="27"/>
      <c r="W153" s="8"/>
      <c r="AA153" s="27"/>
      <c r="AB153" s="8"/>
      <c r="AF153" s="27"/>
      <c r="AG153" s="8"/>
      <c r="AH153" s="8"/>
      <c r="AI153" s="8"/>
    </row>
    <row r="154" spans="1:35" ht="15">
      <c r="A154" s="9"/>
      <c r="B154" s="28"/>
      <c r="C154" s="28"/>
      <c r="D154" s="28"/>
      <c r="E154" s="28"/>
      <c r="F154" s="9"/>
      <c r="G154" s="9"/>
      <c r="H154" s="9"/>
      <c r="M154" s="9"/>
      <c r="N154" s="28"/>
      <c r="O154" s="28"/>
      <c r="P154" s="28"/>
      <c r="Q154" s="28"/>
      <c r="R154" s="9"/>
      <c r="V154" s="28"/>
      <c r="W154" s="9"/>
      <c r="AA154" s="28"/>
      <c r="AB154" s="9"/>
      <c r="AF154" s="28"/>
      <c r="AG154" s="9"/>
      <c r="AH154" s="9"/>
      <c r="AI154" s="9"/>
    </row>
    <row r="155" spans="1:35" ht="15">
      <c r="A155" s="8"/>
      <c r="B155" s="27"/>
      <c r="C155" s="27"/>
      <c r="D155" s="27"/>
      <c r="E155" s="27"/>
      <c r="F155" s="8"/>
      <c r="G155" s="8"/>
      <c r="H155" s="8"/>
      <c r="M155" s="8"/>
      <c r="N155" s="27"/>
      <c r="O155" s="27"/>
      <c r="P155" s="27"/>
      <c r="Q155" s="27"/>
      <c r="R155" s="8"/>
      <c r="V155" s="27"/>
      <c r="W155" s="8"/>
      <c r="AA155" s="27"/>
      <c r="AB155" s="8"/>
      <c r="AF155" s="27"/>
      <c r="AG155" s="8"/>
      <c r="AH155" s="8"/>
      <c r="AI155" s="8"/>
    </row>
    <row r="156" spans="1:35" ht="15">
      <c r="A156" s="9"/>
      <c r="B156" s="28"/>
      <c r="C156" s="28"/>
      <c r="D156" s="28"/>
      <c r="E156" s="28"/>
      <c r="F156" s="9"/>
      <c r="G156" s="9"/>
      <c r="H156" s="9"/>
      <c r="M156" s="9"/>
      <c r="N156" s="28"/>
      <c r="O156" s="28"/>
      <c r="P156" s="28"/>
      <c r="Q156" s="28"/>
      <c r="R156" s="9"/>
      <c r="V156" s="28"/>
      <c r="W156" s="9"/>
      <c r="AA156" s="28"/>
      <c r="AB156" s="9"/>
      <c r="AF156" s="28"/>
      <c r="AG156" s="9"/>
      <c r="AH156" s="9"/>
      <c r="AI156" s="9"/>
    </row>
    <row r="157" spans="1:35" ht="15">
      <c r="A157" s="8"/>
      <c r="B157" s="27"/>
      <c r="C157" s="27"/>
      <c r="D157" s="27"/>
      <c r="E157" s="27"/>
      <c r="F157" s="8"/>
      <c r="G157" s="8"/>
      <c r="H157" s="8"/>
      <c r="M157" s="8"/>
      <c r="N157" s="27"/>
      <c r="O157" s="27"/>
      <c r="P157" s="27"/>
      <c r="Q157" s="27"/>
      <c r="R157" s="8"/>
      <c r="V157" s="27"/>
      <c r="W157" s="8"/>
      <c r="AA157" s="27"/>
      <c r="AB157" s="8"/>
      <c r="AF157" s="27"/>
      <c r="AG157" s="8"/>
      <c r="AH157" s="8"/>
      <c r="AI157" s="8"/>
    </row>
    <row r="158" spans="1:35" ht="15">
      <c r="A158" s="9"/>
      <c r="B158" s="28"/>
      <c r="C158" s="28"/>
      <c r="D158" s="28"/>
      <c r="E158" s="28"/>
      <c r="F158" s="9"/>
      <c r="G158" s="9"/>
      <c r="H158" s="9"/>
      <c r="M158" s="9"/>
      <c r="N158" s="28"/>
      <c r="O158" s="28"/>
      <c r="P158" s="28"/>
      <c r="Q158" s="28"/>
      <c r="R158" s="9"/>
      <c r="V158" s="28"/>
      <c r="W158" s="9"/>
      <c r="AA158" s="28"/>
      <c r="AB158" s="9"/>
      <c r="AF158" s="28"/>
      <c r="AG158" s="9"/>
      <c r="AH158" s="9"/>
      <c r="AI158" s="9"/>
    </row>
    <row r="159" spans="1:35" ht="15">
      <c r="A159" s="8"/>
      <c r="B159" s="27"/>
      <c r="C159" s="27"/>
      <c r="D159" s="27"/>
      <c r="E159" s="27"/>
      <c r="F159" s="8"/>
      <c r="G159" s="8"/>
      <c r="H159" s="8"/>
      <c r="M159" s="8"/>
      <c r="N159" s="27"/>
      <c r="O159" s="27"/>
      <c r="P159" s="27"/>
      <c r="Q159" s="27"/>
      <c r="R159" s="8"/>
      <c r="V159" s="27"/>
      <c r="W159" s="8"/>
      <c r="AA159" s="27"/>
      <c r="AB159" s="8"/>
      <c r="AF159" s="27"/>
      <c r="AG159" s="8"/>
      <c r="AH159" s="8"/>
      <c r="AI159" s="8"/>
    </row>
    <row r="160" spans="1:35" ht="15">
      <c r="A160" s="9"/>
      <c r="B160" s="28"/>
      <c r="C160" s="28"/>
      <c r="D160" s="28"/>
      <c r="E160" s="28"/>
      <c r="F160" s="9"/>
      <c r="G160" s="9"/>
      <c r="H160" s="9"/>
      <c r="M160" s="9"/>
      <c r="N160" s="28"/>
      <c r="O160" s="28"/>
      <c r="P160" s="28"/>
      <c r="Q160" s="28"/>
      <c r="R160" s="9"/>
      <c r="V160" s="28"/>
      <c r="W160" s="9"/>
      <c r="AA160" s="28"/>
      <c r="AB160" s="9"/>
      <c r="AF160" s="28"/>
      <c r="AG160" s="9"/>
      <c r="AH160" s="9"/>
      <c r="AI160" s="9"/>
    </row>
    <row r="161" spans="1:35" ht="15">
      <c r="A161" s="8"/>
      <c r="B161" s="27"/>
      <c r="C161" s="27"/>
      <c r="D161" s="27"/>
      <c r="E161" s="27"/>
      <c r="F161" s="8"/>
      <c r="G161" s="8"/>
      <c r="H161" s="8"/>
      <c r="M161" s="8"/>
      <c r="N161" s="27"/>
      <c r="O161" s="27"/>
      <c r="P161" s="27"/>
      <c r="Q161" s="27"/>
      <c r="R161" s="8"/>
      <c r="V161" s="27"/>
      <c r="W161" s="8"/>
      <c r="AA161" s="27"/>
      <c r="AB161" s="8"/>
      <c r="AF161" s="27"/>
      <c r="AG161" s="8"/>
      <c r="AH161" s="8"/>
      <c r="AI161" s="8"/>
    </row>
    <row r="162" spans="1:35" ht="15">
      <c r="A162" s="9"/>
      <c r="B162" s="28"/>
      <c r="C162" s="28"/>
      <c r="D162" s="28"/>
      <c r="E162" s="28"/>
      <c r="F162" s="9"/>
      <c r="G162" s="9"/>
      <c r="H162" s="9"/>
      <c r="M162" s="9"/>
      <c r="N162" s="28"/>
      <c r="O162" s="28"/>
      <c r="P162" s="28"/>
      <c r="Q162" s="28"/>
      <c r="R162" s="9"/>
      <c r="V162" s="28"/>
      <c r="W162" s="9"/>
      <c r="AA162" s="28"/>
      <c r="AB162" s="9"/>
      <c r="AF162" s="28"/>
      <c r="AG162" s="9"/>
      <c r="AH162" s="9"/>
      <c r="AI162" s="9"/>
    </row>
    <row r="163" spans="1:35" ht="15">
      <c r="A163" s="8"/>
      <c r="B163" s="27"/>
      <c r="C163" s="27"/>
      <c r="D163" s="27"/>
      <c r="E163" s="27"/>
      <c r="F163" s="8"/>
      <c r="G163" s="8"/>
      <c r="H163" s="8"/>
      <c r="M163" s="8"/>
      <c r="N163" s="27"/>
      <c r="O163" s="27"/>
      <c r="P163" s="27"/>
      <c r="Q163" s="27"/>
      <c r="R163" s="8"/>
      <c r="V163" s="27"/>
      <c r="W163" s="8"/>
      <c r="AA163" s="27"/>
      <c r="AB163" s="8"/>
      <c r="AF163" s="27"/>
      <c r="AG163" s="8"/>
      <c r="AH163" s="8"/>
      <c r="AI163" s="8"/>
    </row>
    <row r="164" spans="1:35" ht="15">
      <c r="A164" s="9"/>
      <c r="B164" s="28"/>
      <c r="C164" s="28"/>
      <c r="D164" s="28"/>
      <c r="E164" s="28"/>
      <c r="F164" s="9"/>
      <c r="G164" s="9"/>
      <c r="H164" s="9"/>
      <c r="M164" s="9"/>
      <c r="N164" s="28"/>
      <c r="O164" s="28"/>
      <c r="P164" s="28"/>
      <c r="Q164" s="28"/>
      <c r="R164" s="9"/>
      <c r="V164" s="28"/>
      <c r="W164" s="9"/>
      <c r="AA164" s="28"/>
      <c r="AB164" s="9"/>
      <c r="AF164" s="28"/>
      <c r="AG164" s="9"/>
      <c r="AH164" s="9"/>
      <c r="AI164" s="9"/>
    </row>
    <row r="165" spans="1:35" ht="15">
      <c r="A165" s="8"/>
      <c r="B165" s="27"/>
      <c r="C165" s="27"/>
      <c r="D165" s="27"/>
      <c r="E165" s="27"/>
      <c r="F165" s="8"/>
      <c r="G165" s="8"/>
      <c r="H165" s="8"/>
      <c r="M165" s="8"/>
      <c r="N165" s="27"/>
      <c r="O165" s="27"/>
      <c r="P165" s="27"/>
      <c r="Q165" s="27"/>
      <c r="R165" s="8"/>
      <c r="V165" s="27"/>
      <c r="W165" s="8"/>
      <c r="AA165" s="27"/>
      <c r="AB165" s="8"/>
      <c r="AF165" s="27"/>
      <c r="AG165" s="8"/>
      <c r="AH165" s="8"/>
      <c r="AI165" s="8"/>
    </row>
    <row r="166" spans="1:35" ht="15">
      <c r="A166" s="9"/>
      <c r="B166" s="28"/>
      <c r="C166" s="28"/>
      <c r="D166" s="28"/>
      <c r="E166" s="28"/>
      <c r="F166" s="9"/>
      <c r="G166" s="9"/>
      <c r="H166" s="9"/>
      <c r="M166" s="9"/>
      <c r="N166" s="28"/>
      <c r="O166" s="28"/>
      <c r="P166" s="28"/>
      <c r="Q166" s="28"/>
      <c r="R166" s="9"/>
      <c r="V166" s="28"/>
      <c r="W166" s="9"/>
      <c r="AA166" s="28"/>
      <c r="AB166" s="9"/>
      <c r="AF166" s="28"/>
      <c r="AG166" s="9"/>
      <c r="AH166" s="9"/>
      <c r="AI166" s="9"/>
    </row>
    <row r="167" spans="1:35" ht="15">
      <c r="A167" s="8"/>
      <c r="B167" s="27"/>
      <c r="C167" s="27"/>
      <c r="D167" s="27"/>
      <c r="E167" s="27"/>
      <c r="F167" s="8"/>
      <c r="G167" s="8"/>
      <c r="H167" s="8"/>
      <c r="M167" s="8"/>
      <c r="N167" s="27"/>
      <c r="O167" s="27"/>
      <c r="P167" s="27"/>
      <c r="Q167" s="27"/>
      <c r="R167" s="8"/>
      <c r="V167" s="27"/>
      <c r="W167" s="8"/>
      <c r="AA167" s="27"/>
      <c r="AB167" s="8"/>
      <c r="AF167" s="27"/>
      <c r="AG167" s="8"/>
      <c r="AH167" s="8"/>
      <c r="AI167" s="8"/>
    </row>
    <row r="168" spans="1:35" ht="15">
      <c r="A168" s="9"/>
      <c r="B168" s="28"/>
      <c r="C168" s="28"/>
      <c r="D168" s="28"/>
      <c r="E168" s="28"/>
      <c r="F168" s="9"/>
      <c r="G168" s="9"/>
      <c r="H168" s="9"/>
      <c r="M168" s="9"/>
      <c r="N168" s="28"/>
      <c r="O168" s="28"/>
      <c r="P168" s="28"/>
      <c r="Q168" s="28"/>
      <c r="R168" s="9"/>
      <c r="V168" s="28"/>
      <c r="W168" s="9"/>
      <c r="AA168" s="28"/>
      <c r="AB168" s="9"/>
      <c r="AF168" s="28"/>
      <c r="AG168" s="9"/>
      <c r="AH168" s="9"/>
      <c r="AI168" s="9"/>
    </row>
    <row r="169" spans="1:35" ht="15">
      <c r="A169" s="8"/>
      <c r="B169" s="27"/>
      <c r="C169" s="27"/>
      <c r="D169" s="27"/>
      <c r="E169" s="27"/>
      <c r="F169" s="8"/>
      <c r="G169" s="8"/>
      <c r="H169" s="8"/>
      <c r="M169" s="8"/>
      <c r="N169" s="27"/>
      <c r="O169" s="27"/>
      <c r="P169" s="27"/>
      <c r="Q169" s="27"/>
      <c r="R169" s="8"/>
      <c r="V169" s="27"/>
      <c r="W169" s="8"/>
      <c r="AA169" s="27"/>
      <c r="AB169" s="8"/>
      <c r="AF169" s="27"/>
      <c r="AG169" s="8"/>
      <c r="AH169" s="8"/>
      <c r="AI169" s="8"/>
    </row>
    <row r="170" spans="1:35" ht="15">
      <c r="A170" s="9"/>
      <c r="B170" s="28"/>
      <c r="C170" s="28"/>
      <c r="D170" s="28"/>
      <c r="E170" s="28"/>
      <c r="F170" s="9"/>
      <c r="G170" s="9"/>
      <c r="H170" s="9"/>
      <c r="M170" s="9"/>
      <c r="N170" s="28"/>
      <c r="O170" s="28"/>
      <c r="P170" s="28"/>
      <c r="Q170" s="28"/>
      <c r="R170" s="9"/>
      <c r="V170" s="28"/>
      <c r="W170" s="9"/>
      <c r="AA170" s="28"/>
      <c r="AB170" s="9"/>
      <c r="AF170" s="28"/>
      <c r="AG170" s="9"/>
      <c r="AH170" s="9"/>
      <c r="AI170" s="9"/>
    </row>
    <row r="171" spans="1:35" ht="15">
      <c r="A171" s="8"/>
      <c r="B171" s="27"/>
      <c r="C171" s="27"/>
      <c r="D171" s="27"/>
      <c r="E171" s="27"/>
      <c r="F171" s="8"/>
      <c r="G171" s="8"/>
      <c r="H171" s="8"/>
      <c r="M171" s="8"/>
      <c r="N171" s="27"/>
      <c r="O171" s="27"/>
      <c r="P171" s="27"/>
      <c r="Q171" s="27"/>
      <c r="R171" s="8"/>
      <c r="V171" s="27"/>
      <c r="W171" s="8"/>
      <c r="AA171" s="27"/>
      <c r="AB171" s="8"/>
      <c r="AF171" s="27"/>
      <c r="AG171" s="8"/>
      <c r="AH171" s="8"/>
      <c r="AI171" s="8"/>
    </row>
    <row r="172" spans="1:35" ht="15">
      <c r="A172" s="9"/>
      <c r="B172" s="28"/>
      <c r="C172" s="28"/>
      <c r="D172" s="28"/>
      <c r="E172" s="28"/>
      <c r="F172" s="9"/>
      <c r="G172" s="9"/>
      <c r="H172" s="9"/>
      <c r="M172" s="9"/>
      <c r="N172" s="28"/>
      <c r="O172" s="28"/>
      <c r="P172" s="28"/>
      <c r="Q172" s="28"/>
      <c r="R172" s="9"/>
      <c r="V172" s="28"/>
      <c r="W172" s="9"/>
      <c r="AA172" s="28"/>
      <c r="AB172" s="9"/>
      <c r="AF172" s="28"/>
      <c r="AG172" s="9"/>
      <c r="AH172" s="9"/>
      <c r="AI172" s="9"/>
    </row>
    <row r="173" spans="1:35" ht="15">
      <c r="A173" s="8"/>
      <c r="B173" s="27"/>
      <c r="C173" s="27"/>
      <c r="D173" s="27"/>
      <c r="E173" s="27"/>
      <c r="F173" s="8"/>
      <c r="G173" s="8"/>
      <c r="H173" s="8"/>
      <c r="M173" s="8"/>
      <c r="N173" s="27"/>
      <c r="O173" s="27"/>
      <c r="P173" s="27"/>
      <c r="Q173" s="27"/>
      <c r="R173" s="8"/>
      <c r="V173" s="27"/>
      <c r="W173" s="8"/>
      <c r="AA173" s="27"/>
      <c r="AB173" s="8"/>
      <c r="AF173" s="27"/>
      <c r="AG173" s="8"/>
      <c r="AH173" s="8"/>
      <c r="AI173" s="8"/>
    </row>
    <row r="174" spans="1:35" ht="15">
      <c r="A174" s="9"/>
      <c r="B174" s="28"/>
      <c r="C174" s="28"/>
      <c r="D174" s="28"/>
      <c r="E174" s="28"/>
      <c r="F174" s="9"/>
      <c r="G174" s="9"/>
      <c r="H174" s="9"/>
      <c r="M174" s="9"/>
      <c r="N174" s="28"/>
      <c r="O174" s="28"/>
      <c r="P174" s="28"/>
      <c r="Q174" s="28"/>
      <c r="R174" s="9"/>
      <c r="V174" s="28"/>
      <c r="W174" s="9"/>
      <c r="AA174" s="28"/>
      <c r="AB174" s="9"/>
      <c r="AF174" s="28"/>
      <c r="AG174" s="9"/>
      <c r="AH174" s="9"/>
      <c r="AI174" s="9"/>
    </row>
    <row r="175" spans="1:35" ht="15">
      <c r="A175" s="8"/>
      <c r="B175" s="27"/>
      <c r="C175" s="27"/>
      <c r="D175" s="27"/>
      <c r="E175" s="27"/>
      <c r="F175" s="8"/>
      <c r="G175" s="8"/>
      <c r="H175" s="8"/>
      <c r="M175" s="8"/>
      <c r="N175" s="27"/>
      <c r="O175" s="27"/>
      <c r="P175" s="27"/>
      <c r="Q175" s="27"/>
      <c r="R175" s="8"/>
      <c r="V175" s="27"/>
      <c r="W175" s="8"/>
      <c r="AA175" s="27"/>
      <c r="AB175" s="8"/>
      <c r="AF175" s="27"/>
      <c r="AG175" s="8"/>
      <c r="AH175" s="8"/>
      <c r="AI175" s="8"/>
    </row>
    <row r="176" spans="1:35" ht="15">
      <c r="A176" s="9"/>
      <c r="B176" s="28"/>
      <c r="C176" s="28"/>
      <c r="D176" s="28"/>
      <c r="E176" s="28"/>
      <c r="F176" s="9"/>
      <c r="G176" s="9"/>
      <c r="H176" s="9"/>
      <c r="M176" s="9"/>
      <c r="N176" s="28"/>
      <c r="O176" s="28"/>
      <c r="P176" s="28"/>
      <c r="Q176" s="28"/>
      <c r="R176" s="9"/>
      <c r="V176" s="28"/>
      <c r="W176" s="9"/>
      <c r="AA176" s="28"/>
      <c r="AB176" s="9"/>
      <c r="AF176" s="28"/>
      <c r="AG176" s="9"/>
      <c r="AH176" s="9"/>
      <c r="AI176" s="9"/>
    </row>
    <row r="177" spans="1:35" ht="15">
      <c r="A177" s="8"/>
      <c r="B177" s="27"/>
      <c r="C177" s="27"/>
      <c r="D177" s="27"/>
      <c r="E177" s="27"/>
      <c r="F177" s="8"/>
      <c r="G177" s="8"/>
      <c r="H177" s="8"/>
      <c r="M177" s="8"/>
      <c r="N177" s="27"/>
      <c r="O177" s="27"/>
      <c r="P177" s="27"/>
      <c r="Q177" s="27"/>
      <c r="R177" s="8"/>
      <c r="V177" s="27"/>
      <c r="W177" s="8"/>
      <c r="AA177" s="27"/>
      <c r="AB177" s="8"/>
      <c r="AF177" s="27"/>
      <c r="AG177" s="8"/>
      <c r="AH177" s="8"/>
      <c r="AI177" s="8"/>
    </row>
    <row r="178" spans="1:35" ht="15">
      <c r="A178" s="9"/>
      <c r="B178" s="28"/>
      <c r="C178" s="28"/>
      <c r="D178" s="28"/>
      <c r="E178" s="28"/>
      <c r="F178" s="9"/>
      <c r="G178" s="9"/>
      <c r="H178" s="9"/>
      <c r="M178" s="9"/>
      <c r="N178" s="28"/>
      <c r="O178" s="28"/>
      <c r="P178" s="28"/>
      <c r="Q178" s="28"/>
      <c r="R178" s="9"/>
      <c r="V178" s="28"/>
      <c r="W178" s="9"/>
      <c r="AA178" s="28"/>
      <c r="AB178" s="9"/>
      <c r="AF178" s="28"/>
      <c r="AG178" s="9"/>
      <c r="AH178" s="9"/>
      <c r="AI178" s="9"/>
    </row>
    <row r="179" spans="1:35" ht="15">
      <c r="A179" s="8"/>
      <c r="B179" s="27"/>
      <c r="C179" s="27"/>
      <c r="D179" s="27"/>
      <c r="E179" s="27"/>
      <c r="F179" s="8"/>
      <c r="G179" s="8"/>
      <c r="H179" s="8"/>
      <c r="M179" s="8"/>
      <c r="N179" s="27"/>
      <c r="O179" s="27"/>
      <c r="P179" s="27"/>
      <c r="Q179" s="27"/>
      <c r="R179" s="8"/>
      <c r="V179" s="27"/>
      <c r="W179" s="8"/>
      <c r="AA179" s="27"/>
      <c r="AB179" s="8"/>
      <c r="AF179" s="27"/>
      <c r="AG179" s="8"/>
      <c r="AH179" s="8"/>
      <c r="AI179" s="8"/>
    </row>
    <row r="180" spans="1:35" ht="15">
      <c r="A180" s="9"/>
      <c r="B180" s="28"/>
      <c r="C180" s="28"/>
      <c r="D180" s="28"/>
      <c r="E180" s="28"/>
      <c r="F180" s="9"/>
      <c r="G180" s="9"/>
      <c r="H180" s="9"/>
      <c r="M180" s="9"/>
      <c r="N180" s="28"/>
      <c r="O180" s="28"/>
      <c r="P180" s="28"/>
      <c r="Q180" s="28"/>
      <c r="R180" s="9"/>
      <c r="V180" s="28"/>
      <c r="W180" s="9"/>
      <c r="AA180" s="28"/>
      <c r="AB180" s="9"/>
      <c r="AF180" s="28"/>
      <c r="AG180" s="9"/>
      <c r="AH180" s="9"/>
      <c r="AI180" s="9"/>
    </row>
    <row r="181" spans="1:35" ht="15">
      <c r="A181" s="8"/>
      <c r="B181" s="27"/>
      <c r="C181" s="27"/>
      <c r="D181" s="27"/>
      <c r="E181" s="27"/>
      <c r="F181" s="8"/>
      <c r="G181" s="8"/>
      <c r="H181" s="8"/>
      <c r="M181" s="8"/>
      <c r="N181" s="27"/>
      <c r="O181" s="27"/>
      <c r="P181" s="27"/>
      <c r="Q181" s="27"/>
      <c r="R181" s="8"/>
      <c r="V181" s="27"/>
      <c r="W181" s="8"/>
      <c r="AA181" s="27"/>
      <c r="AB181" s="8"/>
      <c r="AF181" s="27"/>
      <c r="AG181" s="8"/>
      <c r="AH181" s="8"/>
      <c r="AI181" s="8"/>
    </row>
    <row r="182" spans="1:35" ht="15">
      <c r="A182" s="9"/>
      <c r="B182" s="28"/>
      <c r="C182" s="28"/>
      <c r="D182" s="28"/>
      <c r="E182" s="28"/>
      <c r="F182" s="9"/>
      <c r="G182" s="9"/>
      <c r="H182" s="9"/>
      <c r="M182" s="9"/>
      <c r="N182" s="28"/>
      <c r="O182" s="28"/>
      <c r="P182" s="28"/>
      <c r="Q182" s="28"/>
      <c r="R182" s="9"/>
      <c r="V182" s="28"/>
      <c r="W182" s="9"/>
      <c r="AA182" s="28"/>
      <c r="AB182" s="9"/>
      <c r="AF182" s="28"/>
      <c r="AG182" s="9"/>
      <c r="AH182" s="9"/>
      <c r="AI182" s="9"/>
    </row>
    <row r="183" spans="1:35" ht="15">
      <c r="A183" s="8"/>
      <c r="B183" s="27"/>
      <c r="C183" s="27"/>
      <c r="D183" s="27"/>
      <c r="E183" s="27"/>
      <c r="F183" s="8"/>
      <c r="G183" s="8"/>
      <c r="H183" s="8"/>
      <c r="M183" s="8"/>
      <c r="N183" s="27"/>
      <c r="O183" s="27"/>
      <c r="P183" s="27"/>
      <c r="Q183" s="27"/>
      <c r="R183" s="8"/>
      <c r="V183" s="27"/>
      <c r="W183" s="8"/>
      <c r="AA183" s="27"/>
      <c r="AB183" s="8"/>
      <c r="AF183" s="27"/>
      <c r="AG183" s="8"/>
      <c r="AH183" s="8"/>
      <c r="AI183" s="8"/>
    </row>
    <row r="184" spans="1:35" ht="15">
      <c r="A184" s="9"/>
      <c r="B184" s="28"/>
      <c r="C184" s="28"/>
      <c r="D184" s="28"/>
      <c r="E184" s="28"/>
      <c r="F184" s="9"/>
      <c r="G184" s="9"/>
      <c r="H184" s="9"/>
      <c r="M184" s="9"/>
      <c r="N184" s="28"/>
      <c r="O184" s="28"/>
      <c r="P184" s="28"/>
      <c r="Q184" s="28"/>
      <c r="R184" s="9"/>
      <c r="V184" s="28"/>
      <c r="W184" s="9"/>
      <c r="AA184" s="28"/>
      <c r="AB184" s="9"/>
      <c r="AF184" s="28"/>
      <c r="AG184" s="9"/>
      <c r="AH184" s="9"/>
      <c r="AI184" s="9"/>
    </row>
    <row r="185" spans="1:35" ht="15">
      <c r="A185" s="8"/>
      <c r="B185" s="27"/>
      <c r="C185" s="27"/>
      <c r="D185" s="27"/>
      <c r="E185" s="27"/>
      <c r="F185" s="8"/>
      <c r="G185" s="8"/>
      <c r="H185" s="8"/>
      <c r="M185" s="8"/>
      <c r="N185" s="27"/>
      <c r="O185" s="27"/>
      <c r="P185" s="27"/>
      <c r="Q185" s="27"/>
      <c r="R185" s="8"/>
      <c r="V185" s="27"/>
      <c r="W185" s="8"/>
      <c r="AA185" s="27"/>
      <c r="AB185" s="8"/>
      <c r="AF185" s="27"/>
      <c r="AG185" s="8"/>
      <c r="AH185" s="8"/>
      <c r="AI185" s="8"/>
    </row>
    <row r="186" spans="1:35" ht="15">
      <c r="A186" s="9"/>
      <c r="B186" s="28"/>
      <c r="C186" s="28"/>
      <c r="D186" s="28"/>
      <c r="E186" s="28"/>
      <c r="F186" s="9"/>
      <c r="G186" s="9"/>
      <c r="H186" s="9"/>
      <c r="M186" s="9"/>
      <c r="N186" s="28"/>
      <c r="O186" s="28"/>
      <c r="P186" s="28"/>
      <c r="Q186" s="28"/>
      <c r="R186" s="9"/>
      <c r="V186" s="28"/>
      <c r="W186" s="9"/>
      <c r="AA186" s="28"/>
      <c r="AB186" s="9"/>
      <c r="AF186" s="28"/>
      <c r="AG186" s="9"/>
      <c r="AH186" s="9"/>
      <c r="AI186" s="9"/>
    </row>
    <row r="187" spans="1:35" ht="15">
      <c r="A187" s="8"/>
      <c r="B187" s="27"/>
      <c r="C187" s="27"/>
      <c r="D187" s="27"/>
      <c r="E187" s="27"/>
      <c r="F187" s="8"/>
      <c r="G187" s="8"/>
      <c r="H187" s="8"/>
      <c r="M187" s="8"/>
      <c r="N187" s="27"/>
      <c r="O187" s="27"/>
      <c r="P187" s="27"/>
      <c r="Q187" s="27"/>
      <c r="R187" s="8"/>
      <c r="V187" s="27"/>
      <c r="W187" s="8"/>
      <c r="AA187" s="27"/>
      <c r="AB187" s="8"/>
      <c r="AF187" s="27"/>
      <c r="AG187" s="8"/>
      <c r="AH187" s="8"/>
      <c r="AI187" s="8"/>
    </row>
    <row r="188" spans="1:35" ht="15">
      <c r="A188" s="9"/>
      <c r="B188" s="28"/>
      <c r="C188" s="28"/>
      <c r="D188" s="28"/>
      <c r="E188" s="28"/>
      <c r="F188" s="9"/>
      <c r="G188" s="9"/>
      <c r="H188" s="9"/>
      <c r="M188" s="9"/>
      <c r="N188" s="28"/>
      <c r="O188" s="28"/>
      <c r="P188" s="28"/>
      <c r="Q188" s="28"/>
      <c r="R188" s="9"/>
      <c r="V188" s="28"/>
      <c r="W188" s="9"/>
      <c r="AA188" s="28"/>
      <c r="AB188" s="9"/>
      <c r="AF188" s="28"/>
      <c r="AG188" s="9"/>
      <c r="AH188" s="9"/>
      <c r="AI188" s="9"/>
    </row>
    <row r="189" spans="1:35" ht="15">
      <c r="A189" s="8"/>
      <c r="B189" s="27"/>
      <c r="C189" s="27"/>
      <c r="D189" s="27"/>
      <c r="E189" s="27"/>
      <c r="F189" s="8"/>
      <c r="G189" s="8"/>
      <c r="H189" s="8"/>
      <c r="M189" s="8"/>
      <c r="N189" s="27"/>
      <c r="O189" s="27"/>
      <c r="P189" s="27"/>
      <c r="Q189" s="27"/>
      <c r="R189" s="8"/>
      <c r="V189" s="27"/>
      <c r="W189" s="8"/>
      <c r="AA189" s="27"/>
      <c r="AB189" s="8"/>
      <c r="AF189" s="27"/>
      <c r="AG189" s="8"/>
      <c r="AH189" s="8"/>
      <c r="AI189" s="8"/>
    </row>
    <row r="190" spans="1:35" ht="15">
      <c r="A190" s="9"/>
      <c r="B190" s="28"/>
      <c r="C190" s="28"/>
      <c r="D190" s="28"/>
      <c r="E190" s="28"/>
      <c r="F190" s="9"/>
      <c r="G190" s="9"/>
      <c r="H190" s="9"/>
      <c r="M190" s="9"/>
      <c r="N190" s="28"/>
      <c r="O190" s="28"/>
      <c r="P190" s="28"/>
      <c r="Q190" s="28"/>
      <c r="R190" s="9"/>
      <c r="V190" s="28"/>
      <c r="W190" s="9"/>
      <c r="AA190" s="28"/>
      <c r="AB190" s="9"/>
      <c r="AF190" s="28"/>
      <c r="AG190" s="9"/>
      <c r="AH190" s="9"/>
      <c r="AI190" s="9"/>
    </row>
    <row r="191" spans="1:35" ht="15">
      <c r="A191" s="8"/>
      <c r="B191" s="27"/>
      <c r="C191" s="27"/>
      <c r="D191" s="27"/>
      <c r="E191" s="27"/>
      <c r="F191" s="8"/>
      <c r="G191" s="8"/>
      <c r="H191" s="8"/>
      <c r="M191" s="8"/>
      <c r="N191" s="27"/>
      <c r="O191" s="27"/>
      <c r="P191" s="27"/>
      <c r="Q191" s="27"/>
      <c r="R191" s="8"/>
      <c r="V191" s="27"/>
      <c r="W191" s="8"/>
      <c r="AA191" s="27"/>
      <c r="AB191" s="8"/>
      <c r="AF191" s="27"/>
      <c r="AG191" s="8"/>
      <c r="AH191" s="8"/>
      <c r="AI191" s="8"/>
    </row>
    <row r="192" spans="1:35" ht="15">
      <c r="A192" s="9"/>
      <c r="B192" s="28"/>
      <c r="C192" s="28"/>
      <c r="D192" s="28"/>
      <c r="E192" s="28"/>
      <c r="F192" s="9"/>
      <c r="G192" s="9"/>
      <c r="H192" s="9"/>
      <c r="M192" s="9"/>
      <c r="N192" s="28"/>
      <c r="O192" s="28"/>
      <c r="P192" s="28"/>
      <c r="Q192" s="28"/>
      <c r="R192" s="9"/>
      <c r="V192" s="28"/>
      <c r="W192" s="9"/>
      <c r="AA192" s="28"/>
      <c r="AB192" s="9"/>
      <c r="AF192" s="28"/>
      <c r="AG192" s="9"/>
      <c r="AH192" s="9"/>
      <c r="AI192" s="9"/>
    </row>
    <row r="193" spans="1:35" ht="15">
      <c r="A193" s="8"/>
      <c r="B193" s="27"/>
      <c r="C193" s="27"/>
      <c r="D193" s="27"/>
      <c r="E193" s="27"/>
      <c r="F193" s="8"/>
      <c r="G193" s="8"/>
      <c r="H193" s="8"/>
      <c r="M193" s="8"/>
      <c r="N193" s="27"/>
      <c r="O193" s="27"/>
      <c r="P193" s="27"/>
      <c r="Q193" s="27"/>
      <c r="R193" s="8"/>
      <c r="V193" s="27"/>
      <c r="W193" s="8"/>
      <c r="AA193" s="27"/>
      <c r="AB193" s="8"/>
      <c r="AF193" s="27"/>
      <c r="AG193" s="8"/>
      <c r="AH193" s="8"/>
      <c r="AI193" s="8"/>
    </row>
    <row r="194" spans="1:35" ht="15">
      <c r="A194" s="9"/>
      <c r="B194" s="28"/>
      <c r="C194" s="28"/>
      <c r="D194" s="28"/>
      <c r="E194" s="28"/>
      <c r="F194" s="9"/>
      <c r="G194" s="9"/>
      <c r="H194" s="9"/>
      <c r="M194" s="9"/>
      <c r="N194" s="28"/>
      <c r="O194" s="28"/>
      <c r="P194" s="28"/>
      <c r="Q194" s="28"/>
      <c r="R194" s="9"/>
      <c r="V194" s="28"/>
      <c r="W194" s="9"/>
      <c r="AA194" s="28"/>
      <c r="AB194" s="9"/>
      <c r="AF194" s="28"/>
      <c r="AG194" s="9"/>
      <c r="AH194" s="9"/>
      <c r="AI194" s="9"/>
    </row>
    <row r="195" spans="1:35" ht="15">
      <c r="A195" s="8"/>
      <c r="B195" s="27"/>
      <c r="C195" s="27"/>
      <c r="D195" s="27"/>
      <c r="E195" s="27"/>
      <c r="F195" s="8"/>
      <c r="G195" s="8"/>
      <c r="H195" s="8"/>
      <c r="M195" s="8"/>
      <c r="N195" s="27"/>
      <c r="O195" s="27"/>
      <c r="P195" s="27"/>
      <c r="Q195" s="27"/>
      <c r="R195" s="8"/>
      <c r="V195" s="27"/>
      <c r="W195" s="8"/>
      <c r="AA195" s="27"/>
      <c r="AB195" s="8"/>
      <c r="AF195" s="27"/>
      <c r="AG195" s="8"/>
      <c r="AH195" s="8"/>
      <c r="AI195" s="8"/>
    </row>
    <row r="196" spans="1:35" ht="15">
      <c r="A196" s="9"/>
      <c r="B196" s="28"/>
      <c r="C196" s="28"/>
      <c r="D196" s="28"/>
      <c r="E196" s="28"/>
      <c r="F196" s="9"/>
      <c r="G196" s="9"/>
      <c r="H196" s="9"/>
      <c r="M196" s="9"/>
      <c r="N196" s="28"/>
      <c r="O196" s="28"/>
      <c r="P196" s="28"/>
      <c r="Q196" s="28"/>
      <c r="R196" s="9"/>
      <c r="V196" s="28"/>
      <c r="W196" s="9"/>
      <c r="AA196" s="28"/>
      <c r="AB196" s="9"/>
      <c r="AF196" s="28"/>
      <c r="AG196" s="9"/>
      <c r="AH196" s="9"/>
      <c r="AI196" s="9"/>
    </row>
    <row r="197" spans="1:35" ht="15">
      <c r="A197" s="8"/>
      <c r="B197" s="27"/>
      <c r="C197" s="27"/>
      <c r="D197" s="27"/>
      <c r="E197" s="27"/>
      <c r="F197" s="8"/>
      <c r="G197" s="8"/>
      <c r="H197" s="8"/>
      <c r="M197" s="8"/>
      <c r="N197" s="27"/>
      <c r="O197" s="27"/>
      <c r="P197" s="27"/>
      <c r="Q197" s="27"/>
      <c r="R197" s="8"/>
      <c r="V197" s="27"/>
      <c r="W197" s="8"/>
      <c r="AA197" s="27"/>
      <c r="AB197" s="8"/>
      <c r="AF197" s="27"/>
      <c r="AG197" s="8"/>
      <c r="AH197" s="8"/>
      <c r="AI197" s="8"/>
    </row>
    <row r="198" spans="1:35" ht="15">
      <c r="A198" s="9"/>
      <c r="B198" s="28"/>
      <c r="C198" s="28"/>
      <c r="D198" s="28"/>
      <c r="E198" s="28"/>
      <c r="F198" s="9"/>
      <c r="G198" s="9"/>
      <c r="H198" s="9"/>
      <c r="M198" s="9"/>
      <c r="N198" s="28"/>
      <c r="O198" s="28"/>
      <c r="P198" s="28"/>
      <c r="Q198" s="28"/>
      <c r="R198" s="9"/>
      <c r="V198" s="28"/>
      <c r="W198" s="9"/>
      <c r="AA198" s="28"/>
      <c r="AB198" s="9"/>
      <c r="AF198" s="28"/>
      <c r="AG198" s="9"/>
      <c r="AH198" s="9"/>
      <c r="AI198" s="9"/>
    </row>
    <row r="199" spans="1:35" ht="15">
      <c r="A199" s="8"/>
      <c r="B199" s="27"/>
      <c r="C199" s="27"/>
      <c r="D199" s="27"/>
      <c r="E199" s="27"/>
      <c r="F199" s="8"/>
      <c r="G199" s="8"/>
      <c r="H199" s="8"/>
      <c r="M199" s="8"/>
      <c r="N199" s="27"/>
      <c r="O199" s="27"/>
      <c r="P199" s="27"/>
      <c r="Q199" s="27"/>
      <c r="R199" s="8"/>
      <c r="V199" s="27"/>
      <c r="W199" s="8"/>
      <c r="AA199" s="27"/>
      <c r="AB199" s="8"/>
      <c r="AF199" s="27"/>
      <c r="AG199" s="8"/>
      <c r="AH199" s="8"/>
      <c r="AI199" s="8"/>
    </row>
    <row r="200" spans="1:35" ht="15">
      <c r="A200" s="9"/>
      <c r="B200" s="28"/>
      <c r="C200" s="28"/>
      <c r="D200" s="28"/>
      <c r="E200" s="28"/>
      <c r="F200" s="9"/>
      <c r="G200" s="9"/>
      <c r="H200" s="9"/>
      <c r="M200" s="9"/>
      <c r="N200" s="28"/>
      <c r="O200" s="28"/>
      <c r="P200" s="28"/>
      <c r="Q200" s="28"/>
      <c r="R200" s="9"/>
      <c r="V200" s="28"/>
      <c r="W200" s="9"/>
      <c r="AA200" s="28"/>
      <c r="AB200" s="9"/>
      <c r="AF200" s="28"/>
      <c r="AG200" s="9"/>
      <c r="AH200" s="9"/>
      <c r="AI200" s="9"/>
    </row>
    <row r="201" spans="1:35" ht="15">
      <c r="A201" s="8"/>
      <c r="B201" s="27"/>
      <c r="C201" s="27"/>
      <c r="D201" s="27"/>
      <c r="E201" s="27"/>
      <c r="F201" s="8"/>
      <c r="G201" s="8"/>
      <c r="H201" s="8"/>
      <c r="M201" s="8"/>
      <c r="N201" s="27"/>
      <c r="O201" s="27"/>
      <c r="P201" s="27"/>
      <c r="Q201" s="27"/>
      <c r="R201" s="8"/>
      <c r="V201" s="27"/>
      <c r="W201" s="8"/>
      <c r="AA201" s="27"/>
      <c r="AB201" s="8"/>
      <c r="AF201" s="27"/>
      <c r="AG201" s="8"/>
      <c r="AH201" s="8"/>
      <c r="AI201" s="8"/>
    </row>
    <row r="202" spans="1:35" ht="15">
      <c r="A202" s="9"/>
      <c r="B202" s="28"/>
      <c r="C202" s="28"/>
      <c r="D202" s="28"/>
      <c r="E202" s="28"/>
      <c r="F202" s="9"/>
      <c r="G202" s="9"/>
      <c r="H202" s="9"/>
      <c r="M202" s="9"/>
      <c r="N202" s="28"/>
      <c r="O202" s="28"/>
      <c r="P202" s="28"/>
      <c r="Q202" s="28"/>
      <c r="R202" s="9"/>
      <c r="V202" s="28"/>
      <c r="W202" s="9"/>
      <c r="AA202" s="28"/>
      <c r="AB202" s="9"/>
      <c r="AF202" s="28"/>
      <c r="AG202" s="9"/>
      <c r="AH202" s="9"/>
      <c r="AI202" s="9"/>
    </row>
    <row r="203" spans="1:35" ht="15">
      <c r="A203" s="8"/>
      <c r="B203" s="27"/>
      <c r="C203" s="27"/>
      <c r="D203" s="27"/>
      <c r="E203" s="27"/>
      <c r="F203" s="8"/>
      <c r="G203" s="8"/>
      <c r="H203" s="8"/>
      <c r="M203" s="8"/>
      <c r="N203" s="27"/>
      <c r="O203" s="27"/>
      <c r="P203" s="27"/>
      <c r="Q203" s="27"/>
      <c r="R203" s="8"/>
      <c r="V203" s="27"/>
      <c r="W203" s="8"/>
      <c r="AA203" s="27"/>
      <c r="AB203" s="8"/>
      <c r="AF203" s="27"/>
      <c r="AG203" s="8"/>
      <c r="AH203" s="8"/>
      <c r="AI203" s="8"/>
    </row>
    <row r="204" spans="1:35" ht="15">
      <c r="A204" s="9"/>
      <c r="B204" s="28"/>
      <c r="C204" s="28"/>
      <c r="D204" s="28"/>
      <c r="E204" s="28"/>
      <c r="F204" s="9"/>
      <c r="G204" s="9"/>
      <c r="H204" s="9"/>
      <c r="M204" s="9"/>
      <c r="N204" s="28"/>
      <c r="O204" s="28"/>
      <c r="P204" s="28"/>
      <c r="Q204" s="28"/>
      <c r="R204" s="9"/>
      <c r="V204" s="28"/>
      <c r="W204" s="9"/>
      <c r="AA204" s="28"/>
      <c r="AB204" s="9"/>
      <c r="AF204" s="28"/>
      <c r="AG204" s="9"/>
      <c r="AH204" s="9"/>
      <c r="AI204" s="9"/>
    </row>
    <row r="205" spans="1:35" ht="15">
      <c r="A205" s="8"/>
      <c r="B205" s="27"/>
      <c r="C205" s="27"/>
      <c r="D205" s="27"/>
      <c r="E205" s="27"/>
      <c r="F205" s="8"/>
      <c r="G205" s="8"/>
      <c r="H205" s="8"/>
      <c r="M205" s="8"/>
      <c r="N205" s="27"/>
      <c r="O205" s="27"/>
      <c r="P205" s="27"/>
      <c r="Q205" s="27"/>
      <c r="R205" s="8"/>
      <c r="V205" s="27"/>
      <c r="W205" s="8"/>
      <c r="AA205" s="27"/>
      <c r="AB205" s="8"/>
      <c r="AF205" s="27"/>
      <c r="AG205" s="8"/>
      <c r="AH205" s="8"/>
      <c r="AI205" s="8"/>
    </row>
    <row r="206" spans="1:35" ht="15">
      <c r="A206" s="9"/>
      <c r="B206" s="28"/>
      <c r="C206" s="28"/>
      <c r="D206" s="28"/>
      <c r="E206" s="28"/>
      <c r="F206" s="9"/>
      <c r="G206" s="9"/>
      <c r="H206" s="9"/>
      <c r="M206" s="9"/>
      <c r="N206" s="28"/>
      <c r="O206" s="28"/>
      <c r="P206" s="28"/>
      <c r="Q206" s="28"/>
      <c r="R206" s="9"/>
      <c r="V206" s="28"/>
      <c r="W206" s="9"/>
      <c r="AA206" s="28"/>
      <c r="AB206" s="9"/>
      <c r="AF206" s="28"/>
      <c r="AG206" s="9"/>
      <c r="AH206" s="9"/>
      <c r="AI206" s="9"/>
    </row>
    <row r="207" spans="1:35" ht="15">
      <c r="A207" s="8"/>
      <c r="B207" s="27"/>
      <c r="C207" s="27"/>
      <c r="D207" s="27"/>
      <c r="E207" s="27"/>
      <c r="F207" s="8"/>
      <c r="G207" s="8"/>
      <c r="H207" s="8"/>
      <c r="M207" s="8"/>
      <c r="N207" s="27"/>
      <c r="O207" s="27"/>
      <c r="P207" s="27"/>
      <c r="Q207" s="27"/>
      <c r="R207" s="8"/>
      <c r="V207" s="27"/>
      <c r="W207" s="8"/>
      <c r="AA207" s="27"/>
      <c r="AB207" s="8"/>
      <c r="AF207" s="27"/>
      <c r="AG207" s="8"/>
      <c r="AH207" s="8"/>
      <c r="AI207" s="8"/>
    </row>
    <row r="208" spans="1:35" ht="15">
      <c r="A208" s="9"/>
      <c r="B208" s="28"/>
      <c r="C208" s="28"/>
      <c r="D208" s="28"/>
      <c r="E208" s="28"/>
      <c r="F208" s="9"/>
      <c r="G208" s="9"/>
      <c r="H208" s="9"/>
      <c r="M208" s="9"/>
      <c r="N208" s="28"/>
      <c r="O208" s="28"/>
      <c r="P208" s="28"/>
      <c r="Q208" s="28"/>
      <c r="R208" s="9"/>
      <c r="V208" s="28"/>
      <c r="W208" s="9"/>
      <c r="AA208" s="28"/>
      <c r="AB208" s="9"/>
      <c r="AF208" s="28"/>
      <c r="AG208" s="9"/>
      <c r="AH208" s="9"/>
      <c r="AI208" s="9"/>
    </row>
    <row r="209" spans="1:35" ht="15">
      <c r="A209" s="8"/>
      <c r="B209" s="27"/>
      <c r="C209" s="27"/>
      <c r="D209" s="27"/>
      <c r="E209" s="27"/>
      <c r="F209" s="8"/>
      <c r="G209" s="8"/>
      <c r="H209" s="8"/>
      <c r="M209" s="8"/>
      <c r="N209" s="27"/>
      <c r="O209" s="27"/>
      <c r="P209" s="27"/>
      <c r="Q209" s="27"/>
      <c r="R209" s="8"/>
      <c r="V209" s="27"/>
      <c r="W209" s="8"/>
      <c r="AA209" s="27"/>
      <c r="AB209" s="8"/>
      <c r="AF209" s="27"/>
      <c r="AG209" s="8"/>
      <c r="AH209" s="8"/>
      <c r="AI209" s="8"/>
    </row>
    <row r="210" spans="1:35" ht="15">
      <c r="A210" s="9"/>
      <c r="B210" s="28"/>
      <c r="C210" s="28"/>
      <c r="D210" s="28"/>
      <c r="E210" s="28"/>
      <c r="F210" s="9"/>
      <c r="G210" s="9"/>
      <c r="H210" s="9"/>
      <c r="M210" s="9"/>
      <c r="N210" s="28"/>
      <c r="O210" s="28"/>
      <c r="P210" s="28"/>
      <c r="Q210" s="28"/>
      <c r="R210" s="9"/>
      <c r="V210" s="28"/>
      <c r="W210" s="9"/>
      <c r="AA210" s="28"/>
      <c r="AB210" s="9"/>
      <c r="AF210" s="28"/>
      <c r="AG210" s="9"/>
      <c r="AH210" s="9"/>
      <c r="AI210" s="9"/>
    </row>
    <row r="211" spans="1:35" ht="15">
      <c r="A211" s="8"/>
      <c r="B211" s="27"/>
      <c r="C211" s="27"/>
      <c r="D211" s="27"/>
      <c r="E211" s="27"/>
      <c r="F211" s="8"/>
      <c r="G211" s="8"/>
      <c r="H211" s="8"/>
      <c r="M211" s="8"/>
      <c r="N211" s="27"/>
      <c r="O211" s="27"/>
      <c r="P211" s="27"/>
      <c r="Q211" s="27"/>
      <c r="R211" s="8"/>
      <c r="V211" s="27"/>
      <c r="W211" s="8"/>
      <c r="AA211" s="27"/>
      <c r="AB211" s="8"/>
      <c r="AF211" s="27"/>
      <c r="AG211" s="8"/>
      <c r="AH211" s="8"/>
      <c r="AI211" s="8"/>
    </row>
    <row r="212" spans="1:35" ht="15">
      <c r="A212" s="9"/>
      <c r="B212" s="28"/>
      <c r="C212" s="28"/>
      <c r="D212" s="28"/>
      <c r="E212" s="28"/>
      <c r="F212" s="9"/>
      <c r="G212" s="9"/>
      <c r="H212" s="9"/>
      <c r="M212" s="9"/>
      <c r="N212" s="28"/>
      <c r="O212" s="28"/>
      <c r="P212" s="28"/>
      <c r="Q212" s="28"/>
      <c r="R212" s="9"/>
      <c r="V212" s="28"/>
      <c r="W212" s="9"/>
      <c r="AA212" s="28"/>
      <c r="AB212" s="9"/>
      <c r="AF212" s="28"/>
      <c r="AG212" s="9"/>
      <c r="AH212" s="9"/>
      <c r="AI212" s="9"/>
    </row>
    <row r="213" spans="1:35" ht="15">
      <c r="A213" s="8"/>
      <c r="B213" s="27"/>
      <c r="C213" s="27"/>
      <c r="D213" s="27"/>
      <c r="E213" s="27"/>
      <c r="F213" s="8"/>
      <c r="G213" s="8"/>
      <c r="H213" s="8"/>
      <c r="M213" s="8"/>
      <c r="N213" s="27"/>
      <c r="O213" s="27"/>
      <c r="P213" s="27"/>
      <c r="Q213" s="27"/>
      <c r="R213" s="8"/>
      <c r="V213" s="27"/>
      <c r="W213" s="8"/>
      <c r="AA213" s="27"/>
      <c r="AB213" s="8"/>
      <c r="AF213" s="27"/>
      <c r="AG213" s="8"/>
      <c r="AH213" s="8"/>
      <c r="AI213" s="8"/>
    </row>
    <row r="214" spans="1:35" ht="15">
      <c r="A214" s="9"/>
      <c r="B214" s="28"/>
      <c r="C214" s="28"/>
      <c r="D214" s="28"/>
      <c r="E214" s="28"/>
      <c r="F214" s="9"/>
      <c r="G214" s="9"/>
      <c r="H214" s="9"/>
      <c r="M214" s="9"/>
      <c r="N214" s="28"/>
      <c r="O214" s="28"/>
      <c r="P214" s="28"/>
      <c r="Q214" s="28"/>
      <c r="R214" s="9"/>
      <c r="V214" s="28"/>
      <c r="W214" s="9"/>
      <c r="AA214" s="28"/>
      <c r="AB214" s="9"/>
      <c r="AF214" s="28"/>
      <c r="AG214" s="9"/>
      <c r="AH214" s="9"/>
      <c r="AI214" s="9"/>
    </row>
    <row r="215" spans="1:35" ht="15">
      <c r="A215" s="8"/>
      <c r="B215" s="27"/>
      <c r="C215" s="27"/>
      <c r="D215" s="27"/>
      <c r="E215" s="27"/>
      <c r="F215" s="8"/>
      <c r="G215" s="8"/>
      <c r="H215" s="8"/>
      <c r="M215" s="8"/>
      <c r="N215" s="27"/>
      <c r="O215" s="27"/>
      <c r="P215" s="27"/>
      <c r="Q215" s="27"/>
      <c r="R215" s="8"/>
      <c r="V215" s="27"/>
      <c r="W215" s="8"/>
      <c r="AA215" s="27"/>
      <c r="AB215" s="8"/>
      <c r="AF215" s="27"/>
      <c r="AG215" s="8"/>
      <c r="AH215" s="8"/>
      <c r="AI215" s="8"/>
    </row>
    <row r="216" spans="1:35" ht="15">
      <c r="A216" s="9"/>
      <c r="B216" s="28"/>
      <c r="C216" s="28"/>
      <c r="D216" s="28"/>
      <c r="E216" s="28"/>
      <c r="F216" s="9"/>
      <c r="G216" s="9"/>
      <c r="H216" s="9"/>
      <c r="M216" s="9"/>
      <c r="N216" s="28"/>
      <c r="O216" s="28"/>
      <c r="P216" s="28"/>
      <c r="Q216" s="28"/>
      <c r="R216" s="9"/>
      <c r="V216" s="28"/>
      <c r="W216" s="9"/>
      <c r="AA216" s="28"/>
      <c r="AB216" s="9"/>
      <c r="AF216" s="28"/>
      <c r="AG216" s="9"/>
      <c r="AH216" s="9"/>
      <c r="AI216" s="9"/>
    </row>
    <row r="217" spans="1:35" ht="15">
      <c r="A217" s="8"/>
      <c r="B217" s="27"/>
      <c r="C217" s="27"/>
      <c r="D217" s="27"/>
      <c r="E217" s="27"/>
      <c r="F217" s="8"/>
      <c r="G217" s="8"/>
      <c r="H217" s="8"/>
      <c r="M217" s="8"/>
      <c r="N217" s="27"/>
      <c r="O217" s="27"/>
      <c r="P217" s="27"/>
      <c r="Q217" s="27"/>
      <c r="R217" s="8"/>
      <c r="V217" s="27"/>
      <c r="W217" s="8"/>
      <c r="AA217" s="27"/>
      <c r="AB217" s="8"/>
      <c r="AF217" s="27"/>
      <c r="AG217" s="8"/>
      <c r="AH217" s="8"/>
      <c r="AI217" s="8"/>
    </row>
    <row r="218" spans="1:35" ht="15">
      <c r="A218" s="9"/>
      <c r="B218" s="28"/>
      <c r="C218" s="28"/>
      <c r="D218" s="28"/>
      <c r="E218" s="28"/>
      <c r="F218" s="9"/>
      <c r="G218" s="9"/>
      <c r="H218" s="9"/>
      <c r="M218" s="9"/>
      <c r="N218" s="28"/>
      <c r="O218" s="28"/>
      <c r="P218" s="28"/>
      <c r="Q218" s="28"/>
      <c r="R218" s="9"/>
      <c r="V218" s="28"/>
      <c r="W218" s="9"/>
      <c r="AA218" s="28"/>
      <c r="AB218" s="9"/>
      <c r="AF218" s="28"/>
      <c r="AG218" s="9"/>
      <c r="AH218" s="9"/>
      <c r="AI218" s="9"/>
    </row>
    <row r="219" spans="1:35" ht="15">
      <c r="A219" s="8"/>
      <c r="B219" s="27"/>
      <c r="C219" s="27"/>
      <c r="D219" s="27"/>
      <c r="E219" s="27"/>
      <c r="F219" s="8"/>
      <c r="G219" s="8"/>
      <c r="H219" s="8"/>
      <c r="M219" s="8"/>
      <c r="N219" s="27"/>
      <c r="O219" s="27"/>
      <c r="P219" s="27"/>
      <c r="Q219" s="27"/>
      <c r="R219" s="8"/>
      <c r="V219" s="27"/>
      <c r="W219" s="8"/>
      <c r="AA219" s="27"/>
      <c r="AB219" s="8"/>
      <c r="AF219" s="27"/>
      <c r="AG219" s="8"/>
      <c r="AH219" s="8"/>
      <c r="AI219" s="8"/>
    </row>
    <row r="220" spans="1:35" ht="15">
      <c r="A220" s="9"/>
      <c r="B220" s="28"/>
      <c r="C220" s="28"/>
      <c r="D220" s="28"/>
      <c r="E220" s="28"/>
      <c r="F220" s="9"/>
      <c r="G220" s="9"/>
      <c r="H220" s="9"/>
      <c r="M220" s="9"/>
      <c r="N220" s="28"/>
      <c r="O220" s="28"/>
      <c r="P220" s="28"/>
      <c r="Q220" s="28"/>
      <c r="R220" s="9"/>
      <c r="V220" s="28"/>
      <c r="W220" s="9"/>
      <c r="AA220" s="28"/>
      <c r="AB220" s="9"/>
      <c r="AF220" s="28"/>
      <c r="AG220" s="9"/>
      <c r="AH220" s="9"/>
      <c r="AI220" s="9"/>
    </row>
    <row r="221" spans="1:35" ht="15">
      <c r="A221" s="8"/>
      <c r="B221" s="27"/>
      <c r="C221" s="27"/>
      <c r="D221" s="27"/>
      <c r="E221" s="27"/>
      <c r="F221" s="8"/>
      <c r="G221" s="8"/>
      <c r="H221" s="8"/>
      <c r="M221" s="8"/>
      <c r="N221" s="27"/>
      <c r="O221" s="27"/>
      <c r="P221" s="27"/>
      <c r="Q221" s="27"/>
      <c r="R221" s="8"/>
      <c r="V221" s="27"/>
      <c r="W221" s="8"/>
      <c r="AA221" s="27"/>
      <c r="AB221" s="8"/>
      <c r="AF221" s="27"/>
      <c r="AG221" s="8"/>
      <c r="AH221" s="8"/>
      <c r="AI221" s="8"/>
    </row>
    <row r="222" spans="1:35" ht="15">
      <c r="A222" s="9"/>
      <c r="B222" s="28"/>
      <c r="C222" s="28"/>
      <c r="D222" s="28"/>
      <c r="E222" s="28"/>
      <c r="F222" s="9"/>
      <c r="G222" s="9"/>
      <c r="H222" s="9"/>
      <c r="M222" s="9"/>
      <c r="N222" s="28"/>
      <c r="O222" s="28"/>
      <c r="P222" s="28"/>
      <c r="Q222" s="28"/>
      <c r="R222" s="9"/>
      <c r="V222" s="28"/>
      <c r="W222" s="9"/>
      <c r="AA222" s="28"/>
      <c r="AB222" s="9"/>
      <c r="AF222" s="28"/>
      <c r="AG222" s="9"/>
      <c r="AH222" s="9"/>
      <c r="AI222" s="9"/>
    </row>
    <row r="223" spans="1:35" ht="15">
      <c r="A223" s="8"/>
      <c r="B223" s="27"/>
      <c r="C223" s="27"/>
      <c r="D223" s="27"/>
      <c r="E223" s="27"/>
      <c r="F223" s="8"/>
      <c r="G223" s="8"/>
      <c r="H223" s="8"/>
      <c r="M223" s="8"/>
      <c r="N223" s="27"/>
      <c r="O223" s="27"/>
      <c r="P223" s="27"/>
      <c r="Q223" s="27"/>
      <c r="R223" s="8"/>
      <c r="V223" s="27"/>
      <c r="W223" s="8"/>
      <c r="AA223" s="27"/>
      <c r="AB223" s="8"/>
      <c r="AF223" s="27"/>
      <c r="AG223" s="8"/>
      <c r="AH223" s="8"/>
      <c r="AI223" s="8"/>
    </row>
    <row r="224" spans="1:35" ht="15">
      <c r="A224" s="9"/>
      <c r="B224" s="28"/>
      <c r="C224" s="28"/>
      <c r="D224" s="28"/>
      <c r="E224" s="28"/>
      <c r="F224" s="9"/>
      <c r="G224" s="9"/>
      <c r="H224" s="9"/>
      <c r="M224" s="9"/>
      <c r="N224" s="28"/>
      <c r="O224" s="28"/>
      <c r="P224" s="28"/>
      <c r="Q224" s="28"/>
      <c r="R224" s="9"/>
      <c r="V224" s="28"/>
      <c r="W224" s="9"/>
      <c r="AA224" s="28"/>
      <c r="AB224" s="9"/>
      <c r="AF224" s="28"/>
      <c r="AG224" s="9"/>
      <c r="AH224" s="9"/>
      <c r="AI224" s="9"/>
    </row>
    <row r="225" spans="1:35" ht="15">
      <c r="A225" s="8"/>
      <c r="B225" s="27"/>
      <c r="C225" s="27"/>
      <c r="D225" s="27"/>
      <c r="E225" s="27"/>
      <c r="F225" s="8"/>
      <c r="G225" s="8"/>
      <c r="H225" s="8"/>
      <c r="M225" s="8"/>
      <c r="N225" s="27"/>
      <c r="O225" s="27"/>
      <c r="P225" s="27"/>
      <c r="Q225" s="27"/>
      <c r="R225" s="8"/>
      <c r="V225" s="27"/>
      <c r="W225" s="8"/>
      <c r="AA225" s="27"/>
      <c r="AB225" s="8"/>
      <c r="AF225" s="27"/>
      <c r="AG225" s="8"/>
      <c r="AH225" s="8"/>
      <c r="AI225" s="8"/>
    </row>
    <row r="226" spans="1:35" ht="15">
      <c r="A226" s="9"/>
      <c r="B226" s="28"/>
      <c r="C226" s="28"/>
      <c r="D226" s="28"/>
      <c r="E226" s="28"/>
      <c r="F226" s="9"/>
      <c r="G226" s="9"/>
      <c r="H226" s="9"/>
      <c r="M226" s="9"/>
      <c r="N226" s="28"/>
      <c r="O226" s="28"/>
      <c r="P226" s="28"/>
      <c r="Q226" s="28"/>
      <c r="R226" s="9"/>
      <c r="V226" s="28"/>
      <c r="W226" s="9"/>
      <c r="AA226" s="28"/>
      <c r="AB226" s="9"/>
      <c r="AF226" s="28"/>
      <c r="AG226" s="9"/>
      <c r="AH226" s="9"/>
      <c r="AI226" s="9"/>
    </row>
    <row r="227" spans="1:35" ht="15">
      <c r="A227" s="8"/>
      <c r="B227" s="27"/>
      <c r="C227" s="27"/>
      <c r="D227" s="27"/>
      <c r="E227" s="27"/>
      <c r="F227" s="8"/>
      <c r="G227" s="8"/>
      <c r="H227" s="8"/>
      <c r="M227" s="8"/>
      <c r="N227" s="27"/>
      <c r="O227" s="27"/>
      <c r="P227" s="27"/>
      <c r="Q227" s="27"/>
      <c r="R227" s="8"/>
      <c r="V227" s="27"/>
      <c r="W227" s="8"/>
      <c r="AA227" s="27"/>
      <c r="AB227" s="8"/>
      <c r="AF227" s="27"/>
      <c r="AG227" s="8"/>
      <c r="AH227" s="8"/>
      <c r="AI227" s="8"/>
    </row>
    <row r="228" spans="1:35" ht="15">
      <c r="A228" s="9"/>
      <c r="B228" s="28"/>
      <c r="C228" s="28"/>
      <c r="D228" s="28"/>
      <c r="E228" s="28"/>
      <c r="F228" s="9"/>
      <c r="G228" s="9"/>
      <c r="H228" s="9"/>
      <c r="M228" s="9"/>
      <c r="N228" s="28"/>
      <c r="O228" s="28"/>
      <c r="P228" s="28"/>
      <c r="Q228" s="28"/>
      <c r="R228" s="9"/>
      <c r="V228" s="28"/>
      <c r="W228" s="9"/>
      <c r="AA228" s="28"/>
      <c r="AB228" s="9"/>
      <c r="AF228" s="28"/>
      <c r="AG228" s="9"/>
      <c r="AH228" s="9"/>
      <c r="AI228" s="9"/>
    </row>
    <row r="229" spans="1:35" ht="15">
      <c r="A229" s="8"/>
      <c r="B229" s="27"/>
      <c r="C229" s="27"/>
      <c r="D229" s="27"/>
      <c r="E229" s="27"/>
      <c r="F229" s="8"/>
      <c r="G229" s="8"/>
      <c r="H229" s="8"/>
      <c r="M229" s="8"/>
      <c r="N229" s="27"/>
      <c r="O229" s="27"/>
      <c r="P229" s="27"/>
      <c r="Q229" s="27"/>
      <c r="R229" s="8"/>
      <c r="V229" s="27"/>
      <c r="W229" s="8"/>
      <c r="AA229" s="27"/>
      <c r="AB229" s="8"/>
      <c r="AF229" s="27"/>
      <c r="AG229" s="8"/>
      <c r="AH229" s="8"/>
      <c r="AI229" s="8"/>
    </row>
    <row r="230" spans="1:35" ht="15">
      <c r="A230" s="9"/>
      <c r="B230" s="28"/>
      <c r="C230" s="28"/>
      <c r="D230" s="28"/>
      <c r="E230" s="28"/>
      <c r="F230" s="9"/>
      <c r="G230" s="9"/>
      <c r="H230" s="9"/>
      <c r="M230" s="9"/>
      <c r="N230" s="28"/>
      <c r="O230" s="28"/>
      <c r="P230" s="28"/>
      <c r="Q230" s="28"/>
      <c r="R230" s="9"/>
      <c r="V230" s="28"/>
      <c r="W230" s="9"/>
      <c r="AA230" s="28"/>
      <c r="AB230" s="9"/>
      <c r="AF230" s="28"/>
      <c r="AG230" s="9"/>
      <c r="AH230" s="9"/>
      <c r="AI230" s="9"/>
    </row>
    <row r="231" spans="1:35" ht="15">
      <c r="A231" s="8"/>
      <c r="B231" s="27"/>
      <c r="C231" s="27"/>
      <c r="D231" s="27"/>
      <c r="E231" s="27"/>
      <c r="F231" s="8"/>
      <c r="G231" s="8"/>
      <c r="H231" s="8"/>
      <c r="M231" s="8"/>
      <c r="N231" s="27"/>
      <c r="O231" s="27"/>
      <c r="P231" s="27"/>
      <c r="Q231" s="27"/>
      <c r="R231" s="8"/>
      <c r="V231" s="27"/>
      <c r="W231" s="8"/>
      <c r="AA231" s="27"/>
      <c r="AB231" s="8"/>
      <c r="AF231" s="27"/>
      <c r="AG231" s="8"/>
      <c r="AH231" s="8"/>
      <c r="AI231" s="8"/>
    </row>
    <row r="232" spans="1:35" ht="15">
      <c r="A232" s="9"/>
      <c r="B232" s="28"/>
      <c r="C232" s="28"/>
      <c r="D232" s="28"/>
      <c r="E232" s="28"/>
      <c r="F232" s="9"/>
      <c r="G232" s="9"/>
      <c r="H232" s="9"/>
      <c r="M232" s="9"/>
      <c r="N232" s="28"/>
      <c r="O232" s="28"/>
      <c r="P232" s="28"/>
      <c r="Q232" s="28"/>
      <c r="R232" s="9"/>
      <c r="V232" s="28"/>
      <c r="W232" s="9"/>
      <c r="AA232" s="28"/>
      <c r="AB232" s="9"/>
      <c r="AF232" s="28"/>
      <c r="AG232" s="9"/>
      <c r="AH232" s="9"/>
      <c r="AI232" s="9"/>
    </row>
    <row r="233" spans="1:35" ht="15">
      <c r="A233" s="8"/>
      <c r="B233" s="27"/>
      <c r="C233" s="27"/>
      <c r="D233" s="27"/>
      <c r="E233" s="27"/>
      <c r="F233" s="8"/>
      <c r="G233" s="8"/>
      <c r="H233" s="8"/>
      <c r="M233" s="8"/>
      <c r="N233" s="27"/>
      <c r="O233" s="27"/>
      <c r="P233" s="27"/>
      <c r="Q233" s="27"/>
      <c r="R233" s="8"/>
      <c r="V233" s="27"/>
      <c r="W233" s="8"/>
      <c r="AA233" s="27"/>
      <c r="AB233" s="8"/>
      <c r="AF233" s="27"/>
      <c r="AG233" s="8"/>
      <c r="AH233" s="8"/>
      <c r="AI233" s="8"/>
    </row>
    <row r="234" spans="1:35" ht="15">
      <c r="A234" s="9"/>
      <c r="B234" s="28"/>
      <c r="C234" s="28"/>
      <c r="D234" s="28"/>
      <c r="E234" s="28"/>
      <c r="F234" s="9"/>
      <c r="G234" s="9"/>
      <c r="H234" s="9"/>
      <c r="M234" s="9"/>
      <c r="N234" s="28"/>
      <c r="O234" s="28"/>
      <c r="P234" s="28"/>
      <c r="Q234" s="28"/>
      <c r="R234" s="9"/>
      <c r="V234" s="28"/>
      <c r="W234" s="9"/>
      <c r="AA234" s="28"/>
      <c r="AB234" s="9"/>
      <c r="AF234" s="28"/>
      <c r="AG234" s="9"/>
      <c r="AH234" s="9"/>
      <c r="AI234" s="9"/>
    </row>
    <row r="235" spans="1:35" ht="15">
      <c r="A235" s="8"/>
      <c r="B235" s="27"/>
      <c r="C235" s="27"/>
      <c r="D235" s="27"/>
      <c r="E235" s="27"/>
      <c r="F235" s="8"/>
      <c r="G235" s="8"/>
      <c r="H235" s="8"/>
      <c r="M235" s="8"/>
      <c r="N235" s="27"/>
      <c r="O235" s="27"/>
      <c r="P235" s="27"/>
      <c r="Q235" s="27"/>
      <c r="R235" s="8"/>
      <c r="V235" s="27"/>
      <c r="W235" s="8"/>
      <c r="AA235" s="27"/>
      <c r="AB235" s="8"/>
      <c r="AF235" s="27"/>
      <c r="AG235" s="8"/>
      <c r="AH235" s="8"/>
      <c r="AI235" s="8"/>
    </row>
    <row r="236" spans="1:35" ht="15">
      <c r="A236" s="9"/>
      <c r="B236" s="28"/>
      <c r="C236" s="28"/>
      <c r="D236" s="28"/>
      <c r="E236" s="28"/>
      <c r="F236" s="9"/>
      <c r="G236" s="9"/>
      <c r="H236" s="9"/>
      <c r="M236" s="9"/>
      <c r="N236" s="28"/>
      <c r="O236" s="28"/>
      <c r="P236" s="28"/>
      <c r="Q236" s="28"/>
      <c r="R236" s="9"/>
      <c r="V236" s="28"/>
      <c r="W236" s="9"/>
      <c r="AA236" s="28"/>
      <c r="AB236" s="9"/>
      <c r="AF236" s="28"/>
      <c r="AG236" s="9"/>
      <c r="AH236" s="9"/>
      <c r="AI236" s="9"/>
    </row>
    <row r="237" spans="1:35" ht="15">
      <c r="A237" s="8"/>
      <c r="B237" s="27"/>
      <c r="C237" s="27"/>
      <c r="D237" s="27"/>
      <c r="E237" s="27"/>
      <c r="F237" s="8"/>
      <c r="G237" s="8"/>
      <c r="H237" s="8"/>
      <c r="M237" s="8"/>
      <c r="N237" s="27"/>
      <c r="O237" s="27"/>
      <c r="P237" s="27"/>
      <c r="Q237" s="27"/>
      <c r="R237" s="8"/>
      <c r="V237" s="27"/>
      <c r="W237" s="8"/>
      <c r="AA237" s="27"/>
      <c r="AB237" s="8"/>
      <c r="AF237" s="27"/>
      <c r="AG237" s="8"/>
      <c r="AH237" s="8"/>
      <c r="AI237" s="8"/>
    </row>
    <row r="238" spans="1:35" ht="15">
      <c r="A238" s="9"/>
      <c r="B238" s="28"/>
      <c r="C238" s="28"/>
      <c r="D238" s="28"/>
      <c r="E238" s="28"/>
      <c r="F238" s="9"/>
      <c r="G238" s="9"/>
      <c r="H238" s="9"/>
      <c r="M238" s="9"/>
      <c r="N238" s="28"/>
      <c r="O238" s="28"/>
      <c r="P238" s="28"/>
      <c r="Q238" s="28"/>
      <c r="R238" s="9"/>
      <c r="V238" s="28"/>
      <c r="W238" s="9"/>
      <c r="AA238" s="28"/>
      <c r="AB238" s="9"/>
      <c r="AF238" s="28"/>
      <c r="AG238" s="9"/>
      <c r="AH238" s="9"/>
      <c r="AI238" s="9"/>
    </row>
    <row r="239" spans="1:35" ht="15">
      <c r="A239" s="8"/>
      <c r="B239" s="27"/>
      <c r="C239" s="27"/>
      <c r="D239" s="27"/>
      <c r="E239" s="27"/>
      <c r="F239" s="8"/>
      <c r="G239" s="8"/>
      <c r="H239" s="8"/>
      <c r="M239" s="8"/>
      <c r="N239" s="27"/>
      <c r="O239" s="27"/>
      <c r="P239" s="27"/>
      <c r="Q239" s="27"/>
      <c r="R239" s="8"/>
      <c r="V239" s="27"/>
      <c r="W239" s="8"/>
      <c r="AA239" s="27"/>
      <c r="AB239" s="8"/>
      <c r="AF239" s="27"/>
      <c r="AG239" s="8"/>
      <c r="AH239" s="8"/>
      <c r="AI239" s="8"/>
    </row>
    <row r="240" spans="1:35" ht="15">
      <c r="A240" s="9"/>
      <c r="B240" s="28"/>
      <c r="C240" s="28"/>
      <c r="D240" s="28"/>
      <c r="E240" s="28"/>
      <c r="F240" s="9"/>
      <c r="G240" s="9"/>
      <c r="H240" s="9"/>
      <c r="M240" s="9"/>
      <c r="N240" s="28"/>
      <c r="O240" s="28"/>
      <c r="P240" s="28"/>
      <c r="Q240" s="28"/>
      <c r="R240" s="9"/>
      <c r="V240" s="28"/>
      <c r="W240" s="9"/>
      <c r="AA240" s="28"/>
      <c r="AB240" s="9"/>
      <c r="AF240" s="28"/>
      <c r="AG240" s="9"/>
      <c r="AH240" s="9"/>
      <c r="AI240" s="9"/>
    </row>
    <row r="241" spans="1:35" ht="15">
      <c r="A241" s="8"/>
      <c r="B241" s="27"/>
      <c r="C241" s="27"/>
      <c r="D241" s="27"/>
      <c r="E241" s="27"/>
      <c r="F241" s="8"/>
      <c r="G241" s="8"/>
      <c r="H241" s="8"/>
      <c r="M241" s="8"/>
      <c r="N241" s="27"/>
      <c r="O241" s="27"/>
      <c r="P241" s="27"/>
      <c r="Q241" s="27"/>
      <c r="R241" s="8"/>
      <c r="V241" s="27"/>
      <c r="W241" s="8"/>
      <c r="AA241" s="27"/>
      <c r="AB241" s="8"/>
      <c r="AF241" s="27"/>
      <c r="AG241" s="8"/>
      <c r="AH241" s="8"/>
      <c r="AI241" s="8"/>
    </row>
    <row r="242" spans="1:35" ht="15">
      <c r="A242" s="9"/>
      <c r="B242" s="28"/>
      <c r="C242" s="28"/>
      <c r="D242" s="28"/>
      <c r="E242" s="28"/>
      <c r="F242" s="9"/>
      <c r="G242" s="9"/>
      <c r="H242" s="9"/>
      <c r="M242" s="9"/>
      <c r="N242" s="28"/>
      <c r="O242" s="28"/>
      <c r="P242" s="28"/>
      <c r="Q242" s="28"/>
      <c r="R242" s="9"/>
      <c r="V242" s="28"/>
      <c r="W242" s="9"/>
      <c r="AA242" s="28"/>
      <c r="AB242" s="9"/>
      <c r="AF242" s="28"/>
      <c r="AG242" s="9"/>
      <c r="AH242" s="9"/>
      <c r="AI242" s="9"/>
    </row>
    <row r="243" spans="1:35" ht="15">
      <c r="A243" s="8"/>
      <c r="B243" s="27"/>
      <c r="C243" s="27"/>
      <c r="D243" s="27"/>
      <c r="E243" s="27"/>
      <c r="F243" s="8"/>
      <c r="G243" s="8"/>
      <c r="H243" s="8"/>
      <c r="M243" s="8"/>
      <c r="N243" s="27"/>
      <c r="O243" s="27"/>
      <c r="P243" s="27"/>
      <c r="Q243" s="27"/>
      <c r="R243" s="8"/>
      <c r="V243" s="27"/>
      <c r="W243" s="8"/>
      <c r="AA243" s="27"/>
      <c r="AB243" s="8"/>
      <c r="AF243" s="27"/>
      <c r="AG243" s="8"/>
      <c r="AH243" s="8"/>
      <c r="AI243" s="8"/>
    </row>
    <row r="244" spans="1:35" ht="15">
      <c r="A244" s="9"/>
      <c r="B244" s="28"/>
      <c r="C244" s="28"/>
      <c r="D244" s="28"/>
      <c r="E244" s="28"/>
      <c r="F244" s="9"/>
      <c r="G244" s="9"/>
      <c r="H244" s="9"/>
      <c r="M244" s="9"/>
      <c r="N244" s="28"/>
      <c r="O244" s="28"/>
      <c r="P244" s="28"/>
      <c r="Q244" s="28"/>
      <c r="R244" s="9"/>
      <c r="V244" s="28"/>
      <c r="W244" s="9"/>
      <c r="AA244" s="28"/>
      <c r="AB244" s="9"/>
      <c r="AF244" s="28"/>
      <c r="AG244" s="9"/>
      <c r="AH244" s="9"/>
      <c r="AI244" s="9"/>
    </row>
    <row r="245" spans="1:35" ht="15">
      <c r="A245" s="8"/>
      <c r="B245" s="27"/>
      <c r="C245" s="27"/>
      <c r="D245" s="27"/>
      <c r="E245" s="27"/>
      <c r="F245" s="8"/>
      <c r="G245" s="8"/>
      <c r="H245" s="8"/>
      <c r="M245" s="8"/>
      <c r="N245" s="27"/>
      <c r="O245" s="27"/>
      <c r="P245" s="27"/>
      <c r="Q245" s="27"/>
      <c r="R245" s="8"/>
      <c r="V245" s="27"/>
      <c r="W245" s="8"/>
      <c r="AA245" s="27"/>
      <c r="AB245" s="8"/>
      <c r="AF245" s="27"/>
      <c r="AG245" s="8"/>
      <c r="AH245" s="8"/>
      <c r="AI245" s="8"/>
    </row>
    <row r="246" spans="1:35" ht="15">
      <c r="A246" s="9"/>
      <c r="B246" s="28"/>
      <c r="C246" s="28"/>
      <c r="D246" s="28"/>
      <c r="E246" s="28"/>
      <c r="F246" s="9"/>
      <c r="G246" s="9"/>
      <c r="H246" s="9"/>
      <c r="M246" s="9"/>
      <c r="N246" s="28"/>
      <c r="O246" s="28"/>
      <c r="P246" s="28"/>
      <c r="Q246" s="28"/>
      <c r="R246" s="9"/>
      <c r="V246" s="28"/>
      <c r="W246" s="9"/>
      <c r="AA246" s="28"/>
      <c r="AB246" s="9"/>
      <c r="AF246" s="28"/>
      <c r="AG246" s="9"/>
      <c r="AH246" s="9"/>
      <c r="AI246" s="9"/>
    </row>
    <row r="247" spans="1:35" ht="15">
      <c r="A247" s="8"/>
      <c r="B247" s="27"/>
      <c r="C247" s="27"/>
      <c r="D247" s="27"/>
      <c r="E247" s="27"/>
      <c r="F247" s="8"/>
      <c r="G247" s="8"/>
      <c r="H247" s="8"/>
      <c r="M247" s="8"/>
      <c r="N247" s="27"/>
      <c r="O247" s="27"/>
      <c r="P247" s="27"/>
      <c r="Q247" s="27"/>
      <c r="R247" s="8"/>
      <c r="V247" s="27"/>
      <c r="W247" s="8"/>
      <c r="AA247" s="27"/>
      <c r="AB247" s="8"/>
      <c r="AF247" s="27"/>
      <c r="AG247" s="8"/>
      <c r="AH247" s="8"/>
      <c r="AI247" s="8"/>
    </row>
    <row r="248" spans="1:35" ht="15">
      <c r="A248" s="9"/>
      <c r="B248" s="28"/>
      <c r="C248" s="28"/>
      <c r="D248" s="28"/>
      <c r="E248" s="28"/>
      <c r="F248" s="9"/>
      <c r="G248" s="9"/>
      <c r="H248" s="9"/>
      <c r="M248" s="9"/>
      <c r="N248" s="28"/>
      <c r="O248" s="28"/>
      <c r="P248" s="28"/>
      <c r="Q248" s="28"/>
      <c r="R248" s="9"/>
      <c r="V248" s="28"/>
      <c r="W248" s="9"/>
      <c r="AA248" s="28"/>
      <c r="AB248" s="9"/>
      <c r="AF248" s="28"/>
      <c r="AG248" s="9"/>
      <c r="AH248" s="9"/>
      <c r="AI248" s="9"/>
    </row>
    <row r="249" spans="1:35" ht="15">
      <c r="A249" s="8"/>
      <c r="B249" s="27"/>
      <c r="C249" s="27"/>
      <c r="D249" s="27"/>
      <c r="E249" s="27"/>
      <c r="F249" s="8"/>
      <c r="G249" s="8"/>
      <c r="H249" s="8"/>
      <c r="M249" s="8"/>
      <c r="N249" s="27"/>
      <c r="O249" s="27"/>
      <c r="P249" s="27"/>
      <c r="Q249" s="27"/>
      <c r="R249" s="8"/>
      <c r="V249" s="27"/>
      <c r="W249" s="8"/>
      <c r="AA249" s="27"/>
      <c r="AB249" s="8"/>
      <c r="AF249" s="27"/>
      <c r="AG249" s="8"/>
      <c r="AH249" s="8"/>
      <c r="AI249" s="8"/>
    </row>
    <row r="250" spans="1:35" ht="15">
      <c r="A250" s="9"/>
      <c r="B250" s="28"/>
      <c r="C250" s="28"/>
      <c r="D250" s="28"/>
      <c r="E250" s="28"/>
      <c r="F250" s="9"/>
      <c r="G250" s="9"/>
      <c r="H250" s="9"/>
      <c r="M250" s="9"/>
      <c r="N250" s="28"/>
      <c r="O250" s="28"/>
      <c r="P250" s="28"/>
      <c r="Q250" s="28"/>
      <c r="R250" s="9"/>
      <c r="V250" s="28"/>
      <c r="W250" s="9"/>
      <c r="AA250" s="28"/>
      <c r="AB250" s="9"/>
      <c r="AF250" s="28"/>
      <c r="AG250" s="9"/>
      <c r="AH250" s="9"/>
      <c r="AI250" s="9"/>
    </row>
    <row r="251" spans="1:35" ht="15">
      <c r="A251" s="8"/>
      <c r="B251" s="27"/>
      <c r="C251" s="27"/>
      <c r="D251" s="27"/>
      <c r="E251" s="27"/>
      <c r="F251" s="8"/>
      <c r="G251" s="8"/>
      <c r="H251" s="8"/>
      <c r="M251" s="8"/>
      <c r="N251" s="27"/>
      <c r="O251" s="27"/>
      <c r="P251" s="27"/>
      <c r="Q251" s="27"/>
      <c r="R251" s="8"/>
      <c r="V251" s="27"/>
      <c r="W251" s="8"/>
      <c r="AA251" s="27"/>
      <c r="AB251" s="8"/>
      <c r="AF251" s="27"/>
      <c r="AG251" s="8"/>
      <c r="AH251" s="8"/>
      <c r="AI251" s="8"/>
    </row>
    <row r="252" spans="1:35" ht="15">
      <c r="A252" s="9"/>
      <c r="B252" s="28"/>
      <c r="C252" s="28"/>
      <c r="D252" s="28"/>
      <c r="E252" s="28"/>
      <c r="F252" s="9"/>
      <c r="G252" s="9"/>
      <c r="H252" s="9"/>
      <c r="M252" s="9"/>
      <c r="N252" s="28"/>
      <c r="O252" s="28"/>
      <c r="P252" s="28"/>
      <c r="Q252" s="28"/>
      <c r="R252" s="9"/>
      <c r="V252" s="28"/>
      <c r="W252" s="9"/>
      <c r="AA252" s="28"/>
      <c r="AB252" s="9"/>
      <c r="AF252" s="28"/>
      <c r="AG252" s="9"/>
      <c r="AH252" s="9"/>
      <c r="AI252" s="9"/>
    </row>
    <row r="253" spans="1:35" ht="15">
      <c r="A253" s="8"/>
      <c r="B253" s="27"/>
      <c r="C253" s="27"/>
      <c r="D253" s="27"/>
      <c r="E253" s="27"/>
      <c r="F253" s="8"/>
      <c r="G253" s="8"/>
      <c r="H253" s="8"/>
      <c r="M253" s="8"/>
      <c r="N253" s="27"/>
      <c r="O253" s="27"/>
      <c r="P253" s="27"/>
      <c r="Q253" s="27"/>
      <c r="R253" s="8"/>
      <c r="V253" s="27"/>
      <c r="W253" s="8"/>
      <c r="AA253" s="27"/>
      <c r="AB253" s="8"/>
      <c r="AF253" s="27"/>
      <c r="AG253" s="8"/>
      <c r="AH253" s="8"/>
      <c r="AI253" s="8"/>
    </row>
    <row r="254" spans="1:35" ht="15">
      <c r="A254" s="9"/>
      <c r="B254" s="28"/>
      <c r="C254" s="28"/>
      <c r="D254" s="28"/>
      <c r="E254" s="28"/>
      <c r="F254" s="9"/>
      <c r="G254" s="9"/>
      <c r="H254" s="9"/>
      <c r="M254" s="9"/>
      <c r="N254" s="28"/>
      <c r="O254" s="28"/>
      <c r="P254" s="28"/>
      <c r="Q254" s="28"/>
      <c r="R254" s="9"/>
      <c r="V254" s="28"/>
      <c r="W254" s="9"/>
      <c r="AA254" s="28"/>
      <c r="AB254" s="9"/>
      <c r="AF254" s="28"/>
      <c r="AG254" s="9"/>
      <c r="AH254" s="9"/>
      <c r="AI254" s="9"/>
    </row>
    <row r="255" spans="1:35" ht="15">
      <c r="A255" s="8"/>
      <c r="B255" s="27"/>
      <c r="C255" s="27"/>
      <c r="D255" s="27"/>
      <c r="E255" s="27"/>
      <c r="F255" s="8"/>
      <c r="G255" s="8"/>
      <c r="H255" s="8"/>
      <c r="M255" s="8"/>
      <c r="N255" s="27"/>
      <c r="O255" s="27"/>
      <c r="P255" s="27"/>
      <c r="Q255" s="27"/>
      <c r="R255" s="8"/>
      <c r="V255" s="27"/>
      <c r="W255" s="8"/>
      <c r="AA255" s="27"/>
      <c r="AB255" s="8"/>
      <c r="AF255" s="27"/>
      <c r="AG255" s="8"/>
      <c r="AH255" s="8"/>
      <c r="AI255" s="8"/>
    </row>
    <row r="256" spans="1:35" ht="15">
      <c r="A256" s="9"/>
      <c r="B256" s="28"/>
      <c r="C256" s="28"/>
      <c r="D256" s="28"/>
      <c r="E256" s="28"/>
      <c r="F256" s="9"/>
      <c r="G256" s="9"/>
      <c r="H256" s="9"/>
      <c r="M256" s="9"/>
      <c r="N256" s="28"/>
      <c r="O256" s="28"/>
      <c r="P256" s="28"/>
      <c r="Q256" s="28"/>
      <c r="R256" s="9"/>
      <c r="V256" s="28"/>
      <c r="W256" s="9"/>
      <c r="AA256" s="28"/>
      <c r="AB256" s="9"/>
      <c r="AF256" s="28"/>
      <c r="AG256" s="9"/>
      <c r="AH256" s="9"/>
      <c r="AI256" s="9"/>
    </row>
    <row r="257" spans="1:35" ht="15">
      <c r="A257" s="8"/>
      <c r="B257" s="27"/>
      <c r="C257" s="27"/>
      <c r="D257" s="27"/>
      <c r="E257" s="27"/>
      <c r="F257" s="8"/>
      <c r="G257" s="8"/>
      <c r="H257" s="8"/>
      <c r="M257" s="8"/>
      <c r="N257" s="27"/>
      <c r="O257" s="27"/>
      <c r="P257" s="27"/>
      <c r="Q257" s="27"/>
      <c r="R257" s="8"/>
      <c r="V257" s="27"/>
      <c r="W257" s="8"/>
      <c r="AA257" s="27"/>
      <c r="AB257" s="8"/>
      <c r="AF257" s="27"/>
      <c r="AG257" s="8"/>
      <c r="AH257" s="8"/>
      <c r="AI257" s="8"/>
    </row>
    <row r="258" spans="1:35" ht="15">
      <c r="A258" s="9"/>
      <c r="B258" s="28"/>
      <c r="C258" s="28"/>
      <c r="D258" s="28"/>
      <c r="E258" s="28"/>
      <c r="F258" s="9"/>
      <c r="G258" s="9"/>
      <c r="H258" s="9"/>
      <c r="M258" s="9"/>
      <c r="N258" s="28"/>
      <c r="O258" s="28"/>
      <c r="P258" s="28"/>
      <c r="Q258" s="28"/>
      <c r="R258" s="9"/>
      <c r="V258" s="28"/>
      <c r="W258" s="9"/>
      <c r="AA258" s="28"/>
      <c r="AB258" s="9"/>
      <c r="AF258" s="28"/>
      <c r="AG258" s="9"/>
      <c r="AH258" s="9"/>
      <c r="AI258" s="9"/>
    </row>
    <row r="259" spans="1:35" ht="15">
      <c r="A259" s="8"/>
      <c r="B259" s="27"/>
      <c r="C259" s="27"/>
      <c r="D259" s="27"/>
      <c r="E259" s="27"/>
      <c r="F259" s="8"/>
      <c r="G259" s="8"/>
      <c r="H259" s="8"/>
      <c r="M259" s="8"/>
      <c r="N259" s="27"/>
      <c r="O259" s="27"/>
      <c r="P259" s="27"/>
      <c r="Q259" s="27"/>
      <c r="R259" s="8"/>
      <c r="V259" s="27"/>
      <c r="W259" s="8"/>
      <c r="AA259" s="27"/>
      <c r="AB259" s="8"/>
      <c r="AF259" s="27"/>
      <c r="AG259" s="8"/>
      <c r="AH259" s="8"/>
      <c r="AI259" s="8"/>
    </row>
    <row r="260" spans="1:35" ht="15">
      <c r="A260" s="9"/>
      <c r="B260" s="28"/>
      <c r="C260" s="28"/>
      <c r="D260" s="28"/>
      <c r="E260" s="28"/>
      <c r="F260" s="9"/>
      <c r="G260" s="9"/>
      <c r="H260" s="9"/>
      <c r="M260" s="9"/>
      <c r="N260" s="28"/>
      <c r="O260" s="28"/>
      <c r="P260" s="28"/>
      <c r="Q260" s="28"/>
      <c r="R260" s="9"/>
      <c r="V260" s="28"/>
      <c r="W260" s="9"/>
      <c r="AA260" s="28"/>
      <c r="AB260" s="9"/>
      <c r="AF260" s="28"/>
      <c r="AG260" s="9"/>
      <c r="AH260" s="9"/>
      <c r="AI260" s="9"/>
    </row>
    <row r="261" spans="1:35" ht="15">
      <c r="A261" s="8"/>
      <c r="B261" s="27"/>
      <c r="C261" s="27"/>
      <c r="D261" s="27"/>
      <c r="E261" s="27"/>
      <c r="F261" s="8"/>
      <c r="G261" s="8"/>
      <c r="H261" s="8"/>
      <c r="M261" s="8"/>
      <c r="N261" s="27"/>
      <c r="O261" s="27"/>
      <c r="P261" s="27"/>
      <c r="Q261" s="27"/>
      <c r="R261" s="8"/>
      <c r="V261" s="27"/>
      <c r="W261" s="8"/>
      <c r="AA261" s="27"/>
      <c r="AB261" s="8"/>
      <c r="AF261" s="27"/>
      <c r="AG261" s="8"/>
      <c r="AH261" s="8"/>
      <c r="AI261" s="8"/>
    </row>
    <row r="262" spans="1:35" ht="15">
      <c r="A262" s="9"/>
      <c r="B262" s="28"/>
      <c r="C262" s="28"/>
      <c r="D262" s="28"/>
      <c r="E262" s="28"/>
      <c r="F262" s="9"/>
      <c r="G262" s="9"/>
      <c r="H262" s="9"/>
      <c r="M262" s="9"/>
      <c r="N262" s="28"/>
      <c r="O262" s="28"/>
      <c r="P262" s="28"/>
      <c r="Q262" s="28"/>
      <c r="R262" s="9"/>
      <c r="V262" s="28"/>
      <c r="W262" s="9"/>
      <c r="AA262" s="28"/>
      <c r="AB262" s="9"/>
      <c r="AF262" s="28"/>
      <c r="AG262" s="9"/>
      <c r="AH262" s="9"/>
      <c r="AI262" s="9"/>
    </row>
    <row r="263" spans="1:35" ht="15">
      <c r="A263" s="8"/>
      <c r="B263" s="27"/>
      <c r="C263" s="27"/>
      <c r="D263" s="27"/>
      <c r="E263" s="27"/>
      <c r="F263" s="8"/>
      <c r="G263" s="8"/>
      <c r="H263" s="8"/>
      <c r="M263" s="8"/>
      <c r="N263" s="27"/>
      <c r="O263" s="27"/>
      <c r="P263" s="27"/>
      <c r="Q263" s="27"/>
      <c r="R263" s="8"/>
      <c r="V263" s="27"/>
      <c r="W263" s="8"/>
      <c r="AA263" s="27"/>
      <c r="AB263" s="8"/>
      <c r="AF263" s="27"/>
      <c r="AG263" s="8"/>
      <c r="AH263" s="8"/>
      <c r="AI263" s="8"/>
    </row>
    <row r="264" spans="1:35" ht="15">
      <c r="A264" s="9"/>
      <c r="B264" s="28"/>
      <c r="C264" s="28"/>
      <c r="D264" s="28"/>
      <c r="E264" s="28"/>
      <c r="F264" s="9"/>
      <c r="G264" s="9"/>
      <c r="H264" s="9"/>
      <c r="M264" s="9"/>
      <c r="N264" s="28"/>
      <c r="O264" s="28"/>
      <c r="P264" s="28"/>
      <c r="Q264" s="28"/>
      <c r="R264" s="9"/>
      <c r="V264" s="28"/>
      <c r="W264" s="9"/>
      <c r="AA264" s="28"/>
      <c r="AB264" s="9"/>
      <c r="AF264" s="28"/>
      <c r="AG264" s="9"/>
      <c r="AH264" s="9"/>
      <c r="AI264" s="9"/>
    </row>
    <row r="265" spans="1:35" ht="15">
      <c r="A265" s="8"/>
      <c r="B265" s="27"/>
      <c r="C265" s="27"/>
      <c r="D265" s="27"/>
      <c r="E265" s="27"/>
      <c r="F265" s="8"/>
      <c r="G265" s="8"/>
      <c r="H265" s="8"/>
      <c r="M265" s="8"/>
      <c r="N265" s="27"/>
      <c r="O265" s="27"/>
      <c r="P265" s="27"/>
      <c r="Q265" s="27"/>
      <c r="R265" s="8"/>
      <c r="V265" s="27"/>
      <c r="W265" s="8"/>
      <c r="AA265" s="27"/>
      <c r="AB265" s="8"/>
      <c r="AF265" s="27"/>
      <c r="AG265" s="8"/>
      <c r="AH265" s="8"/>
      <c r="AI265" s="8"/>
    </row>
    <row r="266" spans="1:35" ht="15">
      <c r="A266" s="9"/>
      <c r="B266" s="28"/>
      <c r="C266" s="28"/>
      <c r="D266" s="28"/>
      <c r="E266" s="28"/>
      <c r="F266" s="9"/>
      <c r="G266" s="9"/>
      <c r="H266" s="9"/>
      <c r="M266" s="9"/>
      <c r="N266" s="28"/>
      <c r="O266" s="28"/>
      <c r="P266" s="28"/>
      <c r="Q266" s="28"/>
      <c r="R266" s="9"/>
      <c r="V266" s="28"/>
      <c r="W266" s="9"/>
      <c r="AA266" s="28"/>
      <c r="AB266" s="9"/>
      <c r="AF266" s="28"/>
      <c r="AG266" s="9"/>
      <c r="AH266" s="9"/>
      <c r="AI266" s="9"/>
    </row>
    <row r="267" spans="1:35" ht="15">
      <c r="A267" s="8"/>
      <c r="B267" s="27"/>
      <c r="C267" s="27"/>
      <c r="D267" s="27"/>
      <c r="E267" s="27"/>
      <c r="F267" s="8"/>
      <c r="G267" s="8"/>
      <c r="H267" s="8"/>
      <c r="M267" s="8"/>
      <c r="N267" s="27"/>
      <c r="O267" s="27"/>
      <c r="P267" s="27"/>
      <c r="Q267" s="27"/>
      <c r="R267" s="8"/>
      <c r="V267" s="27"/>
      <c r="W267" s="8"/>
      <c r="AA267" s="27"/>
      <c r="AB267" s="8"/>
      <c r="AF267" s="27"/>
      <c r="AG267" s="8"/>
      <c r="AH267" s="8"/>
      <c r="AI267" s="8"/>
    </row>
    <row r="268" spans="1:35" ht="15">
      <c r="A268" s="9"/>
      <c r="B268" s="28"/>
      <c r="C268" s="28"/>
      <c r="D268" s="28"/>
      <c r="E268" s="28"/>
      <c r="F268" s="9"/>
      <c r="G268" s="9"/>
      <c r="H268" s="9"/>
      <c r="M268" s="9"/>
      <c r="N268" s="28"/>
      <c r="O268" s="28"/>
      <c r="P268" s="28"/>
      <c r="Q268" s="28"/>
      <c r="R268" s="9"/>
      <c r="V268" s="28"/>
      <c r="W268" s="9"/>
      <c r="AA268" s="28"/>
      <c r="AB268" s="9"/>
      <c r="AF268" s="28"/>
      <c r="AG268" s="9"/>
      <c r="AH268" s="9"/>
      <c r="AI268" s="9"/>
    </row>
    <row r="269" spans="1:35" ht="15">
      <c r="A269" s="8"/>
      <c r="B269" s="27"/>
      <c r="C269" s="27"/>
      <c r="D269" s="27"/>
      <c r="E269" s="27"/>
      <c r="F269" s="8"/>
      <c r="G269" s="8"/>
      <c r="H269" s="8"/>
      <c r="M269" s="8"/>
      <c r="N269" s="27"/>
      <c r="O269" s="27"/>
      <c r="P269" s="27"/>
      <c r="Q269" s="27"/>
      <c r="R269" s="8"/>
      <c r="V269" s="27"/>
      <c r="W269" s="8"/>
      <c r="AA269" s="27"/>
      <c r="AB269" s="8"/>
      <c r="AF269" s="27"/>
      <c r="AG269" s="8"/>
      <c r="AH269" s="8"/>
      <c r="AI269" s="8"/>
    </row>
    <row r="270" spans="1:35" ht="15">
      <c r="A270" s="9"/>
      <c r="B270" s="28"/>
      <c r="C270" s="28"/>
      <c r="D270" s="28"/>
      <c r="E270" s="28"/>
      <c r="F270" s="9"/>
      <c r="G270" s="9"/>
      <c r="H270" s="9"/>
      <c r="M270" s="9"/>
      <c r="N270" s="28"/>
      <c r="O270" s="28"/>
      <c r="P270" s="28"/>
      <c r="Q270" s="28"/>
      <c r="R270" s="9"/>
      <c r="V270" s="28"/>
      <c r="W270" s="9"/>
      <c r="AA270" s="28"/>
      <c r="AB270" s="9"/>
      <c r="AF270" s="28"/>
      <c r="AG270" s="9"/>
      <c r="AH270" s="9"/>
      <c r="AI270" s="9"/>
    </row>
    <row r="271" spans="1:35" ht="15">
      <c r="A271" s="8"/>
      <c r="B271" s="27"/>
      <c r="C271" s="27"/>
      <c r="D271" s="27"/>
      <c r="E271" s="27"/>
      <c r="F271" s="8"/>
      <c r="G271" s="8"/>
      <c r="H271" s="8"/>
      <c r="M271" s="8"/>
      <c r="N271" s="27"/>
      <c r="O271" s="27"/>
      <c r="P271" s="27"/>
      <c r="Q271" s="27"/>
      <c r="R271" s="8"/>
      <c r="V271" s="27"/>
      <c r="W271" s="8"/>
      <c r="AA271" s="27"/>
      <c r="AB271" s="8"/>
      <c r="AF271" s="27"/>
      <c r="AG271" s="8"/>
      <c r="AH271" s="8"/>
      <c r="AI271" s="8"/>
    </row>
    <row r="272" spans="1:35" ht="15">
      <c r="A272" s="9"/>
      <c r="B272" s="28"/>
      <c r="C272" s="28"/>
      <c r="D272" s="28"/>
      <c r="E272" s="28"/>
      <c r="F272" s="9"/>
      <c r="G272" s="9"/>
      <c r="H272" s="9"/>
      <c r="M272" s="9"/>
      <c r="N272" s="28"/>
      <c r="O272" s="28"/>
      <c r="P272" s="28"/>
      <c r="Q272" s="28"/>
      <c r="R272" s="9"/>
      <c r="V272" s="28"/>
      <c r="W272" s="9"/>
      <c r="AA272" s="28"/>
      <c r="AB272" s="9"/>
      <c r="AF272" s="28"/>
      <c r="AG272" s="9"/>
      <c r="AH272" s="9"/>
      <c r="AI272" s="9"/>
    </row>
    <row r="273" spans="1:35" ht="15">
      <c r="A273" s="8"/>
      <c r="B273" s="27"/>
      <c r="C273" s="27"/>
      <c r="D273" s="27"/>
      <c r="E273" s="27"/>
      <c r="F273" s="8"/>
      <c r="G273" s="8"/>
      <c r="H273" s="8"/>
      <c r="M273" s="8"/>
      <c r="N273" s="27"/>
      <c r="O273" s="27"/>
      <c r="P273" s="27"/>
      <c r="Q273" s="27"/>
      <c r="R273" s="8"/>
      <c r="V273" s="27"/>
      <c r="W273" s="8"/>
      <c r="AA273" s="27"/>
      <c r="AB273" s="8"/>
      <c r="AF273" s="27"/>
      <c r="AG273" s="8"/>
      <c r="AH273" s="8"/>
      <c r="AI273" s="8"/>
    </row>
    <row r="274" spans="1:35" ht="15">
      <c r="A274" s="9"/>
      <c r="B274" s="28"/>
      <c r="C274" s="28"/>
      <c r="D274" s="28"/>
      <c r="E274" s="28"/>
      <c r="F274" s="9"/>
      <c r="G274" s="9"/>
      <c r="H274" s="9"/>
      <c r="M274" s="9"/>
      <c r="N274" s="28"/>
      <c r="O274" s="28"/>
      <c r="P274" s="28"/>
      <c r="Q274" s="28"/>
      <c r="R274" s="9"/>
      <c r="V274" s="28"/>
      <c r="W274" s="9"/>
      <c r="AA274" s="28"/>
      <c r="AB274" s="9"/>
      <c r="AF274" s="28"/>
      <c r="AG274" s="9"/>
      <c r="AH274" s="9"/>
      <c r="AI274" s="9"/>
    </row>
    <row r="275" spans="1:35" ht="15">
      <c r="A275" s="8"/>
      <c r="B275" s="27"/>
      <c r="C275" s="27"/>
      <c r="D275" s="27"/>
      <c r="E275" s="27"/>
      <c r="F275" s="8"/>
      <c r="G275" s="8"/>
      <c r="H275" s="8"/>
      <c r="M275" s="8"/>
      <c r="N275" s="27"/>
      <c r="O275" s="27"/>
      <c r="P275" s="27"/>
      <c r="Q275" s="27"/>
      <c r="R275" s="8"/>
      <c r="V275" s="27"/>
      <c r="W275" s="8"/>
      <c r="AA275" s="27"/>
      <c r="AB275" s="8"/>
      <c r="AF275" s="27"/>
      <c r="AG275" s="8"/>
      <c r="AH275" s="8"/>
      <c r="AI275" s="8"/>
    </row>
    <row r="276" spans="1:35" ht="15">
      <c r="A276" s="9"/>
      <c r="B276" s="28"/>
      <c r="C276" s="28"/>
      <c r="D276" s="28"/>
      <c r="E276" s="28"/>
      <c r="F276" s="9"/>
      <c r="G276" s="9"/>
      <c r="H276" s="9"/>
      <c r="M276" s="9"/>
      <c r="N276" s="28"/>
      <c r="O276" s="28"/>
      <c r="P276" s="28"/>
      <c r="Q276" s="28"/>
      <c r="R276" s="9"/>
      <c r="V276" s="28"/>
      <c r="W276" s="9"/>
      <c r="AA276" s="28"/>
      <c r="AB276" s="9"/>
      <c r="AF276" s="28"/>
      <c r="AG276" s="9"/>
      <c r="AH276" s="9"/>
      <c r="AI276" s="9"/>
    </row>
    <row r="277" spans="1:35" ht="15">
      <c r="A277" s="8"/>
      <c r="B277" s="27"/>
      <c r="C277" s="27"/>
      <c r="D277" s="27"/>
      <c r="E277" s="27"/>
      <c r="F277" s="8"/>
      <c r="G277" s="8"/>
      <c r="H277" s="8"/>
      <c r="M277" s="8"/>
      <c r="N277" s="27"/>
      <c r="O277" s="27"/>
      <c r="P277" s="27"/>
      <c r="Q277" s="27"/>
      <c r="R277" s="8"/>
      <c r="V277" s="27"/>
      <c r="W277" s="8"/>
      <c r="AA277" s="27"/>
      <c r="AB277" s="8"/>
      <c r="AF277" s="27"/>
      <c r="AG277" s="8"/>
      <c r="AH277" s="8"/>
      <c r="AI277" s="8"/>
    </row>
    <row r="278" spans="1:35" ht="15">
      <c r="A278" s="9"/>
      <c r="B278" s="28"/>
      <c r="C278" s="28"/>
      <c r="D278" s="28"/>
      <c r="E278" s="28"/>
      <c r="F278" s="9"/>
      <c r="G278" s="9"/>
      <c r="H278" s="9"/>
      <c r="M278" s="9"/>
      <c r="N278" s="28"/>
      <c r="O278" s="28"/>
      <c r="P278" s="28"/>
      <c r="Q278" s="28"/>
      <c r="R278" s="9"/>
      <c r="V278" s="28"/>
      <c r="W278" s="9"/>
      <c r="AA278" s="28"/>
      <c r="AB278" s="9"/>
      <c r="AF278" s="28"/>
      <c r="AG278" s="9"/>
      <c r="AH278" s="9"/>
      <c r="AI278" s="9"/>
    </row>
    <row r="279" spans="1:35" ht="15">
      <c r="A279" s="8"/>
      <c r="B279" s="27"/>
      <c r="C279" s="27"/>
      <c r="D279" s="27"/>
      <c r="E279" s="27"/>
      <c r="F279" s="8"/>
      <c r="G279" s="8"/>
      <c r="H279" s="8"/>
      <c r="M279" s="8"/>
      <c r="N279" s="27"/>
      <c r="O279" s="27"/>
      <c r="P279" s="27"/>
      <c r="Q279" s="27"/>
      <c r="R279" s="8"/>
      <c r="V279" s="27"/>
      <c r="W279" s="8"/>
      <c r="AA279" s="27"/>
      <c r="AB279" s="8"/>
      <c r="AF279" s="27"/>
      <c r="AG279" s="8"/>
      <c r="AH279" s="8"/>
      <c r="AI279" s="8"/>
    </row>
    <row r="280" spans="1:35" ht="15">
      <c r="A280" s="9"/>
      <c r="B280" s="28"/>
      <c r="C280" s="28"/>
      <c r="D280" s="28"/>
      <c r="E280" s="28"/>
      <c r="F280" s="9"/>
      <c r="G280" s="9"/>
      <c r="H280" s="9"/>
      <c r="M280" s="9"/>
      <c r="N280" s="28"/>
      <c r="O280" s="28"/>
      <c r="P280" s="28"/>
      <c r="Q280" s="28"/>
      <c r="R280" s="9"/>
      <c r="V280" s="28"/>
      <c r="W280" s="9"/>
      <c r="AA280" s="28"/>
      <c r="AB280" s="9"/>
      <c r="AF280" s="28"/>
      <c r="AG280" s="9"/>
      <c r="AH280" s="9"/>
      <c r="AI280" s="9"/>
    </row>
    <row r="281" spans="1:35" ht="15">
      <c r="A281" s="8"/>
      <c r="B281" s="27"/>
      <c r="C281" s="27"/>
      <c r="D281" s="27"/>
      <c r="E281" s="27"/>
      <c r="F281" s="8"/>
      <c r="G281" s="8"/>
      <c r="H281" s="8"/>
      <c r="M281" s="8"/>
      <c r="N281" s="27"/>
      <c r="O281" s="27"/>
      <c r="P281" s="27"/>
      <c r="Q281" s="27"/>
      <c r="R281" s="8"/>
      <c r="V281" s="27"/>
      <c r="W281" s="8"/>
      <c r="AA281" s="27"/>
      <c r="AB281" s="8"/>
      <c r="AF281" s="27"/>
      <c r="AG281" s="8"/>
      <c r="AH281" s="8"/>
      <c r="AI281" s="8"/>
    </row>
    <row r="282" spans="1:35" ht="15">
      <c r="A282" s="9"/>
      <c r="B282" s="28"/>
      <c r="C282" s="28"/>
      <c r="D282" s="28"/>
      <c r="E282" s="28"/>
      <c r="F282" s="9"/>
      <c r="G282" s="9"/>
      <c r="H282" s="9"/>
      <c r="M282" s="9"/>
      <c r="N282" s="28"/>
      <c r="O282" s="28"/>
      <c r="P282" s="28"/>
      <c r="Q282" s="28"/>
      <c r="R282" s="9"/>
      <c r="V282" s="28"/>
      <c r="W282" s="9"/>
      <c r="AA282" s="28"/>
      <c r="AB282" s="9"/>
      <c r="AF282" s="28"/>
      <c r="AG282" s="9"/>
      <c r="AH282" s="9"/>
      <c r="AI282" s="9"/>
    </row>
    <row r="283" spans="1:35" ht="15">
      <c r="A283" s="8"/>
      <c r="B283" s="27"/>
      <c r="C283" s="27"/>
      <c r="D283" s="27"/>
      <c r="E283" s="27"/>
      <c r="F283" s="8"/>
      <c r="G283" s="8"/>
      <c r="H283" s="8"/>
      <c r="M283" s="8"/>
      <c r="N283" s="27"/>
      <c r="O283" s="27"/>
      <c r="P283" s="27"/>
      <c r="Q283" s="27"/>
      <c r="R283" s="8"/>
      <c r="V283" s="27"/>
      <c r="W283" s="8"/>
      <c r="AA283" s="27"/>
      <c r="AB283" s="8"/>
      <c r="AF283" s="27"/>
      <c r="AG283" s="8"/>
      <c r="AH283" s="8"/>
      <c r="AI283" s="8"/>
    </row>
    <row r="284" spans="1:35" ht="15">
      <c r="A284" s="9"/>
      <c r="B284" s="28"/>
      <c r="C284" s="28"/>
      <c r="D284" s="28"/>
      <c r="E284" s="28"/>
      <c r="F284" s="9"/>
      <c r="G284" s="9"/>
      <c r="H284" s="9"/>
      <c r="M284" s="9"/>
      <c r="N284" s="28"/>
      <c r="O284" s="28"/>
      <c r="P284" s="28"/>
      <c r="Q284" s="28"/>
      <c r="R284" s="9"/>
      <c r="V284" s="28"/>
      <c r="W284" s="9"/>
      <c r="AA284" s="28"/>
      <c r="AB284" s="9"/>
      <c r="AF284" s="28"/>
      <c r="AG284" s="9"/>
      <c r="AH284" s="9"/>
      <c r="AI284" s="9"/>
    </row>
    <row r="285" spans="1:35" ht="15">
      <c r="A285" s="8"/>
      <c r="B285" s="27"/>
      <c r="C285" s="27"/>
      <c r="D285" s="27"/>
      <c r="E285" s="27"/>
      <c r="F285" s="8"/>
      <c r="G285" s="8"/>
      <c r="H285" s="8"/>
      <c r="M285" s="8"/>
      <c r="N285" s="27"/>
      <c r="O285" s="27"/>
      <c r="P285" s="27"/>
      <c r="Q285" s="27"/>
      <c r="R285" s="8"/>
      <c r="V285" s="27"/>
      <c r="W285" s="8"/>
      <c r="AA285" s="27"/>
      <c r="AB285" s="8"/>
      <c r="AF285" s="27"/>
      <c r="AG285" s="8"/>
      <c r="AH285" s="8"/>
      <c r="AI285" s="8"/>
    </row>
    <row r="286" spans="1:35" ht="15">
      <c r="A286" s="9"/>
      <c r="B286" s="28"/>
      <c r="C286" s="28"/>
      <c r="D286" s="28"/>
      <c r="E286" s="28"/>
      <c r="F286" s="9"/>
      <c r="G286" s="9"/>
      <c r="H286" s="9"/>
      <c r="M286" s="9"/>
      <c r="N286" s="28"/>
      <c r="O286" s="28"/>
      <c r="P286" s="28"/>
      <c r="Q286" s="28"/>
      <c r="R286" s="9"/>
      <c r="V286" s="28"/>
      <c r="W286" s="9"/>
      <c r="AA286" s="28"/>
      <c r="AB286" s="9"/>
      <c r="AF286" s="28"/>
      <c r="AG286" s="9"/>
      <c r="AH286" s="9"/>
      <c r="AI286" s="9"/>
    </row>
    <row r="287" spans="1:35" ht="15">
      <c r="A287" s="8"/>
      <c r="B287" s="27"/>
      <c r="C287" s="27"/>
      <c r="D287" s="27"/>
      <c r="E287" s="27"/>
      <c r="F287" s="8"/>
      <c r="G287" s="8"/>
      <c r="H287" s="8"/>
      <c r="M287" s="8"/>
      <c r="N287" s="27"/>
      <c r="O287" s="27"/>
      <c r="P287" s="27"/>
      <c r="Q287" s="27"/>
      <c r="R287" s="8"/>
      <c r="V287" s="27"/>
      <c r="W287" s="8"/>
      <c r="AA287" s="27"/>
      <c r="AB287" s="8"/>
      <c r="AF287" s="27"/>
      <c r="AG287" s="8"/>
      <c r="AH287" s="8"/>
      <c r="AI287" s="8"/>
    </row>
    <row r="288" spans="1:35" ht="15">
      <c r="A288" s="9"/>
      <c r="B288" s="28"/>
      <c r="C288" s="28"/>
      <c r="D288" s="28"/>
      <c r="E288" s="28"/>
      <c r="F288" s="9"/>
      <c r="G288" s="9"/>
      <c r="H288" s="9"/>
      <c r="M288" s="9"/>
      <c r="N288" s="28"/>
      <c r="O288" s="28"/>
      <c r="P288" s="28"/>
      <c r="Q288" s="28"/>
      <c r="R288" s="9"/>
      <c r="V288" s="28"/>
      <c r="W288" s="9"/>
      <c r="AA288" s="28"/>
      <c r="AB288" s="9"/>
      <c r="AF288" s="28"/>
      <c r="AG288" s="9"/>
      <c r="AH288" s="9"/>
      <c r="AI288" s="9"/>
    </row>
    <row r="289" spans="1:35" ht="15">
      <c r="A289" s="8"/>
      <c r="B289" s="27"/>
      <c r="C289" s="27"/>
      <c r="D289" s="27"/>
      <c r="E289" s="27"/>
      <c r="F289" s="8"/>
      <c r="G289" s="8"/>
      <c r="H289" s="8"/>
      <c r="M289" s="8"/>
      <c r="N289" s="27"/>
      <c r="O289" s="27"/>
      <c r="P289" s="27"/>
      <c r="Q289" s="27"/>
      <c r="R289" s="8"/>
      <c r="V289" s="27"/>
      <c r="W289" s="8"/>
      <c r="AA289" s="27"/>
      <c r="AB289" s="8"/>
      <c r="AF289" s="27"/>
      <c r="AG289" s="8"/>
      <c r="AH289" s="8"/>
      <c r="AI289" s="8"/>
    </row>
    <row r="290" spans="1:35" ht="15">
      <c r="A290" s="9"/>
      <c r="B290" s="28"/>
      <c r="C290" s="28"/>
      <c r="D290" s="28"/>
      <c r="E290" s="28"/>
      <c r="F290" s="9"/>
      <c r="G290" s="9"/>
      <c r="H290" s="9"/>
      <c r="M290" s="9"/>
      <c r="N290" s="28"/>
      <c r="O290" s="28"/>
      <c r="P290" s="28"/>
      <c r="Q290" s="28"/>
      <c r="R290" s="9"/>
      <c r="V290" s="28"/>
      <c r="W290" s="9"/>
      <c r="AA290" s="28"/>
      <c r="AB290" s="9"/>
      <c r="AF290" s="28"/>
      <c r="AG290" s="9"/>
      <c r="AH290" s="9"/>
      <c r="AI290" s="9"/>
    </row>
    <row r="291" spans="1:35" ht="15">
      <c r="A291" s="8"/>
      <c r="B291" s="27"/>
      <c r="C291" s="27"/>
      <c r="D291" s="27"/>
      <c r="E291" s="27"/>
      <c r="F291" s="8"/>
      <c r="G291" s="8"/>
      <c r="H291" s="8"/>
      <c r="M291" s="8"/>
      <c r="N291" s="27"/>
      <c r="O291" s="27"/>
      <c r="P291" s="27"/>
      <c r="Q291" s="27"/>
      <c r="R291" s="8"/>
      <c r="V291" s="27"/>
      <c r="W291" s="8"/>
      <c r="AA291" s="27"/>
      <c r="AB291" s="8"/>
      <c r="AF291" s="27"/>
      <c r="AG291" s="8"/>
      <c r="AH291" s="8"/>
      <c r="AI291" s="8"/>
    </row>
    <row r="292" spans="1:35" ht="15">
      <c r="A292" s="9"/>
      <c r="B292" s="28"/>
      <c r="C292" s="28"/>
      <c r="D292" s="28"/>
      <c r="E292" s="28"/>
      <c r="F292" s="9"/>
      <c r="G292" s="9"/>
      <c r="H292" s="9"/>
      <c r="M292" s="9"/>
      <c r="N292" s="28"/>
      <c r="O292" s="28"/>
      <c r="P292" s="28"/>
      <c r="Q292" s="28"/>
      <c r="R292" s="9"/>
      <c r="V292" s="28"/>
      <c r="W292" s="9"/>
      <c r="AA292" s="28"/>
      <c r="AB292" s="9"/>
      <c r="AF292" s="28"/>
      <c r="AG292" s="9"/>
      <c r="AH292" s="9"/>
      <c r="AI292" s="9"/>
    </row>
    <row r="293" spans="1:35" ht="15">
      <c r="A293" s="8"/>
      <c r="B293" s="27"/>
      <c r="C293" s="27"/>
      <c r="D293" s="27"/>
      <c r="E293" s="27"/>
      <c r="F293" s="8"/>
      <c r="G293" s="8"/>
      <c r="H293" s="8"/>
      <c r="M293" s="8"/>
      <c r="N293" s="27"/>
      <c r="O293" s="27"/>
      <c r="P293" s="27"/>
      <c r="Q293" s="27"/>
      <c r="R293" s="8"/>
      <c r="V293" s="27"/>
      <c r="W293" s="8"/>
      <c r="AA293" s="27"/>
      <c r="AB293" s="8"/>
      <c r="AF293" s="27"/>
      <c r="AG293" s="8"/>
      <c r="AH293" s="8"/>
      <c r="AI293" s="8"/>
    </row>
    <row r="294" spans="1:35" ht="15">
      <c r="A294" s="9"/>
      <c r="B294" s="28"/>
      <c r="C294" s="28"/>
      <c r="D294" s="28"/>
      <c r="E294" s="28"/>
      <c r="F294" s="9"/>
      <c r="G294" s="9"/>
      <c r="H294" s="9"/>
      <c r="M294" s="9"/>
      <c r="N294" s="28"/>
      <c r="O294" s="28"/>
      <c r="P294" s="28"/>
      <c r="Q294" s="28"/>
      <c r="R294" s="9"/>
      <c r="V294" s="28"/>
      <c r="W294" s="9"/>
      <c r="AA294" s="28"/>
      <c r="AB294" s="9"/>
      <c r="AF294" s="28"/>
      <c r="AG294" s="9"/>
      <c r="AH294" s="9"/>
      <c r="AI294" s="9"/>
    </row>
    <row r="295" spans="1:35" ht="15">
      <c r="A295" s="8"/>
      <c r="B295" s="27"/>
      <c r="C295" s="27"/>
      <c r="D295" s="27"/>
      <c r="E295" s="27"/>
      <c r="F295" s="8"/>
      <c r="G295" s="8"/>
      <c r="H295" s="8"/>
      <c r="M295" s="8"/>
      <c r="N295" s="27"/>
      <c r="O295" s="27"/>
      <c r="P295" s="27"/>
      <c r="Q295" s="27"/>
      <c r="R295" s="8"/>
      <c r="V295" s="27"/>
      <c r="W295" s="8"/>
      <c r="AA295" s="27"/>
      <c r="AB295" s="8"/>
      <c r="AF295" s="27"/>
      <c r="AG295" s="8"/>
      <c r="AH295" s="8"/>
      <c r="AI295" s="8"/>
    </row>
    <row r="296" spans="1:35" ht="15">
      <c r="A296" s="9"/>
      <c r="B296" s="28"/>
      <c r="C296" s="28"/>
      <c r="D296" s="28"/>
      <c r="E296" s="28"/>
      <c r="F296" s="9"/>
      <c r="G296" s="9"/>
      <c r="H296" s="9"/>
      <c r="M296" s="9"/>
      <c r="N296" s="28"/>
      <c r="O296" s="28"/>
      <c r="P296" s="28"/>
      <c r="Q296" s="28"/>
      <c r="R296" s="9"/>
      <c r="V296" s="28"/>
      <c r="W296" s="9"/>
      <c r="AA296" s="28"/>
      <c r="AB296" s="9"/>
      <c r="AF296" s="28"/>
      <c r="AG296" s="9"/>
      <c r="AH296" s="9"/>
      <c r="AI296" s="9"/>
    </row>
    <row r="297" spans="1:35" ht="15">
      <c r="A297" s="8"/>
      <c r="B297" s="27"/>
      <c r="C297" s="27"/>
      <c r="D297" s="27"/>
      <c r="E297" s="27"/>
      <c r="F297" s="8"/>
      <c r="G297" s="8"/>
      <c r="H297" s="8"/>
      <c r="M297" s="8"/>
      <c r="N297" s="27"/>
      <c r="O297" s="27"/>
      <c r="P297" s="27"/>
      <c r="Q297" s="27"/>
      <c r="R297" s="8"/>
      <c r="V297" s="27"/>
      <c r="W297" s="8"/>
      <c r="AA297" s="27"/>
      <c r="AB297" s="8"/>
      <c r="AF297" s="27"/>
      <c r="AG297" s="8"/>
      <c r="AH297" s="8"/>
      <c r="AI297" s="8"/>
    </row>
    <row r="298" spans="1:35" ht="15">
      <c r="A298" s="9"/>
      <c r="B298" s="28"/>
      <c r="C298" s="28"/>
      <c r="D298" s="28"/>
      <c r="E298" s="28"/>
      <c r="F298" s="9"/>
      <c r="G298" s="9"/>
      <c r="H298" s="9"/>
      <c r="M298" s="9"/>
      <c r="N298" s="28"/>
      <c r="O298" s="28"/>
      <c r="P298" s="28"/>
      <c r="Q298" s="28"/>
      <c r="R298" s="9"/>
      <c r="V298" s="28"/>
      <c r="W298" s="9"/>
      <c r="AA298" s="28"/>
      <c r="AB298" s="9"/>
      <c r="AF298" s="28"/>
      <c r="AG298" s="9"/>
      <c r="AH298" s="9"/>
      <c r="AI298" s="9"/>
    </row>
    <row r="299" spans="1:35" ht="15">
      <c r="A299" s="8"/>
      <c r="B299" s="27"/>
      <c r="C299" s="27"/>
      <c r="D299" s="27"/>
      <c r="E299" s="27"/>
      <c r="F299" s="8"/>
      <c r="G299" s="8"/>
      <c r="H299" s="8"/>
      <c r="M299" s="8"/>
      <c r="N299" s="27"/>
      <c r="O299" s="27"/>
      <c r="P299" s="27"/>
      <c r="Q299" s="27"/>
      <c r="R299" s="8"/>
      <c r="V299" s="27"/>
      <c r="W299" s="8"/>
      <c r="AA299" s="27"/>
      <c r="AB299" s="8"/>
      <c r="AF299" s="27"/>
      <c r="AG299" s="8"/>
      <c r="AH299" s="8"/>
      <c r="AI299" s="8"/>
    </row>
    <row r="300" spans="1:35" ht="15">
      <c r="A300" s="9"/>
      <c r="B300" s="28"/>
      <c r="C300" s="28"/>
      <c r="D300" s="28"/>
      <c r="E300" s="28"/>
      <c r="F300" s="9"/>
      <c r="G300" s="9"/>
      <c r="H300" s="9"/>
      <c r="M300" s="9"/>
      <c r="N300" s="28"/>
      <c r="O300" s="28"/>
      <c r="P300" s="28"/>
      <c r="Q300" s="28"/>
      <c r="R300" s="9"/>
      <c r="V300" s="28"/>
      <c r="W300" s="9"/>
      <c r="AA300" s="28"/>
      <c r="AB300" s="9"/>
      <c r="AF300" s="28"/>
      <c r="AG300" s="9"/>
      <c r="AH300" s="9"/>
      <c r="AI300" s="9"/>
    </row>
    <row r="301" spans="1:35" ht="15">
      <c r="A301" s="8"/>
      <c r="B301" s="27"/>
      <c r="C301" s="27"/>
      <c r="D301" s="27"/>
      <c r="E301" s="27"/>
      <c r="F301" s="8"/>
      <c r="G301" s="8"/>
      <c r="H301" s="8"/>
      <c r="M301" s="8"/>
      <c r="N301" s="27"/>
      <c r="O301" s="27"/>
      <c r="P301" s="27"/>
      <c r="Q301" s="27"/>
      <c r="R301" s="8"/>
      <c r="V301" s="27"/>
      <c r="W301" s="8"/>
      <c r="AA301" s="27"/>
      <c r="AB301" s="8"/>
      <c r="AF301" s="27"/>
      <c r="AG301" s="8"/>
      <c r="AH301" s="8"/>
      <c r="AI301" s="8"/>
    </row>
    <row r="302" spans="1:35" ht="15">
      <c r="A302" s="9"/>
      <c r="B302" s="28"/>
      <c r="C302" s="28"/>
      <c r="D302" s="28"/>
      <c r="E302" s="28"/>
      <c r="F302" s="9"/>
      <c r="G302" s="9"/>
      <c r="H302" s="9"/>
      <c r="M302" s="9"/>
      <c r="N302" s="28"/>
      <c r="O302" s="28"/>
      <c r="P302" s="28"/>
      <c r="Q302" s="28"/>
      <c r="R302" s="9"/>
      <c r="V302" s="28"/>
      <c r="W302" s="9"/>
      <c r="AA302" s="28"/>
      <c r="AB302" s="9"/>
      <c r="AF302" s="28"/>
      <c r="AG302" s="9"/>
      <c r="AH302" s="9"/>
      <c r="AI302" s="9"/>
    </row>
    <row r="303" spans="1:35" ht="15">
      <c r="A303" s="8"/>
      <c r="B303" s="27"/>
      <c r="C303" s="27"/>
      <c r="D303" s="27"/>
      <c r="E303" s="27"/>
      <c r="F303" s="8"/>
      <c r="G303" s="8"/>
      <c r="H303" s="8"/>
      <c r="M303" s="8"/>
      <c r="N303" s="27"/>
      <c r="O303" s="27"/>
      <c r="P303" s="27"/>
      <c r="Q303" s="27"/>
      <c r="R303" s="8"/>
      <c r="V303" s="27"/>
      <c r="W303" s="8"/>
      <c r="AA303" s="27"/>
      <c r="AB303" s="8"/>
      <c r="AF303" s="27"/>
      <c r="AG303" s="8"/>
      <c r="AH303" s="8"/>
      <c r="AI303" s="8"/>
    </row>
    <row r="304" spans="1:35" ht="15">
      <c r="A304" s="9"/>
      <c r="B304" s="28"/>
      <c r="C304" s="28"/>
      <c r="D304" s="28"/>
      <c r="E304" s="28"/>
      <c r="F304" s="9"/>
      <c r="G304" s="9"/>
      <c r="H304" s="9"/>
      <c r="M304" s="9"/>
      <c r="N304" s="28"/>
      <c r="O304" s="28"/>
      <c r="P304" s="28"/>
      <c r="Q304" s="28"/>
      <c r="R304" s="9"/>
      <c r="V304" s="28"/>
      <c r="W304" s="9"/>
      <c r="AA304" s="28"/>
      <c r="AB304" s="9"/>
      <c r="AF304" s="28"/>
      <c r="AG304" s="9"/>
      <c r="AH304" s="9"/>
      <c r="AI304" s="9"/>
    </row>
    <row r="305" spans="1:35" ht="15">
      <c r="A305" s="8"/>
      <c r="B305" s="27"/>
      <c r="C305" s="27"/>
      <c r="D305" s="27"/>
      <c r="E305" s="27"/>
      <c r="F305" s="8"/>
      <c r="G305" s="8"/>
      <c r="H305" s="8"/>
      <c r="M305" s="8"/>
      <c r="N305" s="27"/>
      <c r="O305" s="27"/>
      <c r="P305" s="27"/>
      <c r="Q305" s="27"/>
      <c r="R305" s="8"/>
      <c r="V305" s="27"/>
      <c r="W305" s="8"/>
      <c r="AA305" s="27"/>
      <c r="AB305" s="8"/>
      <c r="AF305" s="27"/>
      <c r="AG305" s="8"/>
      <c r="AH305" s="8"/>
      <c r="AI305" s="8"/>
    </row>
    <row r="306" spans="1:35" ht="15">
      <c r="A306" s="9"/>
      <c r="B306" s="28"/>
      <c r="C306" s="28"/>
      <c r="D306" s="28"/>
      <c r="E306" s="28"/>
      <c r="F306" s="9"/>
      <c r="G306" s="9"/>
      <c r="H306" s="9"/>
      <c r="M306" s="9"/>
      <c r="N306" s="28"/>
      <c r="O306" s="28"/>
      <c r="P306" s="28"/>
      <c r="Q306" s="28"/>
      <c r="R306" s="9"/>
      <c r="V306" s="28"/>
      <c r="W306" s="9"/>
      <c r="AA306" s="28"/>
      <c r="AB306" s="9"/>
      <c r="AF306" s="28"/>
      <c r="AG306" s="9"/>
      <c r="AH306" s="9"/>
      <c r="AI306" s="9"/>
    </row>
    <row r="307" spans="1:35" ht="15">
      <c r="A307" s="8"/>
      <c r="B307" s="27"/>
      <c r="C307" s="27"/>
      <c r="D307" s="27"/>
      <c r="E307" s="27"/>
      <c r="F307" s="8"/>
      <c r="G307" s="8"/>
      <c r="H307" s="8"/>
      <c r="M307" s="8"/>
      <c r="N307" s="27"/>
      <c r="O307" s="27"/>
      <c r="P307" s="27"/>
      <c r="Q307" s="27"/>
      <c r="R307" s="8"/>
      <c r="V307" s="27"/>
      <c r="W307" s="8"/>
      <c r="AA307" s="27"/>
      <c r="AB307" s="8"/>
      <c r="AF307" s="27"/>
      <c r="AG307" s="8"/>
      <c r="AH307" s="8"/>
      <c r="AI307" s="8"/>
    </row>
    <row r="308" spans="1:35" ht="15">
      <c r="A308" s="9"/>
      <c r="B308" s="28"/>
      <c r="C308" s="28"/>
      <c r="D308" s="28"/>
      <c r="E308" s="28"/>
      <c r="F308" s="9"/>
      <c r="G308" s="9"/>
      <c r="H308" s="9"/>
      <c r="M308" s="9"/>
      <c r="N308" s="28"/>
      <c r="O308" s="28"/>
      <c r="P308" s="28"/>
      <c r="Q308" s="28"/>
      <c r="R308" s="9"/>
      <c r="V308" s="28"/>
      <c r="W308" s="9"/>
      <c r="AA308" s="28"/>
      <c r="AB308" s="9"/>
      <c r="AF308" s="28"/>
      <c r="AG308" s="9"/>
      <c r="AH308" s="9"/>
      <c r="AI308" s="9"/>
    </row>
    <row r="309" spans="1:35" ht="15">
      <c r="A309" s="8"/>
      <c r="B309" s="27"/>
      <c r="C309" s="27"/>
      <c r="D309" s="27"/>
      <c r="E309" s="27"/>
      <c r="F309" s="8"/>
      <c r="G309" s="8"/>
      <c r="H309" s="8"/>
      <c r="M309" s="8"/>
      <c r="N309" s="27"/>
      <c r="O309" s="27"/>
      <c r="P309" s="27"/>
      <c r="Q309" s="27"/>
      <c r="R309" s="8"/>
      <c r="V309" s="27"/>
      <c r="W309" s="8"/>
      <c r="AA309" s="27"/>
      <c r="AB309" s="8"/>
      <c r="AF309" s="27"/>
      <c r="AG309" s="8"/>
      <c r="AH309" s="8"/>
      <c r="AI309" s="8"/>
    </row>
    <row r="310" spans="1:35" ht="15">
      <c r="A310" s="9"/>
      <c r="B310" s="28"/>
      <c r="C310" s="28"/>
      <c r="D310" s="28"/>
      <c r="E310" s="28"/>
      <c r="F310" s="9"/>
      <c r="G310" s="9"/>
      <c r="H310" s="9"/>
      <c r="M310" s="9"/>
      <c r="N310" s="28"/>
      <c r="O310" s="28"/>
      <c r="P310" s="28"/>
      <c r="Q310" s="28"/>
      <c r="R310" s="9"/>
      <c r="V310" s="28"/>
      <c r="W310" s="9"/>
      <c r="AA310" s="28"/>
      <c r="AB310" s="9"/>
      <c r="AF310" s="28"/>
      <c r="AG310" s="9"/>
      <c r="AH310" s="9"/>
      <c r="AI310" s="9"/>
    </row>
    <row r="311" spans="1:35" ht="15">
      <c r="A311" s="8"/>
      <c r="B311" s="27"/>
      <c r="C311" s="27"/>
      <c r="D311" s="27"/>
      <c r="E311" s="27"/>
      <c r="F311" s="8"/>
      <c r="G311" s="8"/>
      <c r="H311" s="8"/>
      <c r="M311" s="8"/>
      <c r="N311" s="27"/>
      <c r="O311" s="27"/>
      <c r="P311" s="27"/>
      <c r="Q311" s="27"/>
      <c r="R311" s="8"/>
      <c r="V311" s="27"/>
      <c r="W311" s="8"/>
      <c r="AA311" s="27"/>
      <c r="AB311" s="8"/>
      <c r="AF311" s="27"/>
      <c r="AG311" s="8"/>
      <c r="AH311" s="8"/>
      <c r="AI311" s="8"/>
    </row>
    <row r="312" spans="1:35" ht="15">
      <c r="A312" s="9"/>
      <c r="B312" s="28"/>
      <c r="C312" s="28"/>
      <c r="D312" s="28"/>
      <c r="E312" s="28"/>
      <c r="F312" s="9"/>
      <c r="G312" s="9"/>
      <c r="H312" s="9"/>
      <c r="M312" s="9"/>
      <c r="N312" s="28"/>
      <c r="O312" s="28"/>
      <c r="P312" s="28"/>
      <c r="Q312" s="28"/>
      <c r="R312" s="9"/>
      <c r="V312" s="28"/>
      <c r="W312" s="9"/>
      <c r="AA312" s="28"/>
      <c r="AB312" s="9"/>
      <c r="AF312" s="28"/>
      <c r="AG312" s="9"/>
      <c r="AH312" s="9"/>
      <c r="AI312" s="9"/>
    </row>
    <row r="313" spans="1:35" ht="15">
      <c r="A313" s="8"/>
      <c r="B313" s="27"/>
      <c r="C313" s="27"/>
      <c r="D313" s="27"/>
      <c r="E313" s="27"/>
      <c r="F313" s="8"/>
      <c r="G313" s="8"/>
      <c r="H313" s="8"/>
      <c r="M313" s="8"/>
      <c r="N313" s="27"/>
      <c r="O313" s="27"/>
      <c r="P313" s="27"/>
      <c r="Q313" s="27"/>
      <c r="R313" s="8"/>
      <c r="V313" s="27"/>
      <c r="W313" s="8"/>
      <c r="AA313" s="27"/>
      <c r="AB313" s="8"/>
      <c r="AF313" s="27"/>
      <c r="AG313" s="8"/>
      <c r="AH313" s="8"/>
      <c r="AI313" s="8"/>
    </row>
    <row r="314" spans="1:35" ht="15">
      <c r="A314" s="9"/>
      <c r="B314" s="28"/>
      <c r="C314" s="28"/>
      <c r="D314" s="28"/>
      <c r="E314" s="28"/>
      <c r="F314" s="9"/>
      <c r="G314" s="9"/>
      <c r="H314" s="9"/>
      <c r="M314" s="9"/>
      <c r="N314" s="28"/>
      <c r="O314" s="28"/>
      <c r="P314" s="28"/>
      <c r="Q314" s="28"/>
      <c r="R314" s="9"/>
      <c r="V314" s="28"/>
      <c r="W314" s="9"/>
      <c r="AA314" s="28"/>
      <c r="AB314" s="9"/>
      <c r="AF314" s="28"/>
      <c r="AG314" s="9"/>
      <c r="AH314" s="9"/>
      <c r="AI314" s="9"/>
    </row>
    <row r="315" spans="1:35" ht="15">
      <c r="A315" s="8"/>
      <c r="B315" s="27"/>
      <c r="C315" s="27"/>
      <c r="D315" s="27"/>
      <c r="E315" s="27"/>
      <c r="F315" s="8"/>
      <c r="G315" s="8"/>
      <c r="H315" s="8"/>
      <c r="M315" s="8"/>
      <c r="N315" s="27"/>
      <c r="O315" s="27"/>
      <c r="P315" s="27"/>
      <c r="Q315" s="27"/>
      <c r="R315" s="8"/>
      <c r="V315" s="27"/>
      <c r="W315" s="8"/>
      <c r="AA315" s="27"/>
      <c r="AB315" s="8"/>
      <c r="AF315" s="27"/>
      <c r="AG315" s="8"/>
      <c r="AH315" s="8"/>
      <c r="AI315" s="8"/>
    </row>
    <row r="316" spans="1:35" ht="15">
      <c r="A316" s="9"/>
      <c r="B316" s="28"/>
      <c r="C316" s="28"/>
      <c r="D316" s="28"/>
      <c r="E316" s="28"/>
      <c r="F316" s="9"/>
      <c r="G316" s="9"/>
      <c r="H316" s="9"/>
      <c r="M316" s="9"/>
      <c r="N316" s="28"/>
      <c r="O316" s="28"/>
      <c r="P316" s="28"/>
      <c r="Q316" s="28"/>
      <c r="R316" s="9"/>
      <c r="V316" s="28"/>
      <c r="W316" s="9"/>
      <c r="AA316" s="28"/>
      <c r="AB316" s="9"/>
      <c r="AF316" s="28"/>
      <c r="AG316" s="9"/>
      <c r="AH316" s="9"/>
      <c r="AI316" s="9"/>
    </row>
    <row r="317" spans="1:35" ht="15">
      <c r="A317" s="8"/>
      <c r="B317" s="27"/>
      <c r="C317" s="27"/>
      <c r="D317" s="27"/>
      <c r="E317" s="27"/>
      <c r="F317" s="8"/>
      <c r="G317" s="8"/>
      <c r="H317" s="8"/>
      <c r="M317" s="8"/>
      <c r="N317" s="27"/>
      <c r="O317" s="27"/>
      <c r="P317" s="27"/>
      <c r="Q317" s="27"/>
      <c r="R317" s="8"/>
      <c r="V317" s="27"/>
      <c r="W317" s="8"/>
      <c r="AA317" s="27"/>
      <c r="AB317" s="8"/>
      <c r="AF317" s="27"/>
      <c r="AG317" s="8"/>
      <c r="AH317" s="8"/>
      <c r="AI317" s="8"/>
    </row>
    <row r="318" spans="1:35" ht="15">
      <c r="A318" s="9"/>
      <c r="B318" s="28"/>
      <c r="C318" s="28"/>
      <c r="D318" s="28"/>
      <c r="E318" s="28"/>
      <c r="F318" s="9"/>
      <c r="G318" s="9"/>
      <c r="H318" s="9"/>
      <c r="M318" s="9"/>
      <c r="N318" s="28"/>
      <c r="O318" s="28"/>
      <c r="P318" s="28"/>
      <c r="Q318" s="28"/>
      <c r="R318" s="9"/>
      <c r="V318" s="28"/>
      <c r="W318" s="9"/>
      <c r="AA318" s="28"/>
      <c r="AB318" s="9"/>
      <c r="AF318" s="28"/>
      <c r="AG318" s="9"/>
      <c r="AH318" s="9"/>
      <c r="AI318" s="9"/>
    </row>
    <row r="319" spans="1:35" ht="15">
      <c r="A319" s="8"/>
      <c r="B319" s="27"/>
      <c r="C319" s="27"/>
      <c r="D319" s="27"/>
      <c r="E319" s="27"/>
      <c r="F319" s="8"/>
      <c r="G319" s="8"/>
      <c r="H319" s="8"/>
      <c r="M319" s="8"/>
      <c r="N319" s="27"/>
      <c r="O319" s="27"/>
      <c r="P319" s="27"/>
      <c r="Q319" s="27"/>
      <c r="R319" s="8"/>
      <c r="V319" s="27"/>
      <c r="W319" s="8"/>
      <c r="AA319" s="27"/>
      <c r="AB319" s="8"/>
      <c r="AF319" s="27"/>
      <c r="AG319" s="8"/>
      <c r="AH319" s="8"/>
      <c r="AI319" s="8"/>
    </row>
    <row r="320" spans="1:35" ht="15">
      <c r="A320" s="9"/>
      <c r="B320" s="28"/>
      <c r="C320" s="28"/>
      <c r="D320" s="28"/>
      <c r="E320" s="28"/>
      <c r="F320" s="9"/>
      <c r="G320" s="9"/>
      <c r="H320" s="9"/>
      <c r="M320" s="9"/>
      <c r="N320" s="28"/>
      <c r="O320" s="28"/>
      <c r="P320" s="28"/>
      <c r="Q320" s="28"/>
      <c r="R320" s="9"/>
      <c r="V320" s="28"/>
      <c r="W320" s="9"/>
      <c r="AA320" s="28"/>
      <c r="AB320" s="9"/>
      <c r="AF320" s="28"/>
      <c r="AG320" s="9"/>
      <c r="AH320" s="9"/>
      <c r="AI320" s="9"/>
    </row>
    <row r="321" spans="1:35" ht="15">
      <c r="A321" s="8"/>
      <c r="B321" s="27"/>
      <c r="C321" s="27"/>
      <c r="D321" s="27"/>
      <c r="E321" s="27"/>
      <c r="F321" s="8"/>
      <c r="G321" s="8"/>
      <c r="H321" s="8"/>
      <c r="M321" s="8"/>
      <c r="N321" s="27"/>
      <c r="O321" s="27"/>
      <c r="P321" s="27"/>
      <c r="Q321" s="27"/>
      <c r="R321" s="8"/>
      <c r="V321" s="27"/>
      <c r="W321" s="8"/>
      <c r="AA321" s="27"/>
      <c r="AB321" s="8"/>
      <c r="AF321" s="27"/>
      <c r="AG321" s="8"/>
      <c r="AH321" s="8"/>
      <c r="AI321" s="8"/>
    </row>
    <row r="322" spans="1:35" ht="15">
      <c r="A322" s="9"/>
      <c r="B322" s="28"/>
      <c r="C322" s="28"/>
      <c r="D322" s="28"/>
      <c r="E322" s="28"/>
      <c r="F322" s="9"/>
      <c r="G322" s="9"/>
      <c r="H322" s="9"/>
      <c r="M322" s="9"/>
      <c r="N322" s="28"/>
      <c r="O322" s="28"/>
      <c r="P322" s="28"/>
      <c r="Q322" s="28"/>
      <c r="R322" s="9"/>
      <c r="V322" s="28"/>
      <c r="W322" s="9"/>
      <c r="AA322" s="28"/>
      <c r="AB322" s="9"/>
      <c r="AF322" s="28"/>
      <c r="AG322" s="9"/>
      <c r="AH322" s="9"/>
      <c r="AI322" s="9"/>
    </row>
    <row r="323" spans="1:35" ht="15">
      <c r="A323" s="8"/>
      <c r="B323" s="27"/>
      <c r="C323" s="27"/>
      <c r="D323" s="27"/>
      <c r="E323" s="27"/>
      <c r="F323" s="8"/>
      <c r="G323" s="8"/>
      <c r="H323" s="8"/>
      <c r="M323" s="8"/>
      <c r="N323" s="27"/>
      <c r="O323" s="27"/>
      <c r="P323" s="27"/>
      <c r="Q323" s="27"/>
      <c r="R323" s="8"/>
      <c r="V323" s="27"/>
      <c r="W323" s="8"/>
      <c r="AA323" s="27"/>
      <c r="AB323" s="8"/>
      <c r="AF323" s="27"/>
      <c r="AG323" s="8"/>
      <c r="AH323" s="8"/>
      <c r="AI323" s="8"/>
    </row>
    <row r="324" spans="1:35" ht="15">
      <c r="A324" s="9"/>
      <c r="B324" s="28"/>
      <c r="C324" s="28"/>
      <c r="D324" s="28"/>
      <c r="E324" s="28"/>
      <c r="F324" s="9"/>
      <c r="G324" s="9"/>
      <c r="H324" s="9"/>
      <c r="M324" s="9"/>
      <c r="N324" s="28"/>
      <c r="O324" s="28"/>
      <c r="P324" s="28"/>
      <c r="Q324" s="28"/>
      <c r="R324" s="9"/>
      <c r="V324" s="28"/>
      <c r="W324" s="9"/>
      <c r="AA324" s="28"/>
      <c r="AB324" s="9"/>
      <c r="AF324" s="28"/>
      <c r="AG324" s="9"/>
      <c r="AH324" s="9"/>
      <c r="AI324" s="9"/>
    </row>
    <row r="325" spans="1:35" ht="15">
      <c r="A325" s="8"/>
      <c r="B325" s="27"/>
      <c r="C325" s="27"/>
      <c r="D325" s="27"/>
      <c r="E325" s="27"/>
      <c r="F325" s="8"/>
      <c r="G325" s="8"/>
      <c r="H325" s="8"/>
      <c r="M325" s="8"/>
      <c r="N325" s="27"/>
      <c r="O325" s="27"/>
      <c r="P325" s="27"/>
      <c r="Q325" s="27"/>
      <c r="R325" s="8"/>
      <c r="V325" s="27"/>
      <c r="W325" s="8"/>
      <c r="AA325" s="27"/>
      <c r="AB325" s="8"/>
      <c r="AF325" s="27"/>
      <c r="AG325" s="8"/>
      <c r="AH325" s="8"/>
      <c r="AI325" s="8"/>
    </row>
    <row r="326" spans="1:35" ht="15">
      <c r="A326" s="9"/>
      <c r="B326" s="28"/>
      <c r="C326" s="28"/>
      <c r="D326" s="28"/>
      <c r="E326" s="28"/>
      <c r="F326" s="9"/>
      <c r="G326" s="9"/>
      <c r="H326" s="9"/>
      <c r="M326" s="9"/>
      <c r="N326" s="28"/>
      <c r="O326" s="28"/>
      <c r="P326" s="28"/>
      <c r="Q326" s="28"/>
      <c r="R326" s="9"/>
      <c r="V326" s="28"/>
      <c r="W326" s="9"/>
      <c r="AA326" s="28"/>
      <c r="AB326" s="9"/>
      <c r="AF326" s="28"/>
      <c r="AG326" s="9"/>
      <c r="AH326" s="9"/>
      <c r="AI326" s="9"/>
    </row>
    <row r="327" spans="1:35" ht="15">
      <c r="A327" s="8"/>
      <c r="B327" s="27"/>
      <c r="C327" s="27"/>
      <c r="D327" s="27"/>
      <c r="E327" s="27"/>
      <c r="F327" s="8"/>
      <c r="G327" s="8"/>
      <c r="H327" s="8"/>
      <c r="M327" s="8"/>
      <c r="N327" s="27"/>
      <c r="O327" s="27"/>
      <c r="P327" s="27"/>
      <c r="Q327" s="27"/>
      <c r="R327" s="8"/>
      <c r="V327" s="27"/>
      <c r="W327" s="8"/>
      <c r="AA327" s="27"/>
      <c r="AB327" s="8"/>
      <c r="AF327" s="27"/>
      <c r="AG327" s="8"/>
      <c r="AH327" s="8"/>
      <c r="AI327" s="8"/>
    </row>
    <row r="328" spans="1:35" ht="15">
      <c r="A328" s="9"/>
      <c r="B328" s="28"/>
      <c r="C328" s="28"/>
      <c r="D328" s="28"/>
      <c r="E328" s="28"/>
      <c r="F328" s="9"/>
      <c r="G328" s="9"/>
      <c r="H328" s="9"/>
      <c r="M328" s="9"/>
      <c r="N328" s="28"/>
      <c r="O328" s="28"/>
      <c r="P328" s="28"/>
      <c r="Q328" s="28"/>
      <c r="R328" s="9"/>
      <c r="V328" s="28"/>
      <c r="W328" s="9"/>
      <c r="AA328" s="28"/>
      <c r="AB328" s="9"/>
      <c r="AF328" s="28"/>
      <c r="AG328" s="9"/>
      <c r="AH328" s="9"/>
      <c r="AI328" s="9"/>
    </row>
    <row r="329" spans="1:35" ht="15">
      <c r="A329" s="8"/>
      <c r="B329" s="27"/>
      <c r="C329" s="27"/>
      <c r="D329" s="27"/>
      <c r="E329" s="27"/>
      <c r="F329" s="8"/>
      <c r="G329" s="8"/>
      <c r="H329" s="8"/>
      <c r="M329" s="8"/>
      <c r="N329" s="27"/>
      <c r="O329" s="27"/>
      <c r="P329" s="27"/>
      <c r="Q329" s="27"/>
      <c r="R329" s="8"/>
      <c r="V329" s="27"/>
      <c r="W329" s="8"/>
      <c r="AA329" s="27"/>
      <c r="AB329" s="8"/>
      <c r="AF329" s="27"/>
      <c r="AG329" s="8"/>
      <c r="AH329" s="8"/>
      <c r="AI329" s="8"/>
    </row>
    <row r="330" spans="1:35" ht="15">
      <c r="A330" s="9"/>
      <c r="B330" s="28"/>
      <c r="C330" s="28"/>
      <c r="D330" s="28"/>
      <c r="E330" s="28"/>
      <c r="F330" s="9"/>
      <c r="G330" s="9"/>
      <c r="H330" s="9"/>
      <c r="M330" s="9"/>
      <c r="N330" s="28"/>
      <c r="O330" s="28"/>
      <c r="P330" s="28"/>
      <c r="Q330" s="28"/>
      <c r="R330" s="9"/>
      <c r="V330" s="28"/>
      <c r="W330" s="9"/>
      <c r="AA330" s="28"/>
      <c r="AB330" s="9"/>
      <c r="AF330" s="28"/>
      <c r="AG330" s="9"/>
      <c r="AH330" s="9"/>
      <c r="AI330" s="9"/>
    </row>
    <row r="331" spans="1:35" ht="15">
      <c r="A331" s="8"/>
      <c r="B331" s="27"/>
      <c r="C331" s="27"/>
      <c r="D331" s="27"/>
      <c r="E331" s="27"/>
      <c r="F331" s="8"/>
      <c r="G331" s="8"/>
      <c r="H331" s="8"/>
      <c r="M331" s="8"/>
      <c r="N331" s="27"/>
      <c r="O331" s="27"/>
      <c r="P331" s="27"/>
      <c r="Q331" s="27"/>
      <c r="R331" s="8"/>
      <c r="V331" s="27"/>
      <c r="W331" s="8"/>
      <c r="AA331" s="27"/>
      <c r="AB331" s="8"/>
      <c r="AF331" s="27"/>
      <c r="AG331" s="8"/>
      <c r="AH331" s="8"/>
      <c r="AI331" s="8"/>
    </row>
    <row r="332" spans="1:35" ht="15">
      <c r="A332" s="9"/>
      <c r="B332" s="28"/>
      <c r="C332" s="28"/>
      <c r="D332" s="28"/>
      <c r="E332" s="28"/>
      <c r="F332" s="9"/>
      <c r="G332" s="9"/>
      <c r="H332" s="9"/>
      <c r="M332" s="9"/>
      <c r="N332" s="28"/>
      <c r="O332" s="28"/>
      <c r="P332" s="28"/>
      <c r="Q332" s="28"/>
      <c r="R332" s="9"/>
      <c r="V332" s="28"/>
      <c r="W332" s="9"/>
      <c r="AA332" s="28"/>
      <c r="AB332" s="9"/>
      <c r="AF332" s="28"/>
      <c r="AG332" s="9"/>
      <c r="AH332" s="9"/>
      <c r="AI332" s="9"/>
    </row>
    <row r="333" spans="1:35" ht="15">
      <c r="A333" s="8"/>
      <c r="B333" s="27"/>
      <c r="C333" s="27"/>
      <c r="D333" s="27"/>
      <c r="E333" s="27"/>
      <c r="F333" s="8"/>
      <c r="G333" s="8"/>
      <c r="H333" s="8"/>
      <c r="M333" s="8"/>
      <c r="N333" s="27"/>
      <c r="O333" s="27"/>
      <c r="P333" s="27"/>
      <c r="Q333" s="27"/>
      <c r="R333" s="8"/>
      <c r="V333" s="27"/>
      <c r="W333" s="8"/>
      <c r="AA333" s="27"/>
      <c r="AB333" s="8"/>
      <c r="AF333" s="27"/>
      <c r="AG333" s="8"/>
      <c r="AH333" s="8"/>
      <c r="AI333" s="8"/>
    </row>
    <row r="334" spans="1:35" ht="15">
      <c r="A334" s="9"/>
      <c r="B334" s="28"/>
      <c r="C334" s="28"/>
      <c r="D334" s="28"/>
      <c r="E334" s="28"/>
      <c r="F334" s="9"/>
      <c r="G334" s="9"/>
      <c r="H334" s="9"/>
      <c r="M334" s="9"/>
      <c r="N334" s="28"/>
      <c r="O334" s="28"/>
      <c r="P334" s="28"/>
      <c r="Q334" s="28"/>
      <c r="R334" s="9"/>
      <c r="V334" s="28"/>
      <c r="W334" s="9"/>
      <c r="AA334" s="28"/>
      <c r="AB334" s="9"/>
      <c r="AF334" s="28"/>
      <c r="AG334" s="9"/>
      <c r="AH334" s="9"/>
      <c r="AI334" s="9"/>
    </row>
    <row r="335" spans="1:35" ht="15">
      <c r="A335" s="8"/>
      <c r="B335" s="27"/>
      <c r="C335" s="27"/>
      <c r="D335" s="27"/>
      <c r="E335" s="27"/>
      <c r="F335" s="8"/>
      <c r="G335" s="8"/>
      <c r="H335" s="8"/>
      <c r="M335" s="8"/>
      <c r="N335" s="27"/>
      <c r="O335" s="27"/>
      <c r="P335" s="27"/>
      <c r="Q335" s="27"/>
      <c r="R335" s="8"/>
      <c r="V335" s="27"/>
      <c r="W335" s="8"/>
      <c r="AA335" s="27"/>
      <c r="AB335" s="8"/>
      <c r="AF335" s="27"/>
      <c r="AG335" s="8"/>
      <c r="AH335" s="8"/>
      <c r="AI335" s="8"/>
    </row>
    <row r="336" spans="1:35" ht="15">
      <c r="A336" s="9"/>
      <c r="B336" s="28"/>
      <c r="C336" s="28"/>
      <c r="D336" s="28"/>
      <c r="E336" s="28"/>
      <c r="F336" s="9"/>
      <c r="G336" s="9"/>
      <c r="H336" s="9"/>
      <c r="M336" s="9"/>
      <c r="N336" s="28"/>
      <c r="O336" s="28"/>
      <c r="P336" s="28"/>
      <c r="Q336" s="28"/>
      <c r="R336" s="9"/>
      <c r="V336" s="28"/>
      <c r="W336" s="9"/>
      <c r="AA336" s="28"/>
      <c r="AB336" s="9"/>
      <c r="AF336" s="28"/>
      <c r="AG336" s="9"/>
      <c r="AH336" s="9"/>
      <c r="AI336" s="9"/>
    </row>
    <row r="337" spans="1:35" ht="15">
      <c r="A337" s="8"/>
      <c r="B337" s="27"/>
      <c r="C337" s="27"/>
      <c r="D337" s="27"/>
      <c r="E337" s="27"/>
      <c r="F337" s="8"/>
      <c r="G337" s="8"/>
      <c r="H337" s="8"/>
      <c r="M337" s="8"/>
      <c r="N337" s="27"/>
      <c r="O337" s="27"/>
      <c r="P337" s="27"/>
      <c r="Q337" s="27"/>
      <c r="R337" s="8"/>
      <c r="V337" s="27"/>
      <c r="W337" s="8"/>
      <c r="AA337" s="27"/>
      <c r="AB337" s="8"/>
      <c r="AF337" s="27"/>
      <c r="AG337" s="8"/>
      <c r="AH337" s="8"/>
      <c r="AI337" s="8"/>
    </row>
    <row r="338" spans="1:35" ht="15">
      <c r="A338" s="9"/>
      <c r="B338" s="28"/>
      <c r="C338" s="28"/>
      <c r="D338" s="28"/>
      <c r="E338" s="28"/>
      <c r="F338" s="9"/>
      <c r="G338" s="9"/>
      <c r="H338" s="9"/>
      <c r="M338" s="9"/>
      <c r="N338" s="28"/>
      <c r="O338" s="28"/>
      <c r="P338" s="28"/>
      <c r="Q338" s="28"/>
      <c r="R338" s="9"/>
      <c r="V338" s="28"/>
      <c r="W338" s="9"/>
      <c r="AA338" s="28"/>
      <c r="AB338" s="9"/>
      <c r="AF338" s="28"/>
      <c r="AG338" s="9"/>
      <c r="AH338" s="9"/>
      <c r="AI338" s="9"/>
    </row>
    <row r="339" spans="1:35" ht="15">
      <c r="A339" s="8"/>
      <c r="B339" s="27"/>
      <c r="C339" s="27"/>
      <c r="D339" s="27"/>
      <c r="E339" s="27"/>
      <c r="F339" s="8"/>
      <c r="G339" s="8"/>
      <c r="H339" s="8"/>
      <c r="M339" s="8"/>
      <c r="N339" s="27"/>
      <c r="O339" s="27"/>
      <c r="P339" s="27"/>
      <c r="Q339" s="27"/>
      <c r="R339" s="8"/>
      <c r="V339" s="27"/>
      <c r="W339" s="8"/>
      <c r="AA339" s="27"/>
      <c r="AB339" s="8"/>
      <c r="AF339" s="27"/>
      <c r="AG339" s="8"/>
      <c r="AH339" s="8"/>
      <c r="AI339" s="8"/>
    </row>
    <row r="340" spans="1:35" ht="15">
      <c r="A340" s="9"/>
      <c r="B340" s="28"/>
      <c r="C340" s="28"/>
      <c r="D340" s="28"/>
      <c r="E340" s="28"/>
      <c r="F340" s="9"/>
      <c r="G340" s="9"/>
      <c r="H340" s="9"/>
      <c r="M340" s="9"/>
      <c r="N340" s="28"/>
      <c r="O340" s="28"/>
      <c r="P340" s="28"/>
      <c r="Q340" s="28"/>
      <c r="R340" s="9"/>
      <c r="V340" s="28"/>
      <c r="W340" s="9"/>
      <c r="AA340" s="28"/>
      <c r="AB340" s="9"/>
      <c r="AF340" s="28"/>
      <c r="AG340" s="9"/>
      <c r="AH340" s="9"/>
      <c r="AI340" s="9"/>
    </row>
    <row r="341" spans="1:35" ht="15">
      <c r="A341" s="8"/>
      <c r="B341" s="27"/>
      <c r="C341" s="27"/>
      <c r="D341" s="27"/>
      <c r="E341" s="27"/>
      <c r="F341" s="8"/>
      <c r="G341" s="8"/>
      <c r="H341" s="8"/>
      <c r="M341" s="8"/>
      <c r="N341" s="27"/>
      <c r="O341" s="27"/>
      <c r="P341" s="27"/>
      <c r="Q341" s="27"/>
      <c r="R341" s="8"/>
      <c r="V341" s="27"/>
      <c r="W341" s="8"/>
      <c r="AA341" s="27"/>
      <c r="AB341" s="8"/>
      <c r="AF341" s="27"/>
      <c r="AG341" s="8"/>
      <c r="AH341" s="8"/>
      <c r="AI341" s="8"/>
    </row>
    <row r="342" spans="1:35" ht="15">
      <c r="A342" s="9"/>
      <c r="B342" s="28"/>
      <c r="C342" s="28"/>
      <c r="D342" s="28"/>
      <c r="E342" s="28"/>
      <c r="F342" s="9"/>
      <c r="G342" s="9"/>
      <c r="H342" s="9"/>
      <c r="M342" s="9"/>
      <c r="N342" s="28"/>
      <c r="O342" s="28"/>
      <c r="P342" s="28"/>
      <c r="Q342" s="28"/>
      <c r="R342" s="9"/>
      <c r="V342" s="28"/>
      <c r="W342" s="9"/>
      <c r="AA342" s="28"/>
      <c r="AB342" s="9"/>
      <c r="AF342" s="28"/>
      <c r="AG342" s="9"/>
      <c r="AH342" s="9"/>
      <c r="AI342" s="9"/>
    </row>
    <row r="343" spans="1:35" ht="15">
      <c r="A343" s="8"/>
      <c r="B343" s="27"/>
      <c r="C343" s="27"/>
      <c r="D343" s="27"/>
      <c r="E343" s="27"/>
      <c r="F343" s="8"/>
      <c r="G343" s="8"/>
      <c r="H343" s="8"/>
      <c r="M343" s="8"/>
      <c r="N343" s="27"/>
      <c r="O343" s="27"/>
      <c r="P343" s="27"/>
      <c r="Q343" s="27"/>
      <c r="R343" s="8"/>
      <c r="V343" s="27"/>
      <c r="W343" s="8"/>
      <c r="AA343" s="27"/>
      <c r="AB343" s="8"/>
      <c r="AF343" s="27"/>
      <c r="AG343" s="8"/>
      <c r="AH343" s="8"/>
      <c r="AI343" s="8"/>
    </row>
    <row r="344" spans="1:35" ht="15">
      <c r="A344" s="9"/>
      <c r="B344" s="28"/>
      <c r="C344" s="28"/>
      <c r="D344" s="28"/>
      <c r="E344" s="28"/>
      <c r="F344" s="9"/>
      <c r="G344" s="9"/>
      <c r="H344" s="9"/>
      <c r="M344" s="9"/>
      <c r="N344" s="28"/>
      <c r="O344" s="28"/>
      <c r="P344" s="28"/>
      <c r="Q344" s="28"/>
      <c r="R344" s="9"/>
      <c r="V344" s="28"/>
      <c r="W344" s="9"/>
      <c r="AA344" s="28"/>
      <c r="AB344" s="9"/>
      <c r="AF344" s="28"/>
      <c r="AG344" s="9"/>
      <c r="AH344" s="9"/>
      <c r="AI344" s="9"/>
    </row>
    <row r="345" spans="1:35" ht="15">
      <c r="A345" s="8"/>
      <c r="B345" s="27"/>
      <c r="C345" s="27"/>
      <c r="D345" s="27"/>
      <c r="E345" s="27"/>
      <c r="F345" s="8"/>
      <c r="G345" s="8"/>
      <c r="H345" s="8"/>
      <c r="M345" s="8"/>
      <c r="N345" s="27"/>
      <c r="O345" s="27"/>
      <c r="P345" s="27"/>
      <c r="Q345" s="27"/>
      <c r="R345" s="8"/>
      <c r="V345" s="27"/>
      <c r="W345" s="8"/>
      <c r="AA345" s="27"/>
      <c r="AB345" s="8"/>
      <c r="AF345" s="27"/>
      <c r="AG345" s="8"/>
      <c r="AH345" s="8"/>
      <c r="AI345" s="8"/>
    </row>
    <row r="346" spans="1:35" ht="15">
      <c r="A346" s="9"/>
      <c r="B346" s="28"/>
      <c r="C346" s="28"/>
      <c r="D346" s="28"/>
      <c r="E346" s="28"/>
      <c r="F346" s="9"/>
      <c r="G346" s="9"/>
      <c r="H346" s="9"/>
      <c r="M346" s="9"/>
      <c r="N346" s="28"/>
      <c r="O346" s="28"/>
      <c r="P346" s="28"/>
      <c r="Q346" s="28"/>
      <c r="R346" s="9"/>
      <c r="V346" s="28"/>
      <c r="W346" s="9"/>
      <c r="AA346" s="28"/>
      <c r="AB346" s="9"/>
      <c r="AF346" s="28"/>
      <c r="AG346" s="9"/>
      <c r="AH346" s="9"/>
      <c r="AI346" s="9"/>
    </row>
    <row r="347" spans="1:35" ht="15">
      <c r="A347" s="8"/>
      <c r="B347" s="27"/>
      <c r="C347" s="27"/>
      <c r="D347" s="27"/>
      <c r="E347" s="27"/>
      <c r="F347" s="8"/>
      <c r="G347" s="8"/>
      <c r="H347" s="8"/>
      <c r="M347" s="8"/>
      <c r="N347" s="27"/>
      <c r="O347" s="27"/>
      <c r="P347" s="27"/>
      <c r="Q347" s="27"/>
      <c r="R347" s="8"/>
      <c r="V347" s="27"/>
      <c r="W347" s="8"/>
      <c r="AA347" s="27"/>
      <c r="AB347" s="8"/>
      <c r="AF347" s="27"/>
      <c r="AG347" s="8"/>
      <c r="AH347" s="8"/>
      <c r="AI347" s="8"/>
    </row>
    <row r="348" spans="1:35" ht="15">
      <c r="A348" s="9"/>
      <c r="B348" s="28"/>
      <c r="C348" s="28"/>
      <c r="D348" s="28"/>
      <c r="E348" s="28"/>
      <c r="F348" s="9"/>
      <c r="G348" s="9"/>
      <c r="H348" s="9"/>
      <c r="M348" s="9"/>
      <c r="N348" s="28"/>
      <c r="O348" s="28"/>
      <c r="P348" s="28"/>
      <c r="Q348" s="28"/>
      <c r="R348" s="9"/>
      <c r="V348" s="28"/>
      <c r="W348" s="9"/>
      <c r="AA348" s="28"/>
      <c r="AB348" s="9"/>
      <c r="AF348" s="28"/>
      <c r="AG348" s="9"/>
      <c r="AH348" s="9"/>
      <c r="AI348" s="9"/>
    </row>
    <row r="349" spans="1:35" ht="15">
      <c r="A349" s="8"/>
      <c r="B349" s="27"/>
      <c r="C349" s="27"/>
      <c r="D349" s="27"/>
      <c r="E349" s="27"/>
      <c r="F349" s="8"/>
      <c r="G349" s="8"/>
      <c r="H349" s="8"/>
      <c r="M349" s="8"/>
      <c r="N349" s="27"/>
      <c r="O349" s="27"/>
      <c r="P349" s="27"/>
      <c r="Q349" s="27"/>
      <c r="R349" s="8"/>
      <c r="V349" s="27"/>
      <c r="W349" s="8"/>
      <c r="AA349" s="27"/>
      <c r="AB349" s="8"/>
      <c r="AF349" s="27"/>
      <c r="AG349" s="8"/>
      <c r="AH349" s="8"/>
      <c r="AI349" s="8"/>
    </row>
    <row r="350" spans="1:35" ht="15">
      <c r="A350" s="9"/>
      <c r="B350" s="28"/>
      <c r="C350" s="28"/>
      <c r="D350" s="28"/>
      <c r="E350" s="28"/>
      <c r="F350" s="9"/>
      <c r="G350" s="9"/>
      <c r="H350" s="9"/>
      <c r="M350" s="9"/>
      <c r="N350" s="28"/>
      <c r="O350" s="28"/>
      <c r="P350" s="28"/>
      <c r="Q350" s="28"/>
      <c r="R350" s="9"/>
      <c r="V350" s="28"/>
      <c r="W350" s="9"/>
      <c r="AA350" s="28"/>
      <c r="AB350" s="9"/>
      <c r="AF350" s="28"/>
      <c r="AG350" s="9"/>
      <c r="AH350" s="9"/>
      <c r="AI350" s="9"/>
    </row>
    <row r="351" spans="1:35" ht="15">
      <c r="A351" s="8"/>
      <c r="B351" s="27"/>
      <c r="C351" s="27"/>
      <c r="D351" s="27"/>
      <c r="E351" s="27"/>
      <c r="F351" s="8"/>
      <c r="G351" s="8"/>
      <c r="H351" s="8"/>
      <c r="M351" s="8"/>
      <c r="N351" s="27"/>
      <c r="O351" s="27"/>
      <c r="P351" s="27"/>
      <c r="Q351" s="27"/>
      <c r="R351" s="8"/>
      <c r="V351" s="27"/>
      <c r="W351" s="8"/>
      <c r="AA351" s="27"/>
      <c r="AB351" s="8"/>
      <c r="AF351" s="27"/>
      <c r="AG351" s="8"/>
      <c r="AH351" s="8"/>
      <c r="AI351" s="8"/>
    </row>
    <row r="352" spans="1:35" ht="15">
      <c r="A352" s="9"/>
      <c r="B352" s="28"/>
      <c r="C352" s="28"/>
      <c r="D352" s="28"/>
      <c r="E352" s="28"/>
      <c r="F352" s="9"/>
      <c r="G352" s="9"/>
      <c r="H352" s="9"/>
      <c r="M352" s="9"/>
      <c r="N352" s="28"/>
      <c r="O352" s="28"/>
      <c r="P352" s="28"/>
      <c r="Q352" s="28"/>
      <c r="R352" s="9"/>
      <c r="V352" s="28"/>
      <c r="W352" s="9"/>
      <c r="AA352" s="28"/>
      <c r="AB352" s="9"/>
      <c r="AF352" s="28"/>
      <c r="AG352" s="9"/>
      <c r="AH352" s="9"/>
      <c r="AI352" s="9"/>
    </row>
    <row r="353" spans="1:35" ht="15">
      <c r="A353" s="8"/>
      <c r="B353" s="27"/>
      <c r="C353" s="27"/>
      <c r="D353" s="27"/>
      <c r="E353" s="27"/>
      <c r="F353" s="8"/>
      <c r="G353" s="8"/>
      <c r="H353" s="8"/>
      <c r="M353" s="8"/>
      <c r="N353" s="27"/>
      <c r="O353" s="27"/>
      <c r="P353" s="27"/>
      <c r="Q353" s="27"/>
      <c r="R353" s="8"/>
      <c r="V353" s="27"/>
      <c r="W353" s="8"/>
      <c r="AA353" s="27"/>
      <c r="AB353" s="8"/>
      <c r="AF353" s="27"/>
      <c r="AG353" s="8"/>
      <c r="AH353" s="8"/>
      <c r="AI353" s="8"/>
    </row>
    <row r="354" spans="1:35" ht="15">
      <c r="A354" s="9"/>
      <c r="B354" s="28"/>
      <c r="C354" s="28"/>
      <c r="D354" s="28"/>
      <c r="E354" s="28"/>
      <c r="F354" s="9"/>
      <c r="G354" s="9"/>
      <c r="H354" s="9"/>
      <c r="M354" s="9"/>
      <c r="N354" s="28"/>
      <c r="O354" s="28"/>
      <c r="P354" s="28"/>
      <c r="Q354" s="28"/>
      <c r="R354" s="9"/>
      <c r="V354" s="28"/>
      <c r="W354" s="9"/>
      <c r="AA354" s="28"/>
      <c r="AB354" s="9"/>
      <c r="AF354" s="28"/>
      <c r="AG354" s="9"/>
      <c r="AH354" s="9"/>
      <c r="AI354" s="9"/>
    </row>
    <row r="355" spans="1:35" ht="15">
      <c r="A355" s="8"/>
      <c r="B355" s="27"/>
      <c r="C355" s="27"/>
      <c r="D355" s="27"/>
      <c r="E355" s="27"/>
      <c r="F355" s="8"/>
      <c r="G355" s="8"/>
      <c r="H355" s="8"/>
      <c r="M355" s="8"/>
      <c r="N355" s="27"/>
      <c r="O355" s="27"/>
      <c r="P355" s="27"/>
      <c r="Q355" s="27"/>
      <c r="R355" s="8"/>
      <c r="V355" s="27"/>
      <c r="W355" s="8"/>
      <c r="AA355" s="27"/>
      <c r="AB355" s="8"/>
      <c r="AF355" s="27"/>
      <c r="AG355" s="8"/>
      <c r="AH355" s="8"/>
      <c r="AI355" s="8"/>
    </row>
    <row r="356" spans="1:35" ht="15">
      <c r="A356" s="9"/>
      <c r="B356" s="28"/>
      <c r="C356" s="28"/>
      <c r="D356" s="28"/>
      <c r="E356" s="28"/>
      <c r="F356" s="9"/>
      <c r="G356" s="9"/>
      <c r="H356" s="9"/>
      <c r="M356" s="9"/>
      <c r="N356" s="28"/>
      <c r="O356" s="28"/>
      <c r="P356" s="28"/>
      <c r="Q356" s="28"/>
      <c r="R356" s="9"/>
      <c r="V356" s="28"/>
      <c r="W356" s="9"/>
      <c r="AA356" s="28"/>
      <c r="AB356" s="9"/>
      <c r="AF356" s="28"/>
      <c r="AG356" s="9"/>
      <c r="AH356" s="9"/>
      <c r="AI356" s="9"/>
    </row>
    <row r="357" spans="1:35" ht="15">
      <c r="A357" s="8"/>
      <c r="B357" s="27"/>
      <c r="C357" s="27"/>
      <c r="D357" s="27"/>
      <c r="E357" s="27"/>
      <c r="F357" s="8"/>
      <c r="G357" s="8"/>
      <c r="H357" s="8"/>
      <c r="M357" s="8"/>
      <c r="N357" s="27"/>
      <c r="O357" s="27"/>
      <c r="P357" s="27"/>
      <c r="Q357" s="27"/>
      <c r="R357" s="8"/>
      <c r="V357" s="27"/>
      <c r="W357" s="8"/>
      <c r="AA357" s="27"/>
      <c r="AB357" s="8"/>
      <c r="AF357" s="27"/>
      <c r="AG357" s="8"/>
      <c r="AH357" s="8"/>
      <c r="AI357" s="8"/>
    </row>
    <row r="358" spans="1:35" ht="15">
      <c r="A358" s="9"/>
      <c r="B358" s="28"/>
      <c r="C358" s="28"/>
      <c r="D358" s="28"/>
      <c r="E358" s="28"/>
      <c r="F358" s="9"/>
      <c r="G358" s="9"/>
      <c r="H358" s="9"/>
      <c r="M358" s="9"/>
      <c r="N358" s="28"/>
      <c r="O358" s="28"/>
      <c r="P358" s="28"/>
      <c r="Q358" s="28"/>
      <c r="R358" s="9"/>
      <c r="V358" s="28"/>
      <c r="W358" s="9"/>
      <c r="AA358" s="28"/>
      <c r="AB358" s="9"/>
      <c r="AF358" s="28"/>
      <c r="AG358" s="9"/>
      <c r="AH358" s="9"/>
      <c r="AI358" s="9"/>
    </row>
    <row r="359" spans="1:35" ht="15">
      <c r="A359" s="8"/>
      <c r="B359" s="27"/>
      <c r="C359" s="27"/>
      <c r="D359" s="27"/>
      <c r="E359" s="27"/>
      <c r="F359" s="8"/>
      <c r="G359" s="8"/>
      <c r="H359" s="8"/>
      <c r="M359" s="8"/>
      <c r="N359" s="27"/>
      <c r="O359" s="27"/>
      <c r="P359" s="27"/>
      <c r="Q359" s="27"/>
      <c r="R359" s="8"/>
      <c r="V359" s="27"/>
      <c r="W359" s="8"/>
      <c r="AA359" s="27"/>
      <c r="AB359" s="8"/>
      <c r="AF359" s="27"/>
      <c r="AG359" s="8"/>
      <c r="AH359" s="8"/>
      <c r="AI359" s="8"/>
    </row>
    <row r="360" spans="1:35" ht="15">
      <c r="A360" s="9"/>
      <c r="B360" s="28"/>
      <c r="C360" s="28"/>
      <c r="D360" s="28"/>
      <c r="E360" s="28"/>
      <c r="F360" s="9"/>
      <c r="G360" s="9"/>
      <c r="H360" s="9"/>
      <c r="M360" s="9"/>
      <c r="N360" s="28"/>
      <c r="O360" s="28"/>
      <c r="P360" s="28"/>
      <c r="Q360" s="28"/>
      <c r="R360" s="9"/>
      <c r="V360" s="28"/>
      <c r="W360" s="9"/>
      <c r="AA360" s="28"/>
      <c r="AB360" s="9"/>
      <c r="AF360" s="28"/>
      <c r="AG360" s="9"/>
      <c r="AH360" s="9"/>
      <c r="AI360" s="9"/>
    </row>
    <row r="361" spans="1:35" ht="15">
      <c r="A361" s="8"/>
      <c r="B361" s="27"/>
      <c r="C361" s="27"/>
      <c r="D361" s="27"/>
      <c r="E361" s="27"/>
      <c r="F361" s="8"/>
      <c r="G361" s="8"/>
      <c r="H361" s="8"/>
      <c r="M361" s="8"/>
      <c r="N361" s="27"/>
      <c r="O361" s="27"/>
      <c r="P361" s="27"/>
      <c r="Q361" s="27"/>
      <c r="R361" s="8"/>
      <c r="V361" s="27"/>
      <c r="W361" s="8"/>
      <c r="AA361" s="27"/>
      <c r="AB361" s="8"/>
      <c r="AF361" s="27"/>
      <c r="AG361" s="8"/>
      <c r="AH361" s="8"/>
      <c r="AI361" s="8"/>
    </row>
    <row r="362" spans="1:35" ht="15">
      <c r="A362" s="9"/>
      <c r="B362" s="28"/>
      <c r="C362" s="28"/>
      <c r="D362" s="28"/>
      <c r="E362" s="28"/>
      <c r="F362" s="9"/>
      <c r="G362" s="9"/>
      <c r="H362" s="9"/>
      <c r="M362" s="9"/>
      <c r="N362" s="28"/>
      <c r="O362" s="28"/>
      <c r="P362" s="28"/>
      <c r="Q362" s="28"/>
      <c r="R362" s="9"/>
      <c r="V362" s="28"/>
      <c r="W362" s="9"/>
      <c r="AA362" s="28"/>
      <c r="AB362" s="9"/>
      <c r="AF362" s="28"/>
      <c r="AG362" s="9"/>
      <c r="AH362" s="9"/>
      <c r="AI362" s="9"/>
    </row>
    <row r="363" spans="1:35" ht="15">
      <c r="A363" s="8"/>
      <c r="B363" s="27"/>
      <c r="C363" s="27"/>
      <c r="D363" s="27"/>
      <c r="E363" s="27"/>
      <c r="F363" s="8"/>
      <c r="G363" s="8"/>
      <c r="H363" s="8"/>
      <c r="M363" s="8"/>
      <c r="N363" s="27"/>
      <c r="O363" s="27"/>
      <c r="P363" s="27"/>
      <c r="Q363" s="27"/>
      <c r="R363" s="8"/>
      <c r="V363" s="27"/>
      <c r="W363" s="8"/>
      <c r="AA363" s="27"/>
      <c r="AB363" s="8"/>
      <c r="AF363" s="27"/>
      <c r="AG363" s="8"/>
      <c r="AH363" s="8"/>
      <c r="AI363" s="8"/>
    </row>
    <row r="364" spans="1:35" ht="15">
      <c r="A364" s="9"/>
      <c r="B364" s="28"/>
      <c r="C364" s="28"/>
      <c r="D364" s="28"/>
      <c r="E364" s="28"/>
      <c r="F364" s="9"/>
      <c r="G364" s="9"/>
      <c r="H364" s="9"/>
      <c r="M364" s="9"/>
      <c r="N364" s="28"/>
      <c r="O364" s="28"/>
      <c r="P364" s="28"/>
      <c r="Q364" s="28"/>
      <c r="R364" s="9"/>
      <c r="V364" s="28"/>
      <c r="W364" s="9"/>
      <c r="AA364" s="28"/>
      <c r="AB364" s="9"/>
      <c r="AF364" s="28"/>
      <c r="AG364" s="9"/>
      <c r="AH364" s="9"/>
      <c r="AI364" s="9"/>
    </row>
    <row r="365" spans="1:35" ht="15">
      <c r="A365" s="8"/>
      <c r="B365" s="27"/>
      <c r="C365" s="27"/>
      <c r="D365" s="27"/>
      <c r="E365" s="27"/>
      <c r="F365" s="8"/>
      <c r="G365" s="8"/>
      <c r="H365" s="8"/>
      <c r="M365" s="8"/>
      <c r="N365" s="27"/>
      <c r="O365" s="27"/>
      <c r="P365" s="27"/>
      <c r="Q365" s="27"/>
      <c r="R365" s="8"/>
      <c r="V365" s="27"/>
      <c r="W365" s="8"/>
      <c r="AA365" s="27"/>
      <c r="AB365" s="8"/>
      <c r="AF365" s="27"/>
      <c r="AG365" s="8"/>
      <c r="AH365" s="8"/>
      <c r="AI365" s="8"/>
    </row>
    <row r="366" spans="1:35" ht="15">
      <c r="A366" s="9"/>
      <c r="B366" s="28"/>
      <c r="C366" s="28"/>
      <c r="D366" s="28"/>
      <c r="E366" s="28"/>
      <c r="F366" s="9"/>
      <c r="G366" s="9"/>
      <c r="H366" s="9"/>
      <c r="M366" s="9"/>
      <c r="N366" s="28"/>
      <c r="O366" s="28"/>
      <c r="P366" s="28"/>
      <c r="Q366" s="28"/>
      <c r="R366" s="9"/>
      <c r="V366" s="28"/>
      <c r="W366" s="9"/>
      <c r="AA366" s="28"/>
      <c r="AB366" s="9"/>
      <c r="AF366" s="28"/>
      <c r="AG366" s="9"/>
      <c r="AH366" s="9"/>
      <c r="AI366" s="9"/>
    </row>
    <row r="367" spans="1:35" ht="15">
      <c r="A367" s="8"/>
      <c r="B367" s="27"/>
      <c r="C367" s="27"/>
      <c r="D367" s="27"/>
      <c r="E367" s="27"/>
      <c r="F367" s="8"/>
      <c r="G367" s="8"/>
      <c r="H367" s="8"/>
      <c r="M367" s="8"/>
      <c r="N367" s="27"/>
      <c r="O367" s="27"/>
      <c r="P367" s="27"/>
      <c r="Q367" s="27"/>
      <c r="R367" s="8"/>
      <c r="V367" s="27"/>
      <c r="W367" s="8"/>
      <c r="AA367" s="27"/>
      <c r="AB367" s="8"/>
      <c r="AF367" s="27"/>
      <c r="AG367" s="8"/>
      <c r="AH367" s="8"/>
      <c r="AI367" s="8"/>
    </row>
    <row r="368" spans="1:35" ht="15">
      <c r="A368" s="9"/>
      <c r="B368" s="28"/>
      <c r="C368" s="28"/>
      <c r="D368" s="28"/>
      <c r="E368" s="28"/>
      <c r="F368" s="9"/>
      <c r="G368" s="9"/>
      <c r="H368" s="9"/>
      <c r="M368" s="9"/>
      <c r="N368" s="28"/>
      <c r="O368" s="28"/>
      <c r="P368" s="28"/>
      <c r="Q368" s="28"/>
      <c r="R368" s="9"/>
      <c r="V368" s="28"/>
      <c r="W368" s="9"/>
      <c r="AA368" s="28"/>
      <c r="AB368" s="9"/>
      <c r="AF368" s="28"/>
      <c r="AG368" s="9"/>
      <c r="AH368" s="9"/>
      <c r="AI368" s="9"/>
    </row>
    <row r="369" spans="1:35" ht="15">
      <c r="A369" s="8"/>
      <c r="B369" s="27"/>
      <c r="C369" s="27"/>
      <c r="D369" s="27"/>
      <c r="E369" s="27"/>
      <c r="F369" s="8"/>
      <c r="G369" s="8"/>
      <c r="H369" s="8"/>
      <c r="M369" s="8"/>
      <c r="N369" s="27"/>
      <c r="O369" s="27"/>
      <c r="P369" s="27"/>
      <c r="Q369" s="27"/>
      <c r="R369" s="8"/>
      <c r="V369" s="27"/>
      <c r="W369" s="8"/>
      <c r="AA369" s="27"/>
      <c r="AB369" s="8"/>
      <c r="AF369" s="27"/>
      <c r="AG369" s="8"/>
      <c r="AH369" s="8"/>
      <c r="AI369" s="8"/>
    </row>
    <row r="370" spans="1:35" ht="15">
      <c r="A370" s="9"/>
      <c r="B370" s="28"/>
      <c r="C370" s="28"/>
      <c r="D370" s="28"/>
      <c r="E370" s="28"/>
      <c r="F370" s="9"/>
      <c r="G370" s="9"/>
      <c r="H370" s="9"/>
      <c r="M370" s="9"/>
      <c r="N370" s="28"/>
      <c r="O370" s="28"/>
      <c r="P370" s="28"/>
      <c r="Q370" s="28"/>
      <c r="R370" s="9"/>
      <c r="V370" s="28"/>
      <c r="W370" s="9"/>
      <c r="AA370" s="28"/>
      <c r="AB370" s="9"/>
      <c r="AF370" s="28"/>
      <c r="AG370" s="9"/>
      <c r="AH370" s="9"/>
      <c r="AI370" s="9"/>
    </row>
    <row r="371" spans="1:35" ht="15">
      <c r="A371" s="8"/>
      <c r="B371" s="27"/>
      <c r="C371" s="27"/>
      <c r="D371" s="27"/>
      <c r="E371" s="27"/>
      <c r="F371" s="8"/>
      <c r="G371" s="8"/>
      <c r="H371" s="8"/>
      <c r="M371" s="8"/>
      <c r="N371" s="27"/>
      <c r="O371" s="27"/>
      <c r="P371" s="27"/>
      <c r="Q371" s="27"/>
      <c r="R371" s="8"/>
      <c r="V371" s="27"/>
      <c r="W371" s="8"/>
      <c r="AA371" s="27"/>
      <c r="AB371" s="8"/>
      <c r="AF371" s="27"/>
      <c r="AG371" s="8"/>
      <c r="AH371" s="8"/>
      <c r="AI371" s="8"/>
    </row>
    <row r="372" spans="1:35" ht="15">
      <c r="A372" s="9"/>
      <c r="B372" s="28"/>
      <c r="C372" s="28"/>
      <c r="D372" s="28"/>
      <c r="E372" s="28"/>
      <c r="F372" s="9"/>
      <c r="G372" s="9"/>
      <c r="H372" s="9"/>
      <c r="M372" s="9"/>
      <c r="N372" s="28"/>
      <c r="O372" s="28"/>
      <c r="P372" s="28"/>
      <c r="Q372" s="28"/>
      <c r="R372" s="9"/>
      <c r="V372" s="28"/>
      <c r="W372" s="9"/>
      <c r="AA372" s="28"/>
      <c r="AB372" s="9"/>
      <c r="AF372" s="28"/>
      <c r="AG372" s="9"/>
      <c r="AH372" s="9"/>
      <c r="AI372" s="9"/>
    </row>
    <row r="373" spans="1:35" ht="15">
      <c r="A373" s="8"/>
      <c r="B373" s="27"/>
      <c r="C373" s="27"/>
      <c r="D373" s="27"/>
      <c r="E373" s="27"/>
      <c r="F373" s="8"/>
      <c r="G373" s="8"/>
      <c r="H373" s="8"/>
      <c r="M373" s="8"/>
      <c r="N373" s="27"/>
      <c r="O373" s="27"/>
      <c r="P373" s="27"/>
      <c r="Q373" s="27"/>
      <c r="R373" s="8"/>
      <c r="V373" s="27"/>
      <c r="W373" s="8"/>
      <c r="AA373" s="27"/>
      <c r="AB373" s="8"/>
      <c r="AF373" s="27"/>
      <c r="AG373" s="8"/>
      <c r="AH373" s="8"/>
      <c r="AI373" s="8"/>
    </row>
    <row r="374" spans="1:35" ht="15">
      <c r="A374" s="9"/>
      <c r="B374" s="28"/>
      <c r="C374" s="28"/>
      <c r="D374" s="28"/>
      <c r="E374" s="28"/>
      <c r="F374" s="9"/>
      <c r="G374" s="9"/>
      <c r="H374" s="9"/>
      <c r="M374" s="9"/>
      <c r="N374" s="28"/>
      <c r="O374" s="28"/>
      <c r="P374" s="28"/>
      <c r="Q374" s="28"/>
      <c r="R374" s="9"/>
      <c r="V374" s="28"/>
      <c r="W374" s="9"/>
      <c r="AA374" s="28"/>
      <c r="AB374" s="9"/>
      <c r="AF374" s="28"/>
      <c r="AG374" s="9"/>
      <c r="AH374" s="9"/>
      <c r="AI374" s="9"/>
    </row>
    <row r="375" spans="1:35" ht="15">
      <c r="A375" s="8"/>
      <c r="B375" s="27"/>
      <c r="C375" s="27"/>
      <c r="D375" s="27"/>
      <c r="E375" s="27"/>
      <c r="F375" s="8"/>
      <c r="G375" s="8"/>
      <c r="H375" s="8"/>
      <c r="M375" s="8"/>
      <c r="N375" s="27"/>
      <c r="O375" s="27"/>
      <c r="P375" s="27"/>
      <c r="Q375" s="27"/>
      <c r="R375" s="8"/>
      <c r="V375" s="27"/>
      <c r="W375" s="8"/>
      <c r="AA375" s="27"/>
      <c r="AB375" s="8"/>
      <c r="AF375" s="27"/>
      <c r="AG375" s="8"/>
      <c r="AH375" s="8"/>
      <c r="AI375" s="8"/>
    </row>
    <row r="376" spans="1:35" ht="15">
      <c r="A376" s="9"/>
      <c r="B376" s="28"/>
      <c r="C376" s="28"/>
      <c r="D376" s="28"/>
      <c r="E376" s="28"/>
      <c r="F376" s="9"/>
      <c r="G376" s="9"/>
      <c r="H376" s="9"/>
      <c r="M376" s="9"/>
      <c r="N376" s="28"/>
      <c r="O376" s="28"/>
      <c r="P376" s="28"/>
      <c r="Q376" s="28"/>
      <c r="R376" s="9"/>
      <c r="V376" s="28"/>
      <c r="W376" s="9"/>
      <c r="AA376" s="28"/>
      <c r="AB376" s="9"/>
      <c r="AF376" s="28"/>
      <c r="AG376" s="9"/>
      <c r="AH376" s="9"/>
      <c r="AI376" s="9"/>
    </row>
    <row r="377" spans="1:35" ht="15">
      <c r="A377" s="8"/>
      <c r="B377" s="27"/>
      <c r="C377" s="27"/>
      <c r="D377" s="27"/>
      <c r="E377" s="27"/>
      <c r="F377" s="8"/>
      <c r="G377" s="8"/>
      <c r="H377" s="8"/>
      <c r="M377" s="8"/>
      <c r="N377" s="27"/>
      <c r="O377" s="27"/>
      <c r="P377" s="27"/>
      <c r="Q377" s="27"/>
      <c r="R377" s="8"/>
      <c r="V377" s="27"/>
      <c r="W377" s="8"/>
      <c r="AA377" s="27"/>
      <c r="AB377" s="8"/>
      <c r="AF377" s="27"/>
      <c r="AG377" s="8"/>
      <c r="AH377" s="8"/>
      <c r="AI377" s="8"/>
    </row>
    <row r="378" spans="1:35" ht="15">
      <c r="A378" s="9"/>
      <c r="B378" s="28"/>
      <c r="C378" s="28"/>
      <c r="D378" s="28"/>
      <c r="E378" s="28"/>
      <c r="F378" s="9"/>
      <c r="G378" s="9"/>
      <c r="H378" s="9"/>
      <c r="M378" s="9"/>
      <c r="N378" s="28"/>
      <c r="O378" s="28"/>
      <c r="P378" s="28"/>
      <c r="Q378" s="28"/>
      <c r="R378" s="9"/>
      <c r="V378" s="28"/>
      <c r="W378" s="9"/>
      <c r="AA378" s="28"/>
      <c r="AB378" s="9"/>
      <c r="AF378" s="28"/>
      <c r="AG378" s="9"/>
      <c r="AH378" s="9"/>
      <c r="AI378" s="9"/>
    </row>
    <row r="379" spans="1:35" ht="15">
      <c r="A379" s="8"/>
      <c r="B379" s="27"/>
      <c r="C379" s="27"/>
      <c r="D379" s="27"/>
      <c r="E379" s="27"/>
      <c r="F379" s="8"/>
      <c r="G379" s="8"/>
      <c r="H379" s="8"/>
      <c r="M379" s="8"/>
      <c r="N379" s="27"/>
      <c r="O379" s="27"/>
      <c r="P379" s="27"/>
      <c r="Q379" s="27"/>
      <c r="R379" s="8"/>
      <c r="V379" s="27"/>
      <c r="W379" s="8"/>
      <c r="AA379" s="27"/>
      <c r="AB379" s="8"/>
      <c r="AF379" s="27"/>
      <c r="AG379" s="8"/>
      <c r="AH379" s="8"/>
      <c r="AI379" s="8"/>
    </row>
    <row r="380" spans="1:35" ht="15">
      <c r="A380" s="9"/>
      <c r="B380" s="28"/>
      <c r="C380" s="28"/>
      <c r="D380" s="28"/>
      <c r="E380" s="28"/>
      <c r="F380" s="9"/>
      <c r="G380" s="9"/>
      <c r="H380" s="9"/>
      <c r="M380" s="9"/>
      <c r="N380" s="28"/>
      <c r="O380" s="28"/>
      <c r="P380" s="28"/>
      <c r="Q380" s="28"/>
      <c r="R380" s="9"/>
      <c r="V380" s="28"/>
      <c r="W380" s="9"/>
      <c r="AA380" s="28"/>
      <c r="AB380" s="9"/>
      <c r="AF380" s="28"/>
      <c r="AG380" s="9"/>
      <c r="AH380" s="9"/>
      <c r="AI380" s="9"/>
    </row>
    <row r="381" spans="1:35" ht="15">
      <c r="A381" s="8"/>
      <c r="B381" s="27"/>
      <c r="C381" s="27"/>
      <c r="D381" s="27"/>
      <c r="E381" s="27"/>
      <c r="F381" s="8"/>
      <c r="G381" s="8"/>
      <c r="H381" s="8"/>
      <c r="M381" s="8"/>
      <c r="N381" s="27"/>
      <c r="O381" s="27"/>
      <c r="P381" s="27"/>
      <c r="Q381" s="27"/>
      <c r="R381" s="8"/>
      <c r="V381" s="27"/>
      <c r="W381" s="8"/>
      <c r="AA381" s="27"/>
      <c r="AB381" s="8"/>
      <c r="AF381" s="27"/>
      <c r="AG381" s="8"/>
      <c r="AH381" s="8"/>
      <c r="AI381" s="8"/>
    </row>
    <row r="382" spans="1:35" ht="15">
      <c r="A382" s="9"/>
      <c r="B382" s="28"/>
      <c r="C382" s="28"/>
      <c r="D382" s="28"/>
      <c r="E382" s="28"/>
      <c r="F382" s="9"/>
      <c r="G382" s="9"/>
      <c r="H382" s="9"/>
      <c r="M382" s="9"/>
      <c r="N382" s="28"/>
      <c r="O382" s="28"/>
      <c r="P382" s="28"/>
      <c r="Q382" s="28"/>
      <c r="R382" s="9"/>
      <c r="V382" s="28"/>
      <c r="W382" s="9"/>
      <c r="AA382" s="28"/>
      <c r="AB382" s="9"/>
      <c r="AF382" s="28"/>
      <c r="AG382" s="9"/>
      <c r="AH382" s="9"/>
      <c r="AI382" s="9"/>
    </row>
    <row r="383" spans="1:35" ht="15">
      <c r="A383" s="8"/>
      <c r="B383" s="27"/>
      <c r="C383" s="27"/>
      <c r="D383" s="27"/>
      <c r="E383" s="27"/>
      <c r="F383" s="8"/>
      <c r="G383" s="8"/>
      <c r="H383" s="8"/>
      <c r="M383" s="8"/>
      <c r="N383" s="27"/>
      <c r="O383" s="27"/>
      <c r="P383" s="27"/>
      <c r="Q383" s="27"/>
      <c r="R383" s="8"/>
      <c r="V383" s="27"/>
      <c r="W383" s="8"/>
      <c r="AA383" s="27"/>
      <c r="AB383" s="8"/>
      <c r="AF383" s="27"/>
      <c r="AG383" s="8"/>
      <c r="AH383" s="8"/>
      <c r="AI383" s="8"/>
    </row>
    <row r="384" spans="1:35" ht="15">
      <c r="A384" s="9"/>
      <c r="B384" s="28"/>
      <c r="C384" s="28"/>
      <c r="D384" s="28"/>
      <c r="E384" s="28"/>
      <c r="F384" s="9"/>
      <c r="G384" s="9"/>
      <c r="H384" s="9"/>
      <c r="M384" s="9"/>
      <c r="N384" s="28"/>
      <c r="O384" s="28"/>
      <c r="P384" s="28"/>
      <c r="Q384" s="28"/>
      <c r="R384" s="9"/>
      <c r="V384" s="28"/>
      <c r="W384" s="9"/>
      <c r="AA384" s="28"/>
      <c r="AB384" s="9"/>
      <c r="AF384" s="28"/>
      <c r="AG384" s="9"/>
      <c r="AH384" s="9"/>
      <c r="AI384" s="9"/>
    </row>
    <row r="385" spans="1:35" ht="15">
      <c r="A385" s="8"/>
      <c r="B385" s="27"/>
      <c r="C385" s="27"/>
      <c r="D385" s="27"/>
      <c r="E385" s="27"/>
      <c r="F385" s="8"/>
      <c r="G385" s="8"/>
      <c r="H385" s="8"/>
      <c r="M385" s="8"/>
      <c r="N385" s="27"/>
      <c r="O385" s="27"/>
      <c r="P385" s="27"/>
      <c r="Q385" s="27"/>
      <c r="R385" s="8"/>
      <c r="V385" s="27"/>
      <c r="W385" s="8"/>
      <c r="AA385" s="27"/>
      <c r="AB385" s="8"/>
      <c r="AF385" s="27"/>
      <c r="AG385" s="8"/>
      <c r="AH385" s="8"/>
      <c r="AI385" s="8"/>
    </row>
    <row r="386" spans="1:35" ht="15">
      <c r="A386" s="9"/>
      <c r="B386" s="28"/>
      <c r="C386" s="28"/>
      <c r="D386" s="28"/>
      <c r="E386" s="28"/>
      <c r="F386" s="9"/>
      <c r="G386" s="9"/>
      <c r="H386" s="9"/>
      <c r="M386" s="9"/>
      <c r="N386" s="28"/>
      <c r="O386" s="28"/>
      <c r="P386" s="28"/>
      <c r="Q386" s="28"/>
      <c r="R386" s="9"/>
      <c r="V386" s="28"/>
      <c r="W386" s="9"/>
      <c r="AA386" s="28"/>
      <c r="AB386" s="9"/>
      <c r="AF386" s="28"/>
      <c r="AG386" s="9"/>
      <c r="AH386" s="9"/>
      <c r="AI386" s="9"/>
    </row>
    <row r="387" spans="1:35" ht="15">
      <c r="A387" s="8"/>
      <c r="B387" s="27"/>
      <c r="C387" s="27"/>
      <c r="D387" s="27"/>
      <c r="E387" s="27"/>
      <c r="F387" s="8"/>
      <c r="G387" s="8"/>
      <c r="H387" s="8"/>
      <c r="M387" s="8"/>
      <c r="N387" s="27"/>
      <c r="O387" s="27"/>
      <c r="P387" s="27"/>
      <c r="Q387" s="27"/>
      <c r="R387" s="8"/>
      <c r="V387" s="27"/>
      <c r="W387" s="8"/>
      <c r="AA387" s="27"/>
      <c r="AB387" s="8"/>
      <c r="AF387" s="27"/>
      <c r="AG387" s="8"/>
      <c r="AH387" s="8"/>
      <c r="AI387" s="8"/>
    </row>
    <row r="388" spans="1:35" ht="15">
      <c r="A388" s="9"/>
      <c r="B388" s="28"/>
      <c r="C388" s="28"/>
      <c r="D388" s="28"/>
      <c r="E388" s="28"/>
      <c r="F388" s="9"/>
      <c r="G388" s="9"/>
      <c r="H388" s="9"/>
      <c r="M388" s="9"/>
      <c r="N388" s="28"/>
      <c r="O388" s="28"/>
      <c r="P388" s="28"/>
      <c r="Q388" s="28"/>
      <c r="R388" s="9"/>
      <c r="V388" s="28"/>
      <c r="W388" s="9"/>
      <c r="AA388" s="28"/>
      <c r="AB388" s="9"/>
      <c r="AF388" s="28"/>
      <c r="AG388" s="9"/>
      <c r="AH388" s="9"/>
      <c r="AI388" s="9"/>
    </row>
    <row r="389" spans="1:35" ht="15">
      <c r="A389" s="8"/>
      <c r="B389" s="27"/>
      <c r="C389" s="27"/>
      <c r="D389" s="27"/>
      <c r="E389" s="27"/>
      <c r="F389" s="8"/>
      <c r="G389" s="8"/>
      <c r="H389" s="8"/>
      <c r="M389" s="8"/>
      <c r="N389" s="27"/>
      <c r="O389" s="27"/>
      <c r="P389" s="27"/>
      <c r="Q389" s="27"/>
      <c r="R389" s="8"/>
      <c r="V389" s="27"/>
      <c r="W389" s="8"/>
      <c r="AA389" s="27"/>
      <c r="AB389" s="8"/>
      <c r="AF389" s="27"/>
      <c r="AG389" s="8"/>
      <c r="AH389" s="8"/>
      <c r="AI389" s="8"/>
    </row>
    <row r="390" spans="1:35" ht="15">
      <c r="A390" s="9"/>
      <c r="B390" s="28"/>
      <c r="C390" s="28"/>
      <c r="D390" s="28"/>
      <c r="E390" s="28"/>
      <c r="F390" s="9"/>
      <c r="G390" s="9"/>
      <c r="H390" s="9"/>
      <c r="M390" s="9"/>
      <c r="N390" s="28"/>
      <c r="O390" s="28"/>
      <c r="P390" s="28"/>
      <c r="Q390" s="28"/>
      <c r="R390" s="9"/>
      <c r="V390" s="28"/>
      <c r="W390" s="9"/>
      <c r="AA390" s="28"/>
      <c r="AB390" s="9"/>
      <c r="AF390" s="28"/>
      <c r="AG390" s="9"/>
      <c r="AH390" s="9"/>
      <c r="AI390" s="9"/>
    </row>
    <row r="391" spans="1:35" ht="15">
      <c r="A391" s="8"/>
      <c r="B391" s="27"/>
      <c r="C391" s="27"/>
      <c r="D391" s="27"/>
      <c r="E391" s="27"/>
      <c r="F391" s="8"/>
      <c r="G391" s="8"/>
      <c r="H391" s="8"/>
      <c r="M391" s="8"/>
      <c r="N391" s="27"/>
      <c r="O391" s="27"/>
      <c r="P391" s="27"/>
      <c r="Q391" s="27"/>
      <c r="R391" s="8"/>
      <c r="V391" s="27"/>
      <c r="W391" s="8"/>
      <c r="AA391" s="27"/>
      <c r="AB391" s="8"/>
      <c r="AF391" s="27"/>
      <c r="AG391" s="8"/>
      <c r="AH391" s="8"/>
      <c r="AI391" s="8"/>
    </row>
    <row r="392" spans="1:35" ht="15">
      <c r="A392" s="9"/>
      <c r="B392" s="28"/>
      <c r="C392" s="28"/>
      <c r="D392" s="28"/>
      <c r="E392" s="28"/>
      <c r="F392" s="9"/>
      <c r="G392" s="9"/>
      <c r="H392" s="9"/>
      <c r="M392" s="9"/>
      <c r="N392" s="28"/>
      <c r="O392" s="28"/>
      <c r="P392" s="28"/>
      <c r="Q392" s="28"/>
      <c r="R392" s="9"/>
      <c r="V392" s="28"/>
      <c r="W392" s="9"/>
      <c r="AA392" s="28"/>
      <c r="AB392" s="9"/>
      <c r="AF392" s="28"/>
      <c r="AG392" s="9"/>
      <c r="AH392" s="9"/>
      <c r="AI392" s="9"/>
    </row>
    <row r="393" spans="1:35" ht="15">
      <c r="A393" s="8"/>
      <c r="B393" s="27"/>
      <c r="C393" s="27"/>
      <c r="D393" s="27"/>
      <c r="E393" s="27"/>
      <c r="F393" s="8"/>
      <c r="G393" s="8"/>
      <c r="H393" s="8"/>
      <c r="M393" s="8"/>
      <c r="N393" s="27"/>
      <c r="O393" s="27"/>
      <c r="P393" s="27"/>
      <c r="Q393" s="27"/>
      <c r="R393" s="8"/>
      <c r="V393" s="27"/>
      <c r="W393" s="8"/>
      <c r="AA393" s="27"/>
      <c r="AB393" s="8"/>
      <c r="AF393" s="27"/>
      <c r="AG393" s="8"/>
      <c r="AH393" s="8"/>
      <c r="AI393" s="8"/>
    </row>
    <row r="394" spans="1:35" ht="15">
      <c r="A394" s="9"/>
      <c r="B394" s="28"/>
      <c r="C394" s="28"/>
      <c r="D394" s="28"/>
      <c r="E394" s="28"/>
      <c r="F394" s="9"/>
      <c r="G394" s="9"/>
      <c r="H394" s="9"/>
      <c r="M394" s="9"/>
      <c r="N394" s="28"/>
      <c r="O394" s="28"/>
      <c r="P394" s="28"/>
      <c r="Q394" s="28"/>
      <c r="R394" s="9"/>
      <c r="V394" s="28"/>
      <c r="W394" s="9"/>
      <c r="AA394" s="28"/>
      <c r="AB394" s="9"/>
      <c r="AF394" s="28"/>
      <c r="AG394" s="9"/>
      <c r="AH394" s="9"/>
      <c r="AI394" s="9"/>
    </row>
    <row r="395" spans="1:35" ht="15">
      <c r="A395" s="8"/>
      <c r="B395" s="27"/>
      <c r="C395" s="27"/>
      <c r="D395" s="27"/>
      <c r="E395" s="27"/>
      <c r="F395" s="8"/>
      <c r="G395" s="8"/>
      <c r="H395" s="8"/>
      <c r="M395" s="8"/>
      <c r="N395" s="27"/>
      <c r="O395" s="27"/>
      <c r="P395" s="27"/>
      <c r="Q395" s="27"/>
      <c r="R395" s="8"/>
      <c r="V395" s="27"/>
      <c r="W395" s="8"/>
      <c r="AA395" s="27"/>
      <c r="AB395" s="8"/>
      <c r="AF395" s="27"/>
      <c r="AG395" s="8"/>
      <c r="AH395" s="8"/>
      <c r="AI395" s="8"/>
    </row>
    <row r="396" spans="1:35" ht="15">
      <c r="A396" s="9"/>
      <c r="B396" s="28"/>
      <c r="C396" s="28"/>
      <c r="D396" s="28"/>
      <c r="E396" s="28"/>
      <c r="F396" s="9"/>
      <c r="G396" s="9"/>
      <c r="H396" s="9"/>
      <c r="M396" s="9"/>
      <c r="N396" s="28"/>
      <c r="O396" s="28"/>
      <c r="P396" s="28"/>
      <c r="Q396" s="28"/>
      <c r="R396" s="9"/>
      <c r="V396" s="28"/>
      <c r="W396" s="9"/>
      <c r="AA396" s="28"/>
      <c r="AB396" s="9"/>
      <c r="AF396" s="28"/>
      <c r="AG396" s="9"/>
      <c r="AH396" s="9"/>
      <c r="AI396" s="9"/>
    </row>
    <row r="397" spans="1:35" ht="15">
      <c r="A397" s="8"/>
      <c r="B397" s="27"/>
      <c r="C397" s="27"/>
      <c r="D397" s="27"/>
      <c r="E397" s="27"/>
      <c r="F397" s="8"/>
      <c r="G397" s="8"/>
      <c r="H397" s="8"/>
      <c r="M397" s="8"/>
      <c r="N397" s="27"/>
      <c r="O397" s="27"/>
      <c r="P397" s="27"/>
      <c r="Q397" s="27"/>
      <c r="R397" s="8"/>
      <c r="V397" s="27"/>
      <c r="W397" s="8"/>
      <c r="AA397" s="27"/>
      <c r="AB397" s="8"/>
      <c r="AF397" s="27"/>
      <c r="AG397" s="8"/>
      <c r="AH397" s="8"/>
      <c r="AI397" s="8"/>
    </row>
    <row r="398" spans="1:35" ht="15">
      <c r="A398" s="9"/>
      <c r="B398" s="28"/>
      <c r="C398" s="28"/>
      <c r="D398" s="28"/>
      <c r="E398" s="28"/>
      <c r="F398" s="9"/>
      <c r="G398" s="9"/>
      <c r="H398" s="9"/>
      <c r="M398" s="9"/>
      <c r="N398" s="28"/>
      <c r="O398" s="28"/>
      <c r="P398" s="28"/>
      <c r="Q398" s="28"/>
      <c r="R398" s="9"/>
      <c r="V398" s="28"/>
      <c r="W398" s="9"/>
      <c r="AA398" s="28"/>
      <c r="AB398" s="9"/>
      <c r="AF398" s="28"/>
      <c r="AG398" s="9"/>
      <c r="AH398" s="9"/>
      <c r="AI398" s="9"/>
    </row>
    <row r="399" spans="1:35" ht="15">
      <c r="A399" s="8"/>
      <c r="B399" s="27"/>
      <c r="C399" s="27"/>
      <c r="D399" s="27"/>
      <c r="E399" s="27"/>
      <c r="F399" s="8"/>
      <c r="G399" s="8"/>
      <c r="H399" s="8"/>
      <c r="M399" s="8"/>
      <c r="N399" s="27"/>
      <c r="O399" s="27"/>
      <c r="P399" s="27"/>
      <c r="Q399" s="27"/>
      <c r="R399" s="8"/>
      <c r="V399" s="27"/>
      <c r="W399" s="8"/>
      <c r="AA399" s="27"/>
      <c r="AB399" s="8"/>
      <c r="AF399" s="27"/>
      <c r="AG399" s="8"/>
      <c r="AH399" s="8"/>
      <c r="AI399" s="8"/>
    </row>
    <row r="400" spans="1:35" ht="15">
      <c r="A400" s="9"/>
      <c r="B400" s="28"/>
      <c r="C400" s="28"/>
      <c r="D400" s="28"/>
      <c r="E400" s="28"/>
      <c r="F400" s="9"/>
      <c r="G400" s="9"/>
      <c r="H400" s="9"/>
      <c r="M400" s="9"/>
      <c r="N400" s="28"/>
      <c r="O400" s="28"/>
      <c r="P400" s="28"/>
      <c r="Q400" s="28"/>
      <c r="R400" s="9"/>
      <c r="V400" s="28"/>
      <c r="W400" s="9"/>
      <c r="AA400" s="28"/>
      <c r="AB400" s="9"/>
      <c r="AF400" s="28"/>
      <c r="AG400" s="9"/>
      <c r="AH400" s="9"/>
      <c r="AI400" s="9"/>
    </row>
    <row r="401" spans="1:35" ht="15">
      <c r="A401" s="8"/>
      <c r="B401" s="27"/>
      <c r="C401" s="27"/>
      <c r="D401" s="27"/>
      <c r="E401" s="27"/>
      <c r="F401" s="8"/>
      <c r="G401" s="8"/>
      <c r="H401" s="8"/>
      <c r="M401" s="8"/>
      <c r="N401" s="27"/>
      <c r="O401" s="27"/>
      <c r="P401" s="27"/>
      <c r="Q401" s="27"/>
      <c r="R401" s="8"/>
      <c r="V401" s="27"/>
      <c r="W401" s="8"/>
      <c r="AA401" s="27"/>
      <c r="AB401" s="8"/>
      <c r="AF401" s="27"/>
      <c r="AG401" s="8"/>
      <c r="AH401" s="8"/>
      <c r="AI401" s="8"/>
    </row>
    <row r="402" spans="1:35" ht="15">
      <c r="A402" s="9"/>
      <c r="B402" s="28"/>
      <c r="C402" s="28"/>
      <c r="D402" s="28"/>
      <c r="E402" s="28"/>
      <c r="F402" s="9"/>
      <c r="G402" s="9"/>
      <c r="H402" s="9"/>
      <c r="M402" s="9"/>
      <c r="N402" s="28"/>
      <c r="O402" s="28"/>
      <c r="P402" s="28"/>
      <c r="Q402" s="28"/>
      <c r="R402" s="9"/>
      <c r="V402" s="28"/>
      <c r="W402" s="9"/>
      <c r="AA402" s="28"/>
      <c r="AB402" s="9"/>
      <c r="AF402" s="28"/>
      <c r="AG402" s="9"/>
      <c r="AH402" s="9"/>
      <c r="AI402" s="9"/>
    </row>
    <row r="403" spans="1:35" ht="15">
      <c r="A403" s="8"/>
      <c r="B403" s="27"/>
      <c r="C403" s="27"/>
      <c r="D403" s="27"/>
      <c r="E403" s="27"/>
      <c r="F403" s="8"/>
      <c r="G403" s="8"/>
      <c r="H403" s="8"/>
      <c r="M403" s="8"/>
      <c r="N403" s="27"/>
      <c r="O403" s="27"/>
      <c r="P403" s="27"/>
      <c r="Q403" s="27"/>
      <c r="R403" s="8"/>
      <c r="V403" s="27"/>
      <c r="W403" s="8"/>
      <c r="AA403" s="27"/>
      <c r="AB403" s="8"/>
      <c r="AF403" s="27"/>
      <c r="AG403" s="8"/>
      <c r="AH403" s="8"/>
      <c r="AI403" s="8"/>
    </row>
    <row r="404" spans="1:35" ht="15">
      <c r="A404" s="9"/>
      <c r="B404" s="28"/>
      <c r="C404" s="28"/>
      <c r="D404" s="28"/>
      <c r="E404" s="28"/>
      <c r="F404" s="9"/>
      <c r="G404" s="9"/>
      <c r="H404" s="9"/>
      <c r="M404" s="9"/>
      <c r="N404" s="28"/>
      <c r="O404" s="28"/>
      <c r="P404" s="28"/>
      <c r="Q404" s="28"/>
      <c r="R404" s="9"/>
      <c r="V404" s="28"/>
      <c r="W404" s="9"/>
      <c r="AA404" s="28"/>
      <c r="AB404" s="9"/>
      <c r="AF404" s="28"/>
      <c r="AG404" s="9"/>
      <c r="AH404" s="9"/>
      <c r="AI404" s="9"/>
    </row>
    <row r="405" spans="1:35" ht="15">
      <c r="A405" s="8"/>
      <c r="B405" s="27"/>
      <c r="C405" s="27"/>
      <c r="D405" s="27"/>
      <c r="E405" s="27"/>
      <c r="F405" s="8"/>
      <c r="G405" s="8"/>
      <c r="H405" s="8"/>
      <c r="M405" s="8"/>
      <c r="N405" s="27"/>
      <c r="O405" s="27"/>
      <c r="P405" s="27"/>
      <c r="Q405" s="27"/>
      <c r="R405" s="8"/>
      <c r="V405" s="27"/>
      <c r="W405" s="8"/>
      <c r="AA405" s="27"/>
      <c r="AB405" s="8"/>
      <c r="AF405" s="27"/>
      <c r="AG405" s="8"/>
      <c r="AH405" s="8"/>
      <c r="AI405" s="8"/>
    </row>
    <row r="406" spans="1:35" ht="15">
      <c r="A406" s="9"/>
      <c r="B406" s="28"/>
      <c r="C406" s="28"/>
      <c r="D406" s="28"/>
      <c r="E406" s="28"/>
      <c r="F406" s="9"/>
      <c r="G406" s="9"/>
      <c r="H406" s="9"/>
      <c r="M406" s="9"/>
      <c r="N406" s="28"/>
      <c r="O406" s="28"/>
      <c r="P406" s="28"/>
      <c r="Q406" s="28"/>
      <c r="R406" s="9"/>
      <c r="V406" s="28"/>
      <c r="W406" s="9"/>
      <c r="AA406" s="28"/>
      <c r="AB406" s="9"/>
      <c r="AF406" s="28"/>
      <c r="AG406" s="9"/>
      <c r="AH406" s="9"/>
      <c r="AI406" s="9"/>
    </row>
    <row r="407" spans="1:35" ht="15">
      <c r="A407" s="8"/>
      <c r="B407" s="27"/>
      <c r="C407" s="27"/>
      <c r="D407" s="27"/>
      <c r="E407" s="27"/>
      <c r="F407" s="8"/>
      <c r="G407" s="8"/>
      <c r="H407" s="8"/>
      <c r="M407" s="8"/>
      <c r="N407" s="27"/>
      <c r="O407" s="27"/>
      <c r="P407" s="27"/>
      <c r="Q407" s="27"/>
      <c r="R407" s="8"/>
      <c r="V407" s="27"/>
      <c r="W407" s="8"/>
      <c r="AA407" s="27"/>
      <c r="AB407" s="8"/>
      <c r="AF407" s="27"/>
      <c r="AG407" s="8"/>
      <c r="AH407" s="8"/>
      <c r="AI407" s="8"/>
    </row>
    <row r="408" spans="1:35" ht="15">
      <c r="A408" s="9"/>
      <c r="B408" s="28"/>
      <c r="C408" s="28"/>
      <c r="D408" s="28"/>
      <c r="E408" s="28"/>
      <c r="F408" s="9"/>
      <c r="G408" s="9"/>
      <c r="H408" s="9"/>
      <c r="M408" s="9"/>
      <c r="N408" s="28"/>
      <c r="O408" s="28"/>
      <c r="P408" s="28"/>
      <c r="Q408" s="28"/>
      <c r="R408" s="9"/>
      <c r="V408" s="28"/>
      <c r="W408" s="9"/>
      <c r="AA408" s="28"/>
      <c r="AB408" s="9"/>
      <c r="AF408" s="28"/>
      <c r="AG408" s="9"/>
      <c r="AH408" s="9"/>
      <c r="AI408" s="9"/>
    </row>
    <row r="409" spans="1:35" ht="15">
      <c r="A409" s="8"/>
      <c r="B409" s="27"/>
      <c r="C409" s="27"/>
      <c r="D409" s="27"/>
      <c r="E409" s="27"/>
      <c r="F409" s="8"/>
      <c r="G409" s="8"/>
      <c r="H409" s="8"/>
      <c r="M409" s="8"/>
      <c r="N409" s="27"/>
      <c r="O409" s="27"/>
      <c r="P409" s="27"/>
      <c r="Q409" s="27"/>
      <c r="R409" s="8"/>
      <c r="V409" s="27"/>
      <c r="W409" s="8"/>
      <c r="AA409" s="27"/>
      <c r="AB409" s="8"/>
      <c r="AF409" s="27"/>
      <c r="AG409" s="8"/>
      <c r="AH409" s="8"/>
      <c r="AI409" s="8"/>
    </row>
    <row r="410" spans="1:35" ht="15">
      <c r="A410" s="9"/>
      <c r="B410" s="28"/>
      <c r="C410" s="28"/>
      <c r="D410" s="28"/>
      <c r="E410" s="28"/>
      <c r="F410" s="9"/>
      <c r="G410" s="9"/>
      <c r="H410" s="9"/>
      <c r="M410" s="9"/>
      <c r="N410" s="28"/>
      <c r="O410" s="28"/>
      <c r="P410" s="28"/>
      <c r="Q410" s="28"/>
      <c r="R410" s="9"/>
      <c r="V410" s="28"/>
      <c r="W410" s="9"/>
      <c r="AA410" s="28"/>
      <c r="AB410" s="9"/>
      <c r="AF410" s="28"/>
      <c r="AG410" s="9"/>
      <c r="AH410" s="9"/>
      <c r="AI410" s="9"/>
    </row>
    <row r="411" spans="1:35" ht="15">
      <c r="A411" s="8"/>
      <c r="B411" s="27"/>
      <c r="C411" s="27"/>
      <c r="D411" s="27"/>
      <c r="E411" s="27"/>
      <c r="F411" s="8"/>
      <c r="G411" s="8"/>
      <c r="H411" s="8"/>
      <c r="M411" s="8"/>
      <c r="N411" s="27"/>
      <c r="O411" s="27"/>
      <c r="P411" s="27"/>
      <c r="Q411" s="27"/>
      <c r="R411" s="8"/>
      <c r="V411" s="27"/>
      <c r="W411" s="8"/>
      <c r="AA411" s="27"/>
      <c r="AB411" s="8"/>
      <c r="AF411" s="27"/>
      <c r="AG411" s="8"/>
      <c r="AH411" s="8"/>
      <c r="AI411" s="8"/>
    </row>
    <row r="412" spans="1:35" ht="15">
      <c r="A412" s="9"/>
      <c r="B412" s="28"/>
      <c r="C412" s="28"/>
      <c r="D412" s="28"/>
      <c r="E412" s="28"/>
      <c r="F412" s="9"/>
      <c r="G412" s="9"/>
      <c r="H412" s="9"/>
      <c r="M412" s="9"/>
      <c r="N412" s="28"/>
      <c r="O412" s="28"/>
      <c r="P412" s="28"/>
      <c r="Q412" s="28"/>
      <c r="R412" s="9"/>
      <c r="V412" s="28"/>
      <c r="W412" s="9"/>
      <c r="AA412" s="28"/>
      <c r="AB412" s="9"/>
      <c r="AF412" s="28"/>
      <c r="AG412" s="9"/>
      <c r="AH412" s="9"/>
      <c r="AI412" s="9"/>
    </row>
    <row r="413" spans="1:35" ht="15">
      <c r="A413" s="8"/>
      <c r="B413" s="27"/>
      <c r="C413" s="27"/>
      <c r="D413" s="27"/>
      <c r="E413" s="27"/>
      <c r="F413" s="8"/>
      <c r="G413" s="8"/>
      <c r="H413" s="8"/>
      <c r="M413" s="8"/>
      <c r="N413" s="27"/>
      <c r="O413" s="27"/>
      <c r="P413" s="27"/>
      <c r="Q413" s="27"/>
      <c r="R413" s="8"/>
      <c r="V413" s="27"/>
      <c r="W413" s="8"/>
      <c r="AA413" s="27"/>
      <c r="AB413" s="8"/>
      <c r="AF413" s="27"/>
      <c r="AG413" s="8"/>
      <c r="AH413" s="8"/>
      <c r="AI413" s="8"/>
    </row>
    <row r="414" spans="1:35" ht="15">
      <c r="A414" s="9"/>
      <c r="B414" s="28"/>
      <c r="C414" s="28"/>
      <c r="D414" s="28"/>
      <c r="E414" s="28"/>
      <c r="F414" s="9"/>
      <c r="G414" s="9"/>
      <c r="H414" s="9"/>
      <c r="M414" s="9"/>
      <c r="N414" s="28"/>
      <c r="O414" s="28"/>
      <c r="P414" s="28"/>
      <c r="Q414" s="28"/>
      <c r="R414" s="9"/>
      <c r="V414" s="28"/>
      <c r="W414" s="9"/>
      <c r="AA414" s="28"/>
      <c r="AB414" s="9"/>
      <c r="AF414" s="28"/>
      <c r="AG414" s="9"/>
      <c r="AH414" s="9"/>
      <c r="AI414" s="9"/>
    </row>
    <row r="415" spans="1:35" ht="15">
      <c r="A415" s="8"/>
      <c r="B415" s="27"/>
      <c r="C415" s="27"/>
      <c r="D415" s="27"/>
      <c r="E415" s="27"/>
      <c r="F415" s="8"/>
      <c r="G415" s="8"/>
      <c r="H415" s="8"/>
      <c r="M415" s="8"/>
      <c r="N415" s="27"/>
      <c r="O415" s="27"/>
      <c r="P415" s="27"/>
      <c r="Q415" s="27"/>
      <c r="R415" s="8"/>
      <c r="V415" s="27"/>
      <c r="W415" s="8"/>
      <c r="AA415" s="27"/>
      <c r="AB415" s="8"/>
      <c r="AF415" s="27"/>
      <c r="AG415" s="8"/>
      <c r="AH415" s="8"/>
      <c r="AI415" s="8"/>
    </row>
    <row r="416" spans="1:35" ht="15">
      <c r="A416" s="9"/>
      <c r="B416" s="28"/>
      <c r="C416" s="28"/>
      <c r="D416" s="28"/>
      <c r="E416" s="28"/>
      <c r="F416" s="9"/>
      <c r="G416" s="9"/>
      <c r="H416" s="9"/>
      <c r="M416" s="9"/>
      <c r="N416" s="28"/>
      <c r="O416" s="28"/>
      <c r="P416" s="28"/>
      <c r="Q416" s="28"/>
      <c r="R416" s="9"/>
      <c r="V416" s="28"/>
      <c r="W416" s="9"/>
      <c r="AA416" s="28"/>
      <c r="AB416" s="9"/>
      <c r="AF416" s="28"/>
      <c r="AG416" s="9"/>
      <c r="AH416" s="9"/>
      <c r="AI416" s="9"/>
    </row>
    <row r="417" spans="1:35" ht="15">
      <c r="A417" s="8"/>
      <c r="B417" s="27"/>
      <c r="C417" s="27"/>
      <c r="D417" s="27"/>
      <c r="E417" s="27"/>
      <c r="F417" s="8"/>
      <c r="G417" s="8"/>
      <c r="H417" s="8"/>
      <c r="M417" s="8"/>
      <c r="N417" s="27"/>
      <c r="O417" s="27"/>
      <c r="P417" s="27"/>
      <c r="Q417" s="27"/>
      <c r="R417" s="8"/>
      <c r="V417" s="27"/>
      <c r="W417" s="8"/>
      <c r="AA417" s="27"/>
      <c r="AB417" s="8"/>
      <c r="AF417" s="27"/>
      <c r="AG417" s="8"/>
      <c r="AH417" s="8"/>
      <c r="AI417" s="8"/>
    </row>
    <row r="418" spans="1:35" ht="15">
      <c r="A418" s="9"/>
      <c r="B418" s="28"/>
      <c r="C418" s="28"/>
      <c r="D418" s="28"/>
      <c r="E418" s="28"/>
      <c r="F418" s="9"/>
      <c r="G418" s="9"/>
      <c r="H418" s="9"/>
      <c r="M418" s="9"/>
      <c r="N418" s="28"/>
      <c r="O418" s="28"/>
      <c r="P418" s="28"/>
      <c r="Q418" s="28"/>
      <c r="R418" s="9"/>
      <c r="V418" s="28"/>
      <c r="W418" s="9"/>
      <c r="AA418" s="28"/>
      <c r="AB418" s="9"/>
      <c r="AF418" s="28"/>
      <c r="AG418" s="9"/>
      <c r="AH418" s="9"/>
      <c r="AI418" s="9"/>
    </row>
    <row r="419" spans="1:35" ht="15">
      <c r="A419" s="8"/>
      <c r="B419" s="27"/>
      <c r="C419" s="27"/>
      <c r="D419" s="27"/>
      <c r="E419" s="27"/>
      <c r="F419" s="8"/>
      <c r="G419" s="8"/>
      <c r="H419" s="8"/>
      <c r="M419" s="8"/>
      <c r="N419" s="27"/>
      <c r="O419" s="27"/>
      <c r="P419" s="27"/>
      <c r="Q419" s="27"/>
      <c r="R419" s="8"/>
      <c r="V419" s="27"/>
      <c r="W419" s="8"/>
      <c r="AA419" s="27"/>
      <c r="AB419" s="8"/>
      <c r="AF419" s="27"/>
      <c r="AG419" s="8"/>
      <c r="AH419" s="8"/>
      <c r="AI419" s="8"/>
    </row>
    <row r="420" spans="1:35" ht="15">
      <c r="A420" s="9"/>
      <c r="B420" s="28"/>
      <c r="C420" s="28"/>
      <c r="D420" s="28"/>
      <c r="E420" s="28"/>
      <c r="F420" s="9"/>
      <c r="G420" s="9"/>
      <c r="H420" s="9"/>
      <c r="M420" s="9"/>
      <c r="N420" s="28"/>
      <c r="O420" s="28"/>
      <c r="P420" s="28"/>
      <c r="Q420" s="28"/>
      <c r="R420" s="9"/>
      <c r="V420" s="28"/>
      <c r="W420" s="9"/>
      <c r="AA420" s="28"/>
      <c r="AB420" s="9"/>
      <c r="AF420" s="28"/>
      <c r="AG420" s="9"/>
      <c r="AH420" s="9"/>
      <c r="AI420" s="9"/>
    </row>
    <row r="421" spans="1:35" ht="15">
      <c r="A421" s="8"/>
      <c r="B421" s="27"/>
      <c r="C421" s="27"/>
      <c r="D421" s="27"/>
      <c r="E421" s="27"/>
      <c r="F421" s="8"/>
      <c r="G421" s="8"/>
      <c r="H421" s="8"/>
      <c r="M421" s="8"/>
      <c r="N421" s="27"/>
      <c r="O421" s="27"/>
      <c r="P421" s="27"/>
      <c r="Q421" s="27"/>
      <c r="R421" s="8"/>
      <c r="V421" s="27"/>
      <c r="W421" s="8"/>
      <c r="AA421" s="27"/>
      <c r="AB421" s="8"/>
      <c r="AF421" s="27"/>
      <c r="AG421" s="8"/>
      <c r="AH421" s="8"/>
      <c r="AI421" s="8"/>
    </row>
    <row r="422" spans="1:35" ht="15">
      <c r="A422" s="9"/>
      <c r="B422" s="28"/>
      <c r="C422" s="28"/>
      <c r="D422" s="28"/>
      <c r="E422" s="28"/>
      <c r="F422" s="9"/>
      <c r="G422" s="9"/>
      <c r="H422" s="9"/>
      <c r="M422" s="9"/>
      <c r="N422" s="28"/>
      <c r="O422" s="28"/>
      <c r="P422" s="28"/>
      <c r="Q422" s="28"/>
      <c r="R422" s="9"/>
      <c r="V422" s="28"/>
      <c r="W422" s="9"/>
      <c r="AA422" s="28"/>
      <c r="AB422" s="9"/>
      <c r="AF422" s="28"/>
      <c r="AG422" s="9"/>
      <c r="AH422" s="9"/>
      <c r="AI422" s="9"/>
    </row>
    <row r="423" spans="1:35" ht="15">
      <c r="A423" s="8"/>
      <c r="B423" s="27"/>
      <c r="C423" s="27"/>
      <c r="D423" s="27"/>
      <c r="E423" s="27"/>
      <c r="F423" s="8"/>
      <c r="G423" s="8"/>
      <c r="H423" s="8"/>
      <c r="M423" s="8"/>
      <c r="N423" s="27"/>
      <c r="O423" s="27"/>
      <c r="P423" s="27"/>
      <c r="Q423" s="27"/>
      <c r="R423" s="8"/>
      <c r="V423" s="27"/>
      <c r="W423" s="8"/>
      <c r="AA423" s="27"/>
      <c r="AB423" s="8"/>
      <c r="AF423" s="27"/>
      <c r="AG423" s="8"/>
      <c r="AH423" s="8"/>
      <c r="AI423" s="8"/>
    </row>
    <row r="424" spans="1:35" ht="15">
      <c r="A424" s="9"/>
      <c r="B424" s="28"/>
      <c r="C424" s="28"/>
      <c r="D424" s="28"/>
      <c r="E424" s="28"/>
      <c r="F424" s="9"/>
      <c r="G424" s="9"/>
      <c r="H424" s="9"/>
      <c r="M424" s="9"/>
      <c r="N424" s="28"/>
      <c r="O424" s="28"/>
      <c r="P424" s="28"/>
      <c r="Q424" s="28"/>
      <c r="R424" s="9"/>
      <c r="V424" s="28"/>
      <c r="W424" s="9"/>
      <c r="AA424" s="28"/>
      <c r="AB424" s="9"/>
      <c r="AF424" s="28"/>
      <c r="AG424" s="9"/>
      <c r="AH424" s="9"/>
      <c r="AI424" s="9"/>
    </row>
    <row r="425" spans="1:35" ht="15">
      <c r="A425" s="8"/>
      <c r="B425" s="27"/>
      <c r="C425" s="27"/>
      <c r="D425" s="27"/>
      <c r="E425" s="27"/>
      <c r="F425" s="8"/>
      <c r="G425" s="8"/>
      <c r="H425" s="8"/>
      <c r="M425" s="8"/>
      <c r="N425" s="27"/>
      <c r="O425" s="27"/>
      <c r="P425" s="27"/>
      <c r="Q425" s="27"/>
      <c r="R425" s="8"/>
      <c r="V425" s="27"/>
      <c r="W425" s="8"/>
      <c r="AA425" s="27"/>
      <c r="AB425" s="8"/>
      <c r="AF425" s="27"/>
      <c r="AG425" s="8"/>
      <c r="AH425" s="8"/>
      <c r="AI425" s="8"/>
    </row>
    <row r="426" spans="1:35" ht="15">
      <c r="A426" s="9"/>
      <c r="B426" s="28"/>
      <c r="C426" s="28"/>
      <c r="D426" s="28"/>
      <c r="E426" s="28"/>
      <c r="F426" s="9"/>
      <c r="G426" s="9"/>
      <c r="H426" s="9"/>
      <c r="M426" s="9"/>
      <c r="N426" s="28"/>
      <c r="O426" s="28"/>
      <c r="P426" s="28"/>
      <c r="Q426" s="28"/>
      <c r="R426" s="9"/>
      <c r="V426" s="28"/>
      <c r="W426" s="9"/>
      <c r="AA426" s="28"/>
      <c r="AB426" s="9"/>
      <c r="AF426" s="28"/>
      <c r="AG426" s="9"/>
      <c r="AH426" s="9"/>
      <c r="AI426" s="9"/>
    </row>
    <row r="427" spans="1:35" ht="15">
      <c r="A427" s="8"/>
      <c r="B427" s="27"/>
      <c r="C427" s="27"/>
      <c r="D427" s="27"/>
      <c r="E427" s="27"/>
      <c r="F427" s="8"/>
      <c r="G427" s="8"/>
      <c r="H427" s="8"/>
      <c r="M427" s="8"/>
      <c r="N427" s="27"/>
      <c r="O427" s="27"/>
      <c r="P427" s="27"/>
      <c r="Q427" s="27"/>
      <c r="R427" s="8"/>
      <c r="V427" s="27"/>
      <c r="W427" s="8"/>
      <c r="AA427" s="27"/>
      <c r="AB427" s="8"/>
      <c r="AF427" s="27"/>
      <c r="AG427" s="8"/>
      <c r="AH427" s="8"/>
      <c r="AI427" s="8"/>
    </row>
    <row r="428" spans="1:35" ht="15">
      <c r="A428" s="9"/>
      <c r="B428" s="28"/>
      <c r="C428" s="28"/>
      <c r="D428" s="28"/>
      <c r="E428" s="28"/>
      <c r="F428" s="9"/>
      <c r="G428" s="9"/>
      <c r="H428" s="9"/>
      <c r="M428" s="9"/>
      <c r="N428" s="28"/>
      <c r="O428" s="28"/>
      <c r="P428" s="28"/>
      <c r="Q428" s="28"/>
      <c r="R428" s="9"/>
      <c r="V428" s="28"/>
      <c r="W428" s="9"/>
      <c r="AA428" s="28"/>
      <c r="AB428" s="9"/>
      <c r="AF428" s="28"/>
      <c r="AG428" s="9"/>
      <c r="AH428" s="9"/>
      <c r="AI428" s="9"/>
    </row>
    <row r="429" spans="1:35" ht="15">
      <c r="A429" s="8"/>
      <c r="B429" s="27"/>
      <c r="C429" s="27"/>
      <c r="D429" s="27"/>
      <c r="E429" s="27"/>
      <c r="F429" s="8"/>
      <c r="G429" s="8"/>
      <c r="H429" s="8"/>
      <c r="M429" s="8"/>
      <c r="N429" s="27"/>
      <c r="O429" s="27"/>
      <c r="P429" s="27"/>
      <c r="Q429" s="27"/>
      <c r="R429" s="8"/>
      <c r="V429" s="27"/>
      <c r="W429" s="8"/>
      <c r="AA429" s="27"/>
      <c r="AB429" s="8"/>
      <c r="AF429" s="27"/>
      <c r="AG429" s="8"/>
      <c r="AH429" s="8"/>
      <c r="AI429" s="8"/>
    </row>
    <row r="430" spans="1:35" ht="15">
      <c r="A430" s="9"/>
      <c r="B430" s="28"/>
      <c r="C430" s="28"/>
      <c r="D430" s="28"/>
      <c r="E430" s="28"/>
      <c r="F430" s="9"/>
      <c r="G430" s="9"/>
      <c r="H430" s="9"/>
      <c r="M430" s="9"/>
      <c r="N430" s="28"/>
      <c r="O430" s="28"/>
      <c r="P430" s="28"/>
      <c r="Q430" s="28"/>
      <c r="R430" s="9"/>
      <c r="V430" s="28"/>
      <c r="W430" s="9"/>
      <c r="AA430" s="28"/>
      <c r="AB430" s="9"/>
      <c r="AF430" s="28"/>
      <c r="AG430" s="9"/>
      <c r="AH430" s="9"/>
      <c r="AI430" s="9"/>
    </row>
    <row r="431" spans="1:35" ht="15">
      <c r="A431" s="8"/>
      <c r="B431" s="27"/>
      <c r="C431" s="27"/>
      <c r="D431" s="27"/>
      <c r="E431" s="27"/>
      <c r="F431" s="8"/>
      <c r="G431" s="8"/>
      <c r="H431" s="8"/>
      <c r="M431" s="8"/>
      <c r="N431" s="27"/>
      <c r="O431" s="27"/>
      <c r="P431" s="27"/>
      <c r="Q431" s="27"/>
      <c r="R431" s="8"/>
      <c r="V431" s="27"/>
      <c r="W431" s="8"/>
      <c r="AA431" s="27"/>
      <c r="AB431" s="8"/>
      <c r="AF431" s="27"/>
      <c r="AG431" s="8"/>
      <c r="AH431" s="8"/>
      <c r="AI431" s="8"/>
    </row>
    <row r="432" spans="1:35" ht="15">
      <c r="A432" s="9"/>
      <c r="B432" s="28"/>
      <c r="C432" s="28"/>
      <c r="D432" s="28"/>
      <c r="E432" s="28"/>
      <c r="F432" s="9"/>
      <c r="G432" s="9"/>
      <c r="H432" s="9"/>
      <c r="M432" s="9"/>
      <c r="N432" s="28"/>
      <c r="O432" s="28"/>
      <c r="P432" s="28"/>
      <c r="Q432" s="28"/>
      <c r="R432" s="9"/>
      <c r="V432" s="28"/>
      <c r="W432" s="9"/>
      <c r="AA432" s="28"/>
      <c r="AB432" s="9"/>
      <c r="AF432" s="28"/>
      <c r="AG432" s="9"/>
      <c r="AH432" s="9"/>
      <c r="AI432" s="9"/>
    </row>
    <row r="433" spans="1:35" ht="15">
      <c r="A433" s="8"/>
      <c r="B433" s="27"/>
      <c r="C433" s="27"/>
      <c r="D433" s="27"/>
      <c r="E433" s="27"/>
      <c r="F433" s="8"/>
      <c r="G433" s="8"/>
      <c r="H433" s="8"/>
      <c r="M433" s="8"/>
      <c r="N433" s="27"/>
      <c r="O433" s="27"/>
      <c r="P433" s="27"/>
      <c r="Q433" s="27"/>
      <c r="R433" s="8"/>
      <c r="V433" s="27"/>
      <c r="W433" s="8"/>
      <c r="AA433" s="27"/>
      <c r="AB433" s="8"/>
      <c r="AF433" s="27"/>
      <c r="AG433" s="8"/>
      <c r="AH433" s="8"/>
      <c r="AI433" s="8"/>
    </row>
    <row r="434" spans="1:35" ht="15">
      <c r="A434" s="9"/>
      <c r="B434" s="28"/>
      <c r="C434" s="28"/>
      <c r="D434" s="28"/>
      <c r="E434" s="28"/>
      <c r="F434" s="9"/>
      <c r="G434" s="9"/>
      <c r="H434" s="9"/>
      <c r="M434" s="9"/>
      <c r="N434" s="28"/>
      <c r="O434" s="28"/>
      <c r="P434" s="28"/>
      <c r="Q434" s="28"/>
      <c r="R434" s="9"/>
      <c r="V434" s="28"/>
      <c r="W434" s="9"/>
      <c r="AA434" s="28"/>
      <c r="AB434" s="9"/>
      <c r="AF434" s="28"/>
      <c r="AG434" s="9"/>
      <c r="AH434" s="9"/>
      <c r="AI434" s="9"/>
    </row>
    <row r="435" spans="1:35" ht="15">
      <c r="A435" s="8"/>
      <c r="B435" s="27"/>
      <c r="C435" s="27"/>
      <c r="D435" s="27"/>
      <c r="E435" s="27"/>
      <c r="F435" s="8"/>
      <c r="G435" s="8"/>
      <c r="H435" s="8"/>
      <c r="M435" s="8"/>
      <c r="N435" s="27"/>
      <c r="O435" s="27"/>
      <c r="P435" s="27"/>
      <c r="Q435" s="27"/>
      <c r="R435" s="8"/>
      <c r="V435" s="27"/>
      <c r="W435" s="8"/>
      <c r="AA435" s="27"/>
      <c r="AB435" s="8"/>
      <c r="AF435" s="27"/>
      <c r="AG435" s="8"/>
      <c r="AH435" s="8"/>
      <c r="AI435" s="8"/>
    </row>
    <row r="436" spans="1:35" ht="15">
      <c r="A436" s="9"/>
      <c r="B436" s="28"/>
      <c r="C436" s="28"/>
      <c r="D436" s="28"/>
      <c r="E436" s="28"/>
      <c r="F436" s="9"/>
      <c r="G436" s="9"/>
      <c r="H436" s="9"/>
      <c r="M436" s="9"/>
      <c r="N436" s="28"/>
      <c r="O436" s="28"/>
      <c r="P436" s="28"/>
      <c r="Q436" s="28"/>
      <c r="R436" s="9"/>
      <c r="V436" s="28"/>
      <c r="W436" s="9"/>
      <c r="AA436" s="28"/>
      <c r="AB436" s="9"/>
      <c r="AF436" s="28"/>
      <c r="AG436" s="9"/>
      <c r="AH436" s="9"/>
      <c r="AI436" s="9"/>
    </row>
    <row r="437" spans="1:35" ht="15">
      <c r="A437" s="8"/>
      <c r="B437" s="27"/>
      <c r="C437" s="27"/>
      <c r="D437" s="27"/>
      <c r="E437" s="27"/>
      <c r="F437" s="8"/>
      <c r="G437" s="8"/>
      <c r="H437" s="8"/>
      <c r="M437" s="8"/>
      <c r="N437" s="27"/>
      <c r="O437" s="27"/>
      <c r="P437" s="27"/>
      <c r="Q437" s="27"/>
      <c r="R437" s="8"/>
      <c r="V437" s="27"/>
      <c r="W437" s="8"/>
      <c r="AA437" s="27"/>
      <c r="AB437" s="8"/>
      <c r="AF437" s="27"/>
      <c r="AG437" s="8"/>
      <c r="AH437" s="8"/>
      <c r="AI437" s="8"/>
    </row>
    <row r="438" spans="1:35" ht="15">
      <c r="A438" s="9"/>
      <c r="B438" s="28"/>
      <c r="C438" s="28"/>
      <c r="D438" s="28"/>
      <c r="E438" s="28"/>
      <c r="F438" s="9"/>
      <c r="G438" s="9"/>
      <c r="H438" s="9"/>
      <c r="M438" s="9"/>
      <c r="N438" s="28"/>
      <c r="O438" s="28"/>
      <c r="P438" s="28"/>
      <c r="Q438" s="28"/>
      <c r="R438" s="9"/>
      <c r="V438" s="28"/>
      <c r="W438" s="9"/>
      <c r="AA438" s="28"/>
      <c r="AB438" s="9"/>
      <c r="AF438" s="28"/>
      <c r="AG438" s="9"/>
      <c r="AH438" s="9"/>
      <c r="AI438" s="9"/>
    </row>
    <row r="439" spans="1:35" ht="15">
      <c r="A439" s="8"/>
      <c r="B439" s="27"/>
      <c r="C439" s="27"/>
      <c r="D439" s="27"/>
      <c r="E439" s="27"/>
      <c r="F439" s="8"/>
      <c r="G439" s="8"/>
      <c r="H439" s="8"/>
      <c r="M439" s="8"/>
      <c r="N439" s="27"/>
      <c r="O439" s="27"/>
      <c r="P439" s="27"/>
      <c r="Q439" s="27"/>
      <c r="R439" s="8"/>
      <c r="V439" s="27"/>
      <c r="W439" s="8"/>
      <c r="AA439" s="27"/>
      <c r="AB439" s="8"/>
      <c r="AF439" s="27"/>
      <c r="AG439" s="8"/>
      <c r="AH439" s="8"/>
      <c r="AI439" s="8"/>
    </row>
    <row r="440" spans="1:35" ht="15">
      <c r="A440" s="9"/>
      <c r="B440" s="28"/>
      <c r="C440" s="28"/>
      <c r="D440" s="28"/>
      <c r="E440" s="28"/>
      <c r="F440" s="9"/>
      <c r="G440" s="9"/>
      <c r="H440" s="9"/>
      <c r="M440" s="9"/>
      <c r="N440" s="28"/>
      <c r="O440" s="28"/>
      <c r="P440" s="28"/>
      <c r="Q440" s="28"/>
      <c r="R440" s="9"/>
      <c r="V440" s="28"/>
      <c r="W440" s="9"/>
      <c r="AA440" s="28"/>
      <c r="AB440" s="9"/>
      <c r="AF440" s="28"/>
      <c r="AG440" s="9"/>
      <c r="AH440" s="9"/>
      <c r="AI440" s="9"/>
    </row>
    <row r="441" spans="1:35" ht="15">
      <c r="A441" s="8"/>
      <c r="B441" s="27"/>
      <c r="C441" s="27"/>
      <c r="D441" s="27"/>
      <c r="E441" s="27"/>
      <c r="F441" s="8"/>
      <c r="G441" s="8"/>
      <c r="H441" s="8"/>
      <c r="M441" s="8"/>
      <c r="N441" s="27"/>
      <c r="O441" s="27"/>
      <c r="P441" s="27"/>
      <c r="Q441" s="27"/>
      <c r="R441" s="8"/>
      <c r="V441" s="27"/>
      <c r="W441" s="8"/>
      <c r="AA441" s="27"/>
      <c r="AB441" s="8"/>
      <c r="AF441" s="27"/>
      <c r="AG441" s="8"/>
      <c r="AH441" s="8"/>
      <c r="AI441" s="8"/>
    </row>
    <row r="442" spans="1:35" ht="15">
      <c r="A442" s="9"/>
      <c r="B442" s="28"/>
      <c r="C442" s="28"/>
      <c r="D442" s="28"/>
      <c r="E442" s="28"/>
      <c r="F442" s="9"/>
      <c r="G442" s="9"/>
      <c r="H442" s="9"/>
      <c r="M442" s="9"/>
      <c r="N442" s="28"/>
      <c r="O442" s="28"/>
      <c r="P442" s="28"/>
      <c r="Q442" s="28"/>
      <c r="R442" s="9"/>
      <c r="V442" s="28"/>
      <c r="W442" s="9"/>
      <c r="AA442" s="28"/>
      <c r="AB442" s="9"/>
      <c r="AF442" s="28"/>
      <c r="AG442" s="9"/>
      <c r="AH442" s="9"/>
      <c r="AI442" s="9"/>
    </row>
    <row r="443" spans="1:35" ht="15">
      <c r="A443" s="8"/>
      <c r="B443" s="27"/>
      <c r="C443" s="27"/>
      <c r="D443" s="27"/>
      <c r="E443" s="27"/>
      <c r="F443" s="8"/>
      <c r="G443" s="8"/>
      <c r="H443" s="8"/>
      <c r="M443" s="8"/>
      <c r="N443" s="27"/>
      <c r="O443" s="27"/>
      <c r="P443" s="27"/>
      <c r="Q443" s="27"/>
      <c r="R443" s="8"/>
      <c r="V443" s="27"/>
      <c r="W443" s="8"/>
      <c r="AA443" s="27"/>
      <c r="AB443" s="8"/>
      <c r="AF443" s="27"/>
      <c r="AG443" s="8"/>
      <c r="AH443" s="8"/>
      <c r="AI443" s="8"/>
    </row>
    <row r="444" spans="1:35" ht="15">
      <c r="A444" s="9"/>
      <c r="B444" s="28"/>
      <c r="C444" s="28"/>
      <c r="D444" s="28"/>
      <c r="E444" s="28"/>
      <c r="F444" s="9"/>
      <c r="G444" s="9"/>
      <c r="H444" s="9"/>
      <c r="M444" s="9"/>
      <c r="N444" s="28"/>
      <c r="O444" s="28"/>
      <c r="P444" s="28"/>
      <c r="Q444" s="28"/>
      <c r="R444" s="9"/>
      <c r="V444" s="28"/>
      <c r="W444" s="9"/>
      <c r="AA444" s="28"/>
      <c r="AB444" s="9"/>
      <c r="AF444" s="28"/>
      <c r="AG444" s="9"/>
      <c r="AH444" s="9"/>
      <c r="AI444" s="9"/>
    </row>
    <row r="445" spans="1:35" ht="15">
      <c r="A445" s="8"/>
      <c r="B445" s="27"/>
      <c r="C445" s="27"/>
      <c r="D445" s="27"/>
      <c r="E445" s="27"/>
      <c r="F445" s="8"/>
      <c r="G445" s="8"/>
      <c r="H445" s="8"/>
      <c r="M445" s="8"/>
      <c r="N445" s="27"/>
      <c r="O445" s="27"/>
      <c r="P445" s="27"/>
      <c r="Q445" s="27"/>
      <c r="R445" s="8"/>
      <c r="V445" s="27"/>
      <c r="W445" s="8"/>
      <c r="AA445" s="27"/>
      <c r="AB445" s="8"/>
      <c r="AF445" s="27"/>
      <c r="AG445" s="8"/>
      <c r="AH445" s="8"/>
      <c r="AI445" s="8"/>
    </row>
    <row r="446" spans="1:35" ht="15">
      <c r="A446" s="9"/>
      <c r="B446" s="28"/>
      <c r="C446" s="28"/>
      <c r="D446" s="28"/>
      <c r="E446" s="28"/>
      <c r="F446" s="9"/>
      <c r="G446" s="9"/>
      <c r="H446" s="9"/>
      <c r="M446" s="9"/>
      <c r="N446" s="28"/>
      <c r="O446" s="28"/>
      <c r="P446" s="28"/>
      <c r="Q446" s="28"/>
      <c r="R446" s="9"/>
      <c r="V446" s="28"/>
      <c r="W446" s="9"/>
      <c r="AA446" s="28"/>
      <c r="AB446" s="9"/>
      <c r="AF446" s="28"/>
      <c r="AG446" s="9"/>
      <c r="AH446" s="9"/>
      <c r="AI446" s="9"/>
    </row>
    <row r="447" spans="1:35" ht="15">
      <c r="A447" s="8"/>
      <c r="B447" s="27"/>
      <c r="C447" s="27"/>
      <c r="D447" s="27"/>
      <c r="E447" s="27"/>
      <c r="F447" s="8"/>
      <c r="G447" s="8"/>
      <c r="H447" s="8"/>
      <c r="M447" s="8"/>
      <c r="N447" s="27"/>
      <c r="O447" s="27"/>
      <c r="P447" s="27"/>
      <c r="Q447" s="27"/>
      <c r="R447" s="8"/>
      <c r="V447" s="27"/>
      <c r="W447" s="8"/>
      <c r="AA447" s="27"/>
      <c r="AB447" s="8"/>
      <c r="AF447" s="27"/>
      <c r="AG447" s="8"/>
      <c r="AH447" s="8"/>
      <c r="AI447" s="8"/>
    </row>
    <row r="448" spans="1:35" ht="15">
      <c r="A448" s="9"/>
      <c r="B448" s="28"/>
      <c r="C448" s="28"/>
      <c r="D448" s="28"/>
      <c r="E448" s="28"/>
      <c r="F448" s="9"/>
      <c r="G448" s="9"/>
      <c r="H448" s="9"/>
      <c r="M448" s="9"/>
      <c r="N448" s="28"/>
      <c r="O448" s="28"/>
      <c r="P448" s="28"/>
      <c r="Q448" s="28"/>
      <c r="R448" s="9"/>
      <c r="V448" s="28"/>
      <c r="W448" s="9"/>
      <c r="AA448" s="28"/>
      <c r="AB448" s="9"/>
      <c r="AF448" s="28"/>
      <c r="AG448" s="9"/>
      <c r="AH448" s="9"/>
      <c r="AI448" s="9"/>
    </row>
    <row r="449" spans="1:35" ht="15">
      <c r="A449" s="8"/>
      <c r="B449" s="27"/>
      <c r="C449" s="27"/>
      <c r="D449" s="27"/>
      <c r="E449" s="27"/>
      <c r="F449" s="8"/>
      <c r="G449" s="8"/>
      <c r="H449" s="8"/>
      <c r="M449" s="8"/>
      <c r="N449" s="27"/>
      <c r="O449" s="27"/>
      <c r="P449" s="27"/>
      <c r="Q449" s="27"/>
      <c r="R449" s="8"/>
      <c r="V449" s="27"/>
      <c r="W449" s="8"/>
      <c r="AA449" s="27"/>
      <c r="AB449" s="8"/>
      <c r="AF449" s="27"/>
      <c r="AG449" s="8"/>
      <c r="AH449" s="8"/>
      <c r="AI449" s="8"/>
    </row>
    <row r="450" spans="1:35" ht="15">
      <c r="A450" s="9"/>
      <c r="B450" s="28"/>
      <c r="C450" s="28"/>
      <c r="D450" s="28"/>
      <c r="E450" s="28"/>
      <c r="F450" s="9"/>
      <c r="G450" s="9"/>
      <c r="H450" s="9"/>
      <c r="M450" s="9"/>
      <c r="N450" s="28"/>
      <c r="O450" s="28"/>
      <c r="P450" s="28"/>
      <c r="Q450" s="28"/>
      <c r="R450" s="9"/>
      <c r="V450" s="28"/>
      <c r="W450" s="9"/>
      <c r="AA450" s="28"/>
      <c r="AB450" s="9"/>
      <c r="AF450" s="28"/>
      <c r="AG450" s="9"/>
      <c r="AH450" s="9"/>
      <c r="AI450" s="9"/>
    </row>
    <row r="451" spans="1:35" ht="15">
      <c r="A451" s="8"/>
      <c r="B451" s="27"/>
      <c r="C451" s="27"/>
      <c r="D451" s="27"/>
      <c r="E451" s="27"/>
      <c r="F451" s="8"/>
      <c r="G451" s="8"/>
      <c r="H451" s="8"/>
      <c r="M451" s="8"/>
      <c r="N451" s="27"/>
      <c r="O451" s="27"/>
      <c r="P451" s="27"/>
      <c r="Q451" s="27"/>
      <c r="R451" s="8"/>
      <c r="V451" s="27"/>
      <c r="W451" s="8"/>
      <c r="AA451" s="27"/>
      <c r="AB451" s="8"/>
      <c r="AF451" s="27"/>
      <c r="AG451" s="8"/>
      <c r="AH451" s="8"/>
      <c r="AI451" s="8"/>
    </row>
    <row r="452" spans="1:35" ht="15">
      <c r="A452" s="9"/>
      <c r="B452" s="28"/>
      <c r="C452" s="28"/>
      <c r="D452" s="28"/>
      <c r="E452" s="28"/>
      <c r="F452" s="9"/>
      <c r="G452" s="9"/>
      <c r="H452" s="9"/>
      <c r="M452" s="9"/>
      <c r="N452" s="28"/>
      <c r="O452" s="28"/>
      <c r="P452" s="28"/>
      <c r="Q452" s="28"/>
      <c r="R452" s="9"/>
      <c r="V452" s="28"/>
      <c r="W452" s="9"/>
      <c r="AA452" s="28"/>
      <c r="AB452" s="9"/>
      <c r="AF452" s="28"/>
      <c r="AG452" s="9"/>
      <c r="AH452" s="9"/>
      <c r="AI452" s="9"/>
    </row>
    <row r="453" spans="1:35" ht="15">
      <c r="A453" s="8"/>
      <c r="B453" s="27"/>
      <c r="C453" s="27"/>
      <c r="D453" s="27"/>
      <c r="E453" s="27"/>
      <c r="F453" s="8"/>
      <c r="G453" s="8"/>
      <c r="H453" s="8"/>
      <c r="M453" s="8"/>
      <c r="N453" s="27"/>
      <c r="O453" s="27"/>
      <c r="P453" s="27"/>
      <c r="Q453" s="27"/>
      <c r="R453" s="8"/>
      <c r="V453" s="27"/>
      <c r="W453" s="8"/>
      <c r="AA453" s="27"/>
      <c r="AB453" s="8"/>
      <c r="AF453" s="27"/>
      <c r="AG453" s="8"/>
      <c r="AH453" s="8"/>
      <c r="AI453" s="8"/>
    </row>
    <row r="454" spans="1:35" ht="15">
      <c r="A454" s="9"/>
      <c r="B454" s="28"/>
      <c r="C454" s="28"/>
      <c r="D454" s="28"/>
      <c r="E454" s="28"/>
      <c r="F454" s="9"/>
      <c r="G454" s="9"/>
      <c r="H454" s="9"/>
      <c r="M454" s="9"/>
      <c r="N454" s="28"/>
      <c r="O454" s="28"/>
      <c r="P454" s="28"/>
      <c r="Q454" s="28"/>
      <c r="R454" s="9"/>
      <c r="V454" s="28"/>
      <c r="W454" s="9"/>
      <c r="AA454" s="28"/>
      <c r="AB454" s="9"/>
      <c r="AF454" s="28"/>
      <c r="AG454" s="9"/>
      <c r="AH454" s="9"/>
      <c r="AI454" s="9"/>
    </row>
    <row r="455" spans="1:35" ht="15">
      <c r="A455" s="8"/>
      <c r="B455" s="27"/>
      <c r="C455" s="27"/>
      <c r="D455" s="27"/>
      <c r="E455" s="27"/>
      <c r="F455" s="8"/>
      <c r="G455" s="8"/>
      <c r="H455" s="8"/>
      <c r="M455" s="8"/>
      <c r="N455" s="27"/>
      <c r="O455" s="27"/>
      <c r="P455" s="27"/>
      <c r="Q455" s="27"/>
      <c r="R455" s="8"/>
      <c r="V455" s="27"/>
      <c r="W455" s="8"/>
      <c r="AA455" s="27"/>
      <c r="AB455" s="8"/>
      <c r="AF455" s="27"/>
      <c r="AG455" s="8"/>
      <c r="AH455" s="8"/>
      <c r="AI455" s="8"/>
    </row>
    <row r="456" spans="1:35" ht="15">
      <c r="A456" s="9"/>
      <c r="B456" s="28"/>
      <c r="C456" s="28"/>
      <c r="D456" s="28"/>
      <c r="E456" s="28"/>
      <c r="F456" s="9"/>
      <c r="G456" s="9"/>
      <c r="H456" s="9"/>
      <c r="M456" s="9"/>
      <c r="N456" s="28"/>
      <c r="O456" s="28"/>
      <c r="P456" s="28"/>
      <c r="Q456" s="28"/>
      <c r="R456" s="9"/>
      <c r="V456" s="28"/>
      <c r="W456" s="9"/>
      <c r="AA456" s="28"/>
      <c r="AB456" s="9"/>
      <c r="AF456" s="28"/>
      <c r="AG456" s="9"/>
      <c r="AH456" s="9"/>
      <c r="AI456" s="9"/>
    </row>
    <row r="457" spans="1:35" ht="15">
      <c r="A457" s="8"/>
      <c r="B457" s="27"/>
      <c r="C457" s="27"/>
      <c r="D457" s="27"/>
      <c r="E457" s="27"/>
      <c r="F457" s="8"/>
      <c r="G457" s="8"/>
      <c r="H457" s="8"/>
      <c r="M457" s="8"/>
      <c r="N457" s="27"/>
      <c r="O457" s="27"/>
      <c r="P457" s="27"/>
      <c r="Q457" s="27"/>
      <c r="R457" s="8"/>
      <c r="V457" s="27"/>
      <c r="W457" s="8"/>
      <c r="AA457" s="27"/>
      <c r="AB457" s="8"/>
      <c r="AF457" s="27"/>
      <c r="AG457" s="8"/>
      <c r="AH457" s="8"/>
      <c r="AI457" s="8"/>
    </row>
    <row r="458" spans="1:35" ht="15">
      <c r="A458" s="9"/>
      <c r="B458" s="28"/>
      <c r="C458" s="28"/>
      <c r="D458" s="28"/>
      <c r="E458" s="28"/>
      <c r="F458" s="9"/>
      <c r="G458" s="9"/>
      <c r="H458" s="9"/>
      <c r="M458" s="9"/>
      <c r="N458" s="28"/>
      <c r="O458" s="28"/>
      <c r="P458" s="28"/>
      <c r="Q458" s="28"/>
      <c r="R458" s="9"/>
      <c r="V458" s="28"/>
      <c r="W458" s="9"/>
      <c r="AA458" s="28"/>
      <c r="AB458" s="9"/>
      <c r="AF458" s="28"/>
      <c r="AG458" s="9"/>
      <c r="AH458" s="9"/>
      <c r="AI458" s="9"/>
    </row>
    <row r="459" spans="1:35" ht="15">
      <c r="A459" s="8"/>
      <c r="B459" s="27"/>
      <c r="C459" s="27"/>
      <c r="D459" s="27"/>
      <c r="E459" s="27"/>
      <c r="F459" s="8"/>
      <c r="G459" s="8"/>
      <c r="H459" s="8"/>
      <c r="M459" s="8"/>
      <c r="N459" s="27"/>
      <c r="O459" s="27"/>
      <c r="P459" s="27"/>
      <c r="Q459" s="27"/>
      <c r="R459" s="8"/>
      <c r="V459" s="27"/>
      <c r="W459" s="8"/>
      <c r="AA459" s="27"/>
      <c r="AB459" s="8"/>
      <c r="AF459" s="27"/>
      <c r="AG459" s="8"/>
      <c r="AH459" s="8"/>
      <c r="AI459" s="8"/>
    </row>
    <row r="460" spans="1:35" ht="15">
      <c r="A460" s="9"/>
      <c r="B460" s="28"/>
      <c r="C460" s="28"/>
      <c r="D460" s="28"/>
      <c r="E460" s="28"/>
      <c r="F460" s="9"/>
      <c r="G460" s="9"/>
      <c r="H460" s="9"/>
      <c r="M460" s="9"/>
      <c r="N460" s="28"/>
      <c r="O460" s="28"/>
      <c r="P460" s="28"/>
      <c r="Q460" s="28"/>
      <c r="R460" s="9"/>
      <c r="V460" s="28"/>
      <c r="W460" s="9"/>
      <c r="AA460" s="28"/>
      <c r="AB460" s="9"/>
      <c r="AF460" s="28"/>
      <c r="AG460" s="9"/>
      <c r="AH460" s="9"/>
      <c r="AI460" s="9"/>
    </row>
    <row r="461" spans="1:35" ht="15">
      <c r="A461" s="8"/>
      <c r="B461" s="27"/>
      <c r="C461" s="27"/>
      <c r="D461" s="27"/>
      <c r="E461" s="27"/>
      <c r="F461" s="8"/>
      <c r="G461" s="8"/>
      <c r="H461" s="8"/>
      <c r="M461" s="8"/>
      <c r="N461" s="27"/>
      <c r="O461" s="27"/>
      <c r="P461" s="27"/>
      <c r="Q461" s="27"/>
      <c r="R461" s="8"/>
      <c r="V461" s="27"/>
      <c r="W461" s="8"/>
      <c r="AA461" s="27"/>
      <c r="AB461" s="8"/>
      <c r="AF461" s="27"/>
      <c r="AG461" s="8"/>
      <c r="AH461" s="8"/>
      <c r="AI461" s="8"/>
    </row>
    <row r="462" spans="1:35" ht="15">
      <c r="A462" s="9"/>
      <c r="B462" s="28"/>
      <c r="C462" s="28"/>
      <c r="D462" s="28"/>
      <c r="E462" s="28"/>
      <c r="F462" s="9"/>
      <c r="G462" s="9"/>
      <c r="H462" s="9"/>
      <c r="M462" s="9"/>
      <c r="N462" s="28"/>
      <c r="O462" s="28"/>
      <c r="P462" s="28"/>
      <c r="Q462" s="28"/>
      <c r="R462" s="9"/>
      <c r="V462" s="28"/>
      <c r="W462" s="9"/>
      <c r="AA462" s="28"/>
      <c r="AB462" s="9"/>
      <c r="AF462" s="28"/>
      <c r="AG462" s="9"/>
      <c r="AH462" s="9"/>
      <c r="AI462" s="9"/>
    </row>
    <row r="463" spans="1:35" ht="15">
      <c r="A463" s="8"/>
      <c r="B463" s="27"/>
      <c r="C463" s="27"/>
      <c r="D463" s="27"/>
      <c r="E463" s="27"/>
      <c r="F463" s="8"/>
      <c r="G463" s="8"/>
      <c r="H463" s="8"/>
      <c r="M463" s="8"/>
      <c r="N463" s="27"/>
      <c r="O463" s="27"/>
      <c r="P463" s="27"/>
      <c r="Q463" s="27"/>
      <c r="R463" s="8"/>
      <c r="V463" s="27"/>
      <c r="W463" s="8"/>
      <c r="AA463" s="27"/>
      <c r="AB463" s="8"/>
      <c r="AF463" s="27"/>
      <c r="AG463" s="8"/>
      <c r="AH463" s="8"/>
      <c r="AI463" s="8"/>
    </row>
    <row r="464" spans="1:35" ht="15">
      <c r="A464" s="9"/>
      <c r="B464" s="28"/>
      <c r="C464" s="28"/>
      <c r="D464" s="28"/>
      <c r="E464" s="28"/>
      <c r="F464" s="9"/>
      <c r="G464" s="9"/>
      <c r="H464" s="9"/>
      <c r="M464" s="9"/>
      <c r="N464" s="28"/>
      <c r="O464" s="28"/>
      <c r="P464" s="28"/>
      <c r="Q464" s="28"/>
      <c r="R464" s="9"/>
      <c r="V464" s="28"/>
      <c r="W464" s="9"/>
      <c r="AA464" s="28"/>
      <c r="AB464" s="9"/>
      <c r="AF464" s="28"/>
      <c r="AG464" s="9"/>
      <c r="AH464" s="9"/>
      <c r="AI464" s="9"/>
    </row>
    <row r="465" spans="1:35" ht="15">
      <c r="A465" s="8"/>
      <c r="B465" s="27"/>
      <c r="C465" s="27"/>
      <c r="D465" s="27"/>
      <c r="E465" s="27"/>
      <c r="F465" s="8"/>
      <c r="G465" s="8"/>
      <c r="H465" s="8"/>
      <c r="M465" s="8"/>
      <c r="N465" s="27"/>
      <c r="O465" s="27"/>
      <c r="P465" s="27"/>
      <c r="Q465" s="27"/>
      <c r="R465" s="8"/>
      <c r="V465" s="27"/>
      <c r="W465" s="8"/>
      <c r="AA465" s="27"/>
      <c r="AB465" s="8"/>
      <c r="AF465" s="27"/>
      <c r="AG465" s="8"/>
      <c r="AH465" s="8"/>
      <c r="AI465" s="8"/>
    </row>
    <row r="466" spans="1:35" ht="15">
      <c r="A466" s="9"/>
      <c r="B466" s="28"/>
      <c r="C466" s="28"/>
      <c r="D466" s="28"/>
      <c r="E466" s="28"/>
      <c r="F466" s="9"/>
      <c r="G466" s="9"/>
      <c r="H466" s="9"/>
      <c r="M466" s="9"/>
      <c r="N466" s="28"/>
      <c r="O466" s="28"/>
      <c r="P466" s="28"/>
      <c r="Q466" s="28"/>
      <c r="R466" s="9"/>
      <c r="V466" s="28"/>
      <c r="W466" s="9"/>
      <c r="AA466" s="28"/>
      <c r="AB466" s="9"/>
      <c r="AF466" s="28"/>
      <c r="AG466" s="9"/>
      <c r="AH466" s="9"/>
      <c r="AI466" s="9"/>
    </row>
    <row r="467" spans="1:35" ht="15">
      <c r="A467" s="8"/>
      <c r="B467" s="27"/>
      <c r="C467" s="27"/>
      <c r="D467" s="27"/>
      <c r="E467" s="27"/>
      <c r="F467" s="8"/>
      <c r="G467" s="8"/>
      <c r="H467" s="8"/>
      <c r="M467" s="8"/>
      <c r="N467" s="27"/>
      <c r="O467" s="27"/>
      <c r="P467" s="27"/>
      <c r="Q467" s="27"/>
      <c r="R467" s="8"/>
      <c r="V467" s="27"/>
      <c r="W467" s="8"/>
      <c r="AA467" s="27"/>
      <c r="AB467" s="8"/>
      <c r="AF467" s="27"/>
      <c r="AG467" s="8"/>
      <c r="AH467" s="8"/>
      <c r="AI467" s="8"/>
    </row>
    <row r="468" spans="1:35" ht="15">
      <c r="A468" s="9"/>
      <c r="B468" s="28"/>
      <c r="C468" s="28"/>
      <c r="D468" s="28"/>
      <c r="E468" s="28"/>
      <c r="F468" s="9"/>
      <c r="G468" s="9"/>
      <c r="H468" s="9"/>
      <c r="M468" s="9"/>
      <c r="N468" s="28"/>
      <c r="O468" s="28"/>
      <c r="P468" s="28"/>
      <c r="Q468" s="28"/>
      <c r="R468" s="9"/>
      <c r="V468" s="28"/>
      <c r="W468" s="9"/>
      <c r="AA468" s="28"/>
      <c r="AB468" s="9"/>
      <c r="AF468" s="28"/>
      <c r="AG468" s="9"/>
      <c r="AH468" s="9"/>
      <c r="AI468" s="9"/>
    </row>
    <row r="469" spans="1:35" ht="15">
      <c r="A469" s="8"/>
      <c r="B469" s="27"/>
      <c r="C469" s="27"/>
      <c r="D469" s="27"/>
      <c r="E469" s="27"/>
      <c r="F469" s="8"/>
      <c r="G469" s="8"/>
      <c r="H469" s="8"/>
      <c r="M469" s="8"/>
      <c r="N469" s="27"/>
      <c r="O469" s="27"/>
      <c r="P469" s="27"/>
      <c r="Q469" s="27"/>
      <c r="R469" s="8"/>
      <c r="V469" s="27"/>
      <c r="W469" s="8"/>
      <c r="AA469" s="27"/>
      <c r="AB469" s="8"/>
      <c r="AF469" s="27"/>
      <c r="AG469" s="8"/>
      <c r="AH469" s="8"/>
      <c r="AI469" s="8"/>
    </row>
    <row r="470" spans="1:35" ht="15">
      <c r="A470" s="9"/>
      <c r="B470" s="28"/>
      <c r="C470" s="28"/>
      <c r="D470" s="28"/>
      <c r="E470" s="28"/>
      <c r="F470" s="9"/>
      <c r="G470" s="9"/>
      <c r="H470" s="9"/>
      <c r="M470" s="9"/>
      <c r="N470" s="28"/>
      <c r="O470" s="28"/>
      <c r="P470" s="28"/>
      <c r="Q470" s="28"/>
      <c r="R470" s="9"/>
      <c r="V470" s="28"/>
      <c r="W470" s="9"/>
      <c r="AA470" s="28"/>
      <c r="AB470" s="9"/>
      <c r="AF470" s="28"/>
      <c r="AG470" s="9"/>
      <c r="AH470" s="9"/>
      <c r="AI470" s="9"/>
    </row>
    <row r="471" spans="1:35" ht="15">
      <c r="A471" s="8"/>
      <c r="B471" s="27"/>
      <c r="C471" s="27"/>
      <c r="D471" s="27"/>
      <c r="E471" s="27"/>
      <c r="F471" s="8"/>
      <c r="G471" s="8"/>
      <c r="H471" s="8"/>
      <c r="M471" s="8"/>
      <c r="N471" s="27"/>
      <c r="O471" s="27"/>
      <c r="P471" s="27"/>
      <c r="Q471" s="27"/>
      <c r="R471" s="8"/>
      <c r="V471" s="27"/>
      <c r="W471" s="8"/>
      <c r="AA471" s="27"/>
      <c r="AB471" s="8"/>
      <c r="AF471" s="27"/>
      <c r="AG471" s="8"/>
      <c r="AH471" s="8"/>
      <c r="AI471" s="8"/>
    </row>
    <row r="472" spans="1:35" ht="15">
      <c r="A472" s="9"/>
      <c r="B472" s="28"/>
      <c r="C472" s="28"/>
      <c r="D472" s="28"/>
      <c r="E472" s="28"/>
      <c r="F472" s="9"/>
      <c r="G472" s="9"/>
      <c r="H472" s="9"/>
      <c r="M472" s="9"/>
      <c r="N472" s="28"/>
      <c r="O472" s="28"/>
      <c r="P472" s="28"/>
      <c r="Q472" s="28"/>
      <c r="R472" s="9"/>
      <c r="V472" s="28"/>
      <c r="W472" s="9"/>
      <c r="AA472" s="28"/>
      <c r="AB472" s="9"/>
      <c r="AF472" s="28"/>
      <c r="AG472" s="9"/>
      <c r="AH472" s="9"/>
      <c r="AI472" s="9"/>
    </row>
    <row r="473" spans="1:35" ht="15">
      <c r="A473" s="8"/>
      <c r="B473" s="27"/>
      <c r="C473" s="27"/>
      <c r="D473" s="27"/>
      <c r="E473" s="27"/>
      <c r="F473" s="8"/>
      <c r="G473" s="8"/>
      <c r="H473" s="8"/>
      <c r="M473" s="8"/>
      <c r="N473" s="27"/>
      <c r="O473" s="27"/>
      <c r="P473" s="27"/>
      <c r="Q473" s="27"/>
      <c r="R473" s="8"/>
      <c r="V473" s="27"/>
      <c r="W473" s="8"/>
      <c r="AA473" s="27"/>
      <c r="AB473" s="8"/>
      <c r="AF473" s="27"/>
      <c r="AG473" s="8"/>
      <c r="AH473" s="8"/>
      <c r="AI473" s="8"/>
    </row>
    <row r="474" spans="1:35" ht="15">
      <c r="A474" s="9"/>
      <c r="B474" s="28"/>
      <c r="C474" s="28"/>
      <c r="D474" s="28"/>
      <c r="E474" s="28"/>
      <c r="F474" s="9"/>
      <c r="G474" s="9"/>
      <c r="H474" s="9"/>
      <c r="M474" s="9"/>
      <c r="N474" s="28"/>
      <c r="O474" s="28"/>
      <c r="P474" s="28"/>
      <c r="Q474" s="28"/>
      <c r="R474" s="9"/>
      <c r="V474" s="28"/>
      <c r="W474" s="9"/>
      <c r="AA474" s="28"/>
      <c r="AB474" s="9"/>
      <c r="AF474" s="28"/>
      <c r="AG474" s="9"/>
      <c r="AH474" s="9"/>
      <c r="AI474" s="9"/>
    </row>
    <row r="475" spans="1:35" ht="15">
      <c r="A475" s="8"/>
      <c r="B475" s="27"/>
      <c r="C475" s="27"/>
      <c r="D475" s="27"/>
      <c r="E475" s="27"/>
      <c r="F475" s="8"/>
      <c r="G475" s="8"/>
      <c r="H475" s="8"/>
      <c r="M475" s="8"/>
      <c r="N475" s="27"/>
      <c r="O475" s="27"/>
      <c r="P475" s="27"/>
      <c r="Q475" s="27"/>
      <c r="R475" s="8"/>
      <c r="V475" s="27"/>
      <c r="W475" s="8"/>
      <c r="AA475" s="27"/>
      <c r="AB475" s="8"/>
      <c r="AF475" s="27"/>
      <c r="AG475" s="8"/>
      <c r="AH475" s="8"/>
      <c r="AI475" s="8"/>
    </row>
    <row r="476" spans="1:35" ht="15">
      <c r="A476" s="9"/>
      <c r="B476" s="28"/>
      <c r="C476" s="28"/>
      <c r="D476" s="28"/>
      <c r="E476" s="28"/>
      <c r="F476" s="9"/>
      <c r="G476" s="9"/>
      <c r="H476" s="9"/>
      <c r="M476" s="9"/>
      <c r="N476" s="28"/>
      <c r="O476" s="28"/>
      <c r="P476" s="28"/>
      <c r="Q476" s="28"/>
      <c r="R476" s="9"/>
      <c r="V476" s="28"/>
      <c r="W476" s="9"/>
      <c r="AA476" s="28"/>
      <c r="AB476" s="9"/>
      <c r="AF476" s="28"/>
      <c r="AG476" s="9"/>
      <c r="AH476" s="9"/>
      <c r="AI476" s="9"/>
    </row>
    <row r="477" spans="1:35" ht="15">
      <c r="A477" s="8"/>
      <c r="B477" s="27"/>
      <c r="C477" s="27"/>
      <c r="D477" s="27"/>
      <c r="E477" s="27"/>
      <c r="F477" s="8"/>
      <c r="G477" s="8"/>
      <c r="H477" s="8"/>
      <c r="M477" s="8"/>
      <c r="N477" s="27"/>
      <c r="O477" s="27"/>
      <c r="P477" s="27"/>
      <c r="Q477" s="27"/>
      <c r="R477" s="8"/>
      <c r="V477" s="27"/>
      <c r="W477" s="8"/>
      <c r="AA477" s="27"/>
      <c r="AB477" s="8"/>
      <c r="AF477" s="27"/>
      <c r="AG477" s="8"/>
      <c r="AH477" s="8"/>
      <c r="AI477" s="8"/>
    </row>
    <row r="478" spans="1:35" ht="15">
      <c r="A478" s="9"/>
      <c r="B478" s="28"/>
      <c r="C478" s="28"/>
      <c r="D478" s="28"/>
      <c r="E478" s="28"/>
      <c r="F478" s="9"/>
      <c r="G478" s="9"/>
      <c r="H478" s="9"/>
      <c r="M478" s="9"/>
      <c r="N478" s="28"/>
      <c r="O478" s="28"/>
      <c r="P478" s="28"/>
      <c r="Q478" s="28"/>
      <c r="R478" s="9"/>
      <c r="V478" s="28"/>
      <c r="W478" s="9"/>
      <c r="AA478" s="28"/>
      <c r="AB478" s="9"/>
      <c r="AF478" s="28"/>
      <c r="AG478" s="9"/>
      <c r="AH478" s="9"/>
      <c r="AI478" s="9"/>
    </row>
    <row r="479" spans="1:35" ht="15">
      <c r="A479" s="8"/>
      <c r="B479" s="27"/>
      <c r="C479" s="27"/>
      <c r="D479" s="27"/>
      <c r="E479" s="27"/>
      <c r="F479" s="8"/>
      <c r="G479" s="8"/>
      <c r="H479" s="8"/>
      <c r="M479" s="8"/>
      <c r="N479" s="27"/>
      <c r="O479" s="27"/>
      <c r="P479" s="27"/>
      <c r="Q479" s="27"/>
      <c r="R479" s="8"/>
      <c r="V479" s="27"/>
      <c r="W479" s="8"/>
      <c r="AA479" s="27"/>
      <c r="AB479" s="8"/>
      <c r="AF479" s="27"/>
      <c r="AG479" s="8"/>
      <c r="AH479" s="8"/>
      <c r="AI479" s="8"/>
    </row>
    <row r="480" spans="1:35" ht="15">
      <c r="A480" s="9"/>
      <c r="B480" s="28"/>
      <c r="C480" s="28"/>
      <c r="D480" s="28"/>
      <c r="E480" s="28"/>
      <c r="F480" s="9"/>
      <c r="G480" s="9"/>
      <c r="H480" s="9"/>
      <c r="M480" s="9"/>
      <c r="N480" s="28"/>
      <c r="O480" s="28"/>
      <c r="P480" s="28"/>
      <c r="Q480" s="28"/>
      <c r="R480" s="9"/>
      <c r="V480" s="28"/>
      <c r="W480" s="9"/>
      <c r="AA480" s="28"/>
      <c r="AB480" s="9"/>
      <c r="AF480" s="28"/>
      <c r="AG480" s="9"/>
      <c r="AH480" s="9"/>
      <c r="AI480" s="9"/>
    </row>
    <row r="481" spans="1:35" ht="15">
      <c r="A481" s="8"/>
      <c r="B481" s="27"/>
      <c r="C481" s="27"/>
      <c r="D481" s="27"/>
      <c r="E481" s="27"/>
      <c r="F481" s="8"/>
      <c r="G481" s="8"/>
      <c r="H481" s="8"/>
      <c r="M481" s="8"/>
      <c r="N481" s="27"/>
      <c r="O481" s="27"/>
      <c r="P481" s="27"/>
      <c r="Q481" s="27"/>
      <c r="R481" s="8"/>
      <c r="V481" s="27"/>
      <c r="W481" s="8"/>
      <c r="AA481" s="27"/>
      <c r="AB481" s="8"/>
      <c r="AF481" s="27"/>
      <c r="AG481" s="8"/>
      <c r="AH481" s="8"/>
      <c r="AI481" s="8"/>
    </row>
    <row r="482" spans="1:35" ht="15">
      <c r="A482" s="9"/>
      <c r="B482" s="28"/>
      <c r="C482" s="28"/>
      <c r="D482" s="28"/>
      <c r="E482" s="28"/>
      <c r="F482" s="9"/>
      <c r="G482" s="9"/>
      <c r="H482" s="9"/>
      <c r="M482" s="9"/>
      <c r="N482" s="28"/>
      <c r="O482" s="28"/>
      <c r="P482" s="28"/>
      <c r="Q482" s="28"/>
      <c r="R482" s="9"/>
      <c r="V482" s="28"/>
      <c r="W482" s="9"/>
      <c r="AA482" s="28"/>
      <c r="AB482" s="9"/>
      <c r="AF482" s="28"/>
      <c r="AG482" s="9"/>
      <c r="AH482" s="9"/>
      <c r="AI482" s="9"/>
    </row>
    <row r="483" spans="1:35" ht="15">
      <c r="A483" s="8"/>
      <c r="B483" s="27"/>
      <c r="C483" s="27"/>
      <c r="D483" s="27"/>
      <c r="E483" s="27"/>
      <c r="F483" s="8"/>
      <c r="G483" s="8"/>
      <c r="H483" s="8"/>
      <c r="M483" s="8"/>
      <c r="N483" s="27"/>
      <c r="O483" s="27"/>
      <c r="P483" s="27"/>
      <c r="Q483" s="27"/>
      <c r="R483" s="8"/>
      <c r="V483" s="27"/>
      <c r="W483" s="8"/>
      <c r="AA483" s="27"/>
      <c r="AB483" s="8"/>
      <c r="AF483" s="27"/>
      <c r="AG483" s="8"/>
      <c r="AH483" s="8"/>
      <c r="AI483" s="8"/>
    </row>
    <row r="484" spans="1:35" ht="15">
      <c r="A484" s="9"/>
      <c r="B484" s="28"/>
      <c r="C484" s="28"/>
      <c r="D484" s="28"/>
      <c r="E484" s="28"/>
      <c r="F484" s="9"/>
      <c r="G484" s="9"/>
      <c r="H484" s="9"/>
      <c r="M484" s="9"/>
      <c r="N484" s="28"/>
      <c r="O484" s="28"/>
      <c r="P484" s="28"/>
      <c r="Q484" s="28"/>
      <c r="R484" s="9"/>
      <c r="V484" s="28"/>
      <c r="W484" s="9"/>
      <c r="AA484" s="28"/>
      <c r="AB484" s="9"/>
      <c r="AF484" s="28"/>
      <c r="AG484" s="9"/>
      <c r="AH484" s="9"/>
      <c r="AI484" s="9"/>
    </row>
    <row r="485" spans="1:35" ht="15">
      <c r="A485" s="8"/>
      <c r="B485" s="27"/>
      <c r="C485" s="27"/>
      <c r="D485" s="27"/>
      <c r="E485" s="27"/>
      <c r="F485" s="8"/>
      <c r="G485" s="8"/>
      <c r="H485" s="8"/>
      <c r="M485" s="8"/>
      <c r="N485" s="27"/>
      <c r="O485" s="27"/>
      <c r="P485" s="27"/>
      <c r="Q485" s="27"/>
      <c r="R485" s="8"/>
      <c r="V485" s="27"/>
      <c r="W485" s="8"/>
      <c r="AA485" s="27"/>
      <c r="AB485" s="8"/>
      <c r="AF485" s="27"/>
      <c r="AG485" s="8"/>
      <c r="AH485" s="8"/>
      <c r="AI485" s="8"/>
    </row>
    <row r="486" spans="1:35" ht="15">
      <c r="A486" s="9"/>
      <c r="B486" s="28"/>
      <c r="C486" s="28"/>
      <c r="D486" s="28"/>
      <c r="E486" s="28"/>
      <c r="F486" s="9"/>
      <c r="G486" s="9"/>
      <c r="H486" s="9"/>
      <c r="M486" s="9"/>
      <c r="N486" s="28"/>
      <c r="O486" s="28"/>
      <c r="P486" s="28"/>
      <c r="Q486" s="28"/>
      <c r="R486" s="9"/>
      <c r="V486" s="28"/>
      <c r="W486" s="9"/>
      <c r="AA486" s="28"/>
      <c r="AB486" s="9"/>
      <c r="AF486" s="28"/>
      <c r="AG486" s="9"/>
      <c r="AH486" s="9"/>
      <c r="AI486" s="9"/>
    </row>
    <row r="487" spans="1:35" ht="15">
      <c r="A487" s="8"/>
      <c r="B487" s="27"/>
      <c r="C487" s="27"/>
      <c r="D487" s="27"/>
      <c r="E487" s="27"/>
      <c r="F487" s="8"/>
      <c r="G487" s="8"/>
      <c r="H487" s="8"/>
      <c r="M487" s="8"/>
      <c r="N487" s="27"/>
      <c r="O487" s="27"/>
      <c r="P487" s="27"/>
      <c r="Q487" s="27"/>
      <c r="R487" s="8"/>
      <c r="V487" s="27"/>
      <c r="W487" s="8"/>
      <c r="AA487" s="27"/>
      <c r="AB487" s="8"/>
      <c r="AF487" s="27"/>
      <c r="AG487" s="8"/>
      <c r="AH487" s="8"/>
      <c r="AI487" s="8"/>
    </row>
    <row r="488" spans="1:35" ht="15">
      <c r="A488" s="9"/>
      <c r="B488" s="28"/>
      <c r="C488" s="28"/>
      <c r="D488" s="28"/>
      <c r="E488" s="28"/>
      <c r="F488" s="9"/>
      <c r="G488" s="9"/>
      <c r="H488" s="9"/>
      <c r="M488" s="9"/>
      <c r="N488" s="28"/>
      <c r="O488" s="28"/>
      <c r="P488" s="28"/>
      <c r="Q488" s="28"/>
      <c r="R488" s="9"/>
      <c r="V488" s="28"/>
      <c r="W488" s="9"/>
      <c r="AA488" s="28"/>
      <c r="AB488" s="9"/>
      <c r="AF488" s="28"/>
      <c r="AG488" s="9"/>
      <c r="AH488" s="9"/>
      <c r="AI488" s="9"/>
    </row>
    <row r="489" spans="1:35" ht="15">
      <c r="A489" s="8"/>
      <c r="B489" s="27"/>
      <c r="C489" s="27"/>
      <c r="D489" s="27"/>
      <c r="E489" s="27"/>
      <c r="F489" s="8"/>
      <c r="G489" s="8"/>
      <c r="H489" s="8"/>
      <c r="M489" s="8"/>
      <c r="N489" s="27"/>
      <c r="O489" s="27"/>
      <c r="P489" s="27"/>
      <c r="Q489" s="27"/>
      <c r="R489" s="8"/>
      <c r="V489" s="27"/>
      <c r="W489" s="8"/>
      <c r="AA489" s="27"/>
      <c r="AB489" s="8"/>
      <c r="AF489" s="27"/>
      <c r="AG489" s="8"/>
      <c r="AH489" s="8"/>
      <c r="AI489" s="8"/>
    </row>
    <row r="490" spans="1:35" ht="15">
      <c r="A490" s="9"/>
      <c r="B490" s="28"/>
      <c r="C490" s="28"/>
      <c r="D490" s="28"/>
      <c r="E490" s="28"/>
      <c r="F490" s="9"/>
      <c r="G490" s="9"/>
      <c r="H490" s="9"/>
      <c r="M490" s="9"/>
      <c r="N490" s="28"/>
      <c r="O490" s="28"/>
      <c r="P490" s="28"/>
      <c r="Q490" s="28"/>
      <c r="R490" s="9"/>
      <c r="V490" s="28"/>
      <c r="W490" s="9"/>
      <c r="AA490" s="28"/>
      <c r="AB490" s="9"/>
      <c r="AF490" s="28"/>
      <c r="AG490" s="9"/>
      <c r="AH490" s="9"/>
      <c r="AI490" s="9"/>
    </row>
    <row r="491" spans="1:35" ht="15">
      <c r="A491" s="8"/>
      <c r="B491" s="27"/>
      <c r="C491" s="27"/>
      <c r="D491" s="27"/>
      <c r="E491" s="27"/>
      <c r="F491" s="8"/>
      <c r="G491" s="8"/>
      <c r="H491" s="8"/>
      <c r="M491" s="8"/>
      <c r="N491" s="27"/>
      <c r="O491" s="27"/>
      <c r="P491" s="27"/>
      <c r="Q491" s="27"/>
      <c r="R491" s="8"/>
      <c r="V491" s="27"/>
      <c r="W491" s="8"/>
      <c r="AA491" s="27"/>
      <c r="AB491" s="8"/>
      <c r="AF491" s="27"/>
      <c r="AG491" s="8"/>
      <c r="AH491" s="8"/>
      <c r="AI491" s="8"/>
    </row>
    <row r="492" spans="1:35" ht="15">
      <c r="A492" s="9"/>
      <c r="B492" s="28"/>
      <c r="C492" s="28"/>
      <c r="D492" s="28"/>
      <c r="E492" s="28"/>
      <c r="F492" s="9"/>
      <c r="G492" s="9"/>
      <c r="H492" s="9"/>
      <c r="M492" s="9"/>
      <c r="N492" s="28"/>
      <c r="O492" s="28"/>
      <c r="P492" s="28"/>
      <c r="Q492" s="28"/>
      <c r="R492" s="9"/>
      <c r="V492" s="28"/>
      <c r="W492" s="9"/>
      <c r="AA492" s="28"/>
      <c r="AB492" s="9"/>
      <c r="AF492" s="28"/>
      <c r="AG492" s="9"/>
      <c r="AH492" s="9"/>
      <c r="AI492" s="9"/>
    </row>
    <row r="493" spans="1:35" ht="15">
      <c r="A493" s="8"/>
      <c r="B493" s="27"/>
      <c r="C493" s="27"/>
      <c r="D493" s="27"/>
      <c r="E493" s="27"/>
      <c r="F493" s="8"/>
      <c r="G493" s="8"/>
      <c r="H493" s="8"/>
      <c r="M493" s="8"/>
      <c r="N493" s="27"/>
      <c r="O493" s="27"/>
      <c r="P493" s="27"/>
      <c r="Q493" s="27"/>
      <c r="R493" s="8"/>
      <c r="V493" s="27"/>
      <c r="W493" s="8"/>
      <c r="AA493" s="27"/>
      <c r="AB493" s="8"/>
      <c r="AF493" s="27"/>
      <c r="AG493" s="8"/>
      <c r="AH493" s="8"/>
      <c r="AI493" s="8"/>
    </row>
    <row r="494" spans="1:35" ht="15">
      <c r="A494" s="9"/>
      <c r="B494" s="28"/>
      <c r="C494" s="28"/>
      <c r="D494" s="28"/>
      <c r="E494" s="28"/>
      <c r="F494" s="9"/>
      <c r="G494" s="9"/>
      <c r="H494" s="9"/>
      <c r="M494" s="9"/>
      <c r="N494" s="28"/>
      <c r="O494" s="28"/>
      <c r="P494" s="28"/>
      <c r="Q494" s="28"/>
      <c r="R494" s="9"/>
      <c r="V494" s="28"/>
      <c r="W494" s="9"/>
      <c r="AA494" s="28"/>
      <c r="AB494" s="9"/>
      <c r="AF494" s="28"/>
      <c r="AG494" s="9"/>
      <c r="AH494" s="9"/>
      <c r="AI494" s="9"/>
    </row>
    <row r="495" spans="1:35" ht="15">
      <c r="A495" s="8"/>
      <c r="B495" s="27"/>
      <c r="C495" s="27"/>
      <c r="D495" s="27"/>
      <c r="E495" s="27"/>
      <c r="F495" s="8"/>
      <c r="G495" s="8"/>
      <c r="H495" s="8"/>
      <c r="M495" s="8"/>
      <c r="N495" s="27"/>
      <c r="O495" s="27"/>
      <c r="P495" s="27"/>
      <c r="Q495" s="27"/>
      <c r="R495" s="8"/>
      <c r="V495" s="27"/>
      <c r="W495" s="8"/>
      <c r="AA495" s="27"/>
      <c r="AB495" s="8"/>
      <c r="AF495" s="27"/>
      <c r="AG495" s="8"/>
      <c r="AH495" s="8"/>
      <c r="AI495" s="8"/>
    </row>
    <row r="496" spans="1:35" ht="15">
      <c r="A496" s="9"/>
      <c r="B496" s="28"/>
      <c r="C496" s="28"/>
      <c r="D496" s="28"/>
      <c r="E496" s="28"/>
      <c r="F496" s="9"/>
      <c r="G496" s="9"/>
      <c r="H496" s="9"/>
      <c r="M496" s="9"/>
      <c r="N496" s="28"/>
      <c r="O496" s="28"/>
      <c r="P496" s="28"/>
      <c r="Q496" s="28"/>
      <c r="R496" s="9"/>
      <c r="V496" s="28"/>
      <c r="W496" s="9"/>
      <c r="AA496" s="28"/>
      <c r="AB496" s="9"/>
      <c r="AF496" s="28"/>
      <c r="AG496" s="9"/>
      <c r="AH496" s="9"/>
      <c r="AI496" s="9"/>
    </row>
    <row r="497" spans="1:35" ht="15">
      <c r="A497" s="8"/>
      <c r="B497" s="27"/>
      <c r="C497" s="27"/>
      <c r="D497" s="27"/>
      <c r="E497" s="27"/>
      <c r="F497" s="8"/>
      <c r="G497" s="8"/>
      <c r="H497" s="8"/>
      <c r="M497" s="8"/>
      <c r="N497" s="27"/>
      <c r="O497" s="27"/>
      <c r="P497" s="27"/>
      <c r="Q497" s="27"/>
      <c r="R497" s="8"/>
      <c r="V497" s="27"/>
      <c r="W497" s="8"/>
      <c r="AA497" s="27"/>
      <c r="AB497" s="8"/>
      <c r="AF497" s="27"/>
      <c r="AG497" s="8"/>
      <c r="AH497" s="8"/>
      <c r="AI497" s="8"/>
    </row>
    <row r="498" spans="1:35" ht="15">
      <c r="A498" s="9"/>
      <c r="B498" s="28"/>
      <c r="C498" s="28"/>
      <c r="D498" s="28"/>
      <c r="E498" s="28"/>
      <c r="F498" s="9"/>
      <c r="G498" s="9"/>
      <c r="H498" s="9"/>
      <c r="M498" s="9"/>
      <c r="N498" s="28"/>
      <c r="O498" s="28"/>
      <c r="P498" s="28"/>
      <c r="Q498" s="28"/>
      <c r="R498" s="9"/>
      <c r="V498" s="28"/>
      <c r="W498" s="9"/>
      <c r="AA498" s="28"/>
      <c r="AB498" s="9"/>
      <c r="AF498" s="28"/>
      <c r="AG498" s="9"/>
      <c r="AH498" s="9"/>
      <c r="AI498" s="9"/>
    </row>
    <row r="499" spans="1:35" ht="15">
      <c r="A499" s="8"/>
      <c r="B499" s="27"/>
      <c r="C499" s="27"/>
      <c r="D499" s="27"/>
      <c r="E499" s="27"/>
      <c r="F499" s="8"/>
      <c r="G499" s="8"/>
      <c r="H499" s="8"/>
      <c r="M499" s="8"/>
      <c r="N499" s="27"/>
      <c r="O499" s="27"/>
      <c r="P499" s="27"/>
      <c r="Q499" s="27"/>
      <c r="R499" s="8"/>
      <c r="V499" s="27"/>
      <c r="W499" s="8"/>
      <c r="AA499" s="27"/>
      <c r="AB499" s="8"/>
      <c r="AF499" s="27"/>
      <c r="AG499" s="8"/>
      <c r="AH499" s="8"/>
      <c r="AI499" s="8"/>
    </row>
    <row r="500" spans="1:35" ht="15">
      <c r="A500" s="9"/>
      <c r="B500" s="28"/>
      <c r="C500" s="28"/>
      <c r="D500" s="28"/>
      <c r="E500" s="28"/>
      <c r="F500" s="9"/>
      <c r="G500" s="9"/>
      <c r="H500" s="9"/>
      <c r="M500" s="9"/>
      <c r="N500" s="28"/>
      <c r="O500" s="28"/>
      <c r="P500" s="28"/>
      <c r="Q500" s="28"/>
      <c r="R500" s="9"/>
      <c r="V500" s="28"/>
      <c r="W500" s="9"/>
      <c r="AA500" s="28"/>
      <c r="AB500" s="9"/>
      <c r="AF500" s="28"/>
      <c r="AG500" s="9"/>
      <c r="AH500" s="9"/>
      <c r="AI500" s="9"/>
    </row>
    <row r="501" spans="1:35" ht="15">
      <c r="A501" s="8"/>
      <c r="B501" s="27"/>
      <c r="C501" s="27"/>
      <c r="D501" s="27"/>
      <c r="E501" s="27"/>
      <c r="F501" s="8"/>
      <c r="G501" s="8"/>
      <c r="H501" s="8"/>
      <c r="M501" s="8"/>
      <c r="N501" s="27"/>
      <c r="O501" s="27"/>
      <c r="P501" s="27"/>
      <c r="Q501" s="27"/>
      <c r="R501" s="8"/>
      <c r="V501" s="27"/>
      <c r="W501" s="8"/>
      <c r="AA501" s="27"/>
      <c r="AB501" s="8"/>
      <c r="AF501" s="27"/>
      <c r="AG501" s="8"/>
      <c r="AH501" s="8"/>
      <c r="AI501" s="8"/>
    </row>
    <row r="502" spans="1:35" ht="15">
      <c r="A502" s="9"/>
      <c r="B502" s="28"/>
      <c r="C502" s="28"/>
      <c r="D502" s="28"/>
      <c r="E502" s="28"/>
      <c r="F502" s="9"/>
      <c r="G502" s="9"/>
      <c r="H502" s="9"/>
      <c r="M502" s="9"/>
      <c r="N502" s="28"/>
      <c r="O502" s="28"/>
      <c r="P502" s="28"/>
      <c r="Q502" s="28"/>
      <c r="R502" s="9"/>
      <c r="V502" s="28"/>
      <c r="W502" s="9"/>
      <c r="AA502" s="28"/>
      <c r="AB502" s="9"/>
      <c r="AF502" s="28"/>
      <c r="AG502" s="9"/>
      <c r="AH502" s="9"/>
      <c r="AI502" s="9"/>
    </row>
    <row r="503" spans="1:35" ht="15">
      <c r="A503" s="8"/>
      <c r="B503" s="27"/>
      <c r="C503" s="27"/>
      <c r="D503" s="27"/>
      <c r="E503" s="27"/>
      <c r="F503" s="8"/>
      <c r="G503" s="8"/>
      <c r="H503" s="8"/>
      <c r="M503" s="8"/>
      <c r="N503" s="27"/>
      <c r="O503" s="27"/>
      <c r="P503" s="27"/>
      <c r="Q503" s="27"/>
      <c r="R503" s="8"/>
      <c r="V503" s="27"/>
      <c r="W503" s="8"/>
      <c r="AA503" s="27"/>
      <c r="AB503" s="8"/>
      <c r="AF503" s="27"/>
      <c r="AG503" s="8"/>
      <c r="AH503" s="8"/>
      <c r="AI503" s="8"/>
    </row>
    <row r="504" spans="1:35" ht="15">
      <c r="A504" s="9"/>
      <c r="B504" s="28"/>
      <c r="C504" s="28"/>
      <c r="D504" s="28"/>
      <c r="E504" s="28"/>
      <c r="F504" s="9"/>
      <c r="G504" s="9"/>
      <c r="H504" s="9"/>
      <c r="M504" s="9"/>
      <c r="N504" s="28"/>
      <c r="O504" s="28"/>
      <c r="P504" s="28"/>
      <c r="Q504" s="28"/>
      <c r="R504" s="9"/>
      <c r="V504" s="28"/>
      <c r="W504" s="9"/>
      <c r="AA504" s="28"/>
      <c r="AB504" s="9"/>
      <c r="AF504" s="28"/>
      <c r="AG504" s="9"/>
      <c r="AH504" s="9"/>
      <c r="AI504" s="9"/>
    </row>
    <row r="505" spans="1:35" ht="15">
      <c r="A505" s="8"/>
      <c r="B505" s="27"/>
      <c r="C505" s="27"/>
      <c r="D505" s="27"/>
      <c r="E505" s="27"/>
      <c r="F505" s="8"/>
      <c r="G505" s="8"/>
      <c r="H505" s="8"/>
      <c r="M505" s="8"/>
      <c r="N505" s="27"/>
      <c r="O505" s="27"/>
      <c r="P505" s="27"/>
      <c r="Q505" s="27"/>
      <c r="R505" s="8"/>
      <c r="V505" s="27"/>
      <c r="W505" s="8"/>
      <c r="AA505" s="27"/>
      <c r="AB505" s="8"/>
      <c r="AF505" s="27"/>
      <c r="AG505" s="8"/>
      <c r="AH505" s="8"/>
      <c r="AI505" s="8"/>
    </row>
    <row r="506" spans="1:35" ht="15">
      <c r="A506" s="9"/>
      <c r="B506" s="28"/>
      <c r="C506" s="28"/>
      <c r="D506" s="28"/>
      <c r="E506" s="28"/>
      <c r="F506" s="9"/>
      <c r="G506" s="9"/>
      <c r="H506" s="9"/>
      <c r="M506" s="9"/>
      <c r="N506" s="28"/>
      <c r="O506" s="28"/>
      <c r="P506" s="28"/>
      <c r="Q506" s="28"/>
      <c r="R506" s="9"/>
      <c r="V506" s="28"/>
      <c r="W506" s="9"/>
      <c r="AA506" s="28"/>
      <c r="AB506" s="9"/>
      <c r="AF506" s="28"/>
      <c r="AG506" s="9"/>
      <c r="AH506" s="9"/>
      <c r="AI506" s="9"/>
    </row>
    <row r="507" spans="1:35" ht="15">
      <c r="A507" s="8"/>
      <c r="B507" s="27"/>
      <c r="C507" s="27"/>
      <c r="D507" s="27"/>
      <c r="E507" s="27"/>
      <c r="F507" s="8"/>
      <c r="G507" s="8"/>
      <c r="H507" s="8"/>
      <c r="M507" s="8"/>
      <c r="N507" s="27"/>
      <c r="O507" s="27"/>
      <c r="P507" s="27"/>
      <c r="Q507" s="27"/>
      <c r="R507" s="8"/>
      <c r="V507" s="27"/>
      <c r="W507" s="8"/>
      <c r="AA507" s="27"/>
      <c r="AB507" s="8"/>
      <c r="AF507" s="27"/>
      <c r="AG507" s="8"/>
      <c r="AH507" s="8"/>
      <c r="AI507" s="8"/>
    </row>
    <row r="508" spans="1:35" ht="15">
      <c r="A508" s="9"/>
      <c r="B508" s="28"/>
      <c r="C508" s="28"/>
      <c r="D508" s="28"/>
      <c r="E508" s="28"/>
      <c r="F508" s="9"/>
      <c r="G508" s="9"/>
      <c r="H508" s="9"/>
      <c r="M508" s="9"/>
      <c r="N508" s="28"/>
      <c r="O508" s="28"/>
      <c r="P508" s="28"/>
      <c r="Q508" s="28"/>
      <c r="R508" s="9"/>
      <c r="V508" s="28"/>
      <c r="W508" s="9"/>
      <c r="AA508" s="28"/>
      <c r="AB508" s="9"/>
      <c r="AF508" s="28"/>
      <c r="AG508" s="9"/>
      <c r="AH508" s="9"/>
      <c r="AI508" s="9"/>
    </row>
    <row r="509" spans="1:35" ht="15">
      <c r="A509" s="8"/>
      <c r="B509" s="27"/>
      <c r="C509" s="27"/>
      <c r="D509" s="27"/>
      <c r="E509" s="27"/>
      <c r="F509" s="8"/>
      <c r="G509" s="8"/>
      <c r="H509" s="8"/>
      <c r="M509" s="8"/>
      <c r="N509" s="27"/>
      <c r="O509" s="27"/>
      <c r="P509" s="27"/>
      <c r="Q509" s="27"/>
      <c r="R509" s="8"/>
      <c r="V509" s="27"/>
      <c r="W509" s="8"/>
      <c r="AA509" s="27"/>
      <c r="AB509" s="8"/>
      <c r="AF509" s="27"/>
      <c r="AG509" s="8"/>
      <c r="AH509" s="8"/>
      <c r="AI509" s="8"/>
    </row>
    <row r="510" spans="1:35" ht="15">
      <c r="A510" s="9"/>
      <c r="B510" s="28"/>
      <c r="C510" s="28"/>
      <c r="D510" s="28"/>
      <c r="E510" s="28"/>
      <c r="F510" s="9"/>
      <c r="G510" s="9"/>
      <c r="H510" s="9"/>
      <c r="M510" s="9"/>
      <c r="N510" s="28"/>
      <c r="O510" s="28"/>
      <c r="P510" s="28"/>
      <c r="Q510" s="28"/>
      <c r="R510" s="9"/>
      <c r="V510" s="28"/>
      <c r="W510" s="9"/>
      <c r="AA510" s="28"/>
      <c r="AB510" s="9"/>
      <c r="AF510" s="28"/>
      <c r="AG510" s="9"/>
      <c r="AH510" s="9"/>
      <c r="AI510" s="9"/>
    </row>
    <row r="511" spans="1:35" ht="15">
      <c r="A511" s="8"/>
      <c r="B511" s="27"/>
      <c r="C511" s="27"/>
      <c r="D511" s="27"/>
      <c r="E511" s="27"/>
      <c r="F511" s="8"/>
      <c r="G511" s="8"/>
      <c r="H511" s="8"/>
      <c r="M511" s="8"/>
      <c r="N511" s="27"/>
      <c r="O511" s="27"/>
      <c r="P511" s="27"/>
      <c r="Q511" s="27"/>
      <c r="R511" s="8"/>
      <c r="V511" s="27"/>
      <c r="W511" s="8"/>
      <c r="AA511" s="27"/>
      <c r="AB511" s="8"/>
      <c r="AF511" s="27"/>
      <c r="AG511" s="8"/>
      <c r="AH511" s="8"/>
      <c r="AI511" s="8"/>
    </row>
    <row r="512" spans="1:35" ht="15">
      <c r="A512" s="9"/>
      <c r="B512" s="28"/>
      <c r="C512" s="28"/>
      <c r="D512" s="28"/>
      <c r="E512" s="28"/>
      <c r="F512" s="9"/>
      <c r="G512" s="9"/>
      <c r="H512" s="9"/>
      <c r="M512" s="9"/>
      <c r="N512" s="28"/>
      <c r="O512" s="28"/>
      <c r="P512" s="28"/>
      <c r="Q512" s="28"/>
      <c r="R512" s="9"/>
      <c r="V512" s="28"/>
      <c r="W512" s="9"/>
      <c r="AA512" s="28"/>
      <c r="AB512" s="9"/>
      <c r="AF512" s="28"/>
      <c r="AG512" s="9"/>
      <c r="AH512" s="9"/>
      <c r="AI512" s="9"/>
    </row>
    <row r="513" spans="1:35" ht="15">
      <c r="A513" s="8"/>
      <c r="B513" s="27"/>
      <c r="C513" s="27"/>
      <c r="D513" s="27"/>
      <c r="E513" s="27"/>
      <c r="F513" s="8"/>
      <c r="G513" s="8"/>
      <c r="H513" s="8"/>
      <c r="M513" s="8"/>
      <c r="N513" s="27"/>
      <c r="O513" s="27"/>
      <c r="P513" s="27"/>
      <c r="Q513" s="27"/>
      <c r="R513" s="8"/>
      <c r="V513" s="27"/>
      <c r="W513" s="8"/>
      <c r="AA513" s="27"/>
      <c r="AB513" s="8"/>
      <c r="AF513" s="27"/>
      <c r="AG513" s="8"/>
      <c r="AH513" s="8"/>
      <c r="AI513" s="8"/>
    </row>
    <row r="514" spans="1:35" ht="15">
      <c r="A514" s="9"/>
      <c r="B514" s="28"/>
      <c r="C514" s="28"/>
      <c r="D514" s="28"/>
      <c r="E514" s="28"/>
      <c r="F514" s="9"/>
      <c r="G514" s="9"/>
      <c r="H514" s="9"/>
      <c r="M514" s="9"/>
      <c r="N514" s="28"/>
      <c r="O514" s="28"/>
      <c r="P514" s="28"/>
      <c r="Q514" s="28"/>
      <c r="R514" s="9"/>
      <c r="V514" s="28"/>
      <c r="W514" s="9"/>
      <c r="AA514" s="28"/>
      <c r="AB514" s="9"/>
      <c r="AF514" s="28"/>
      <c r="AG514" s="9"/>
      <c r="AH514" s="9"/>
      <c r="AI514" s="9"/>
    </row>
    <row r="515" spans="1:35" ht="15">
      <c r="A515" s="8"/>
      <c r="B515" s="27"/>
      <c r="C515" s="27"/>
      <c r="D515" s="27"/>
      <c r="E515" s="27"/>
      <c r="F515" s="8"/>
      <c r="G515" s="8"/>
      <c r="H515" s="8"/>
      <c r="M515" s="8"/>
      <c r="N515" s="27"/>
      <c r="O515" s="27"/>
      <c r="P515" s="27"/>
      <c r="Q515" s="27"/>
      <c r="R515" s="8"/>
      <c r="V515" s="27"/>
      <c r="W515" s="8"/>
      <c r="AA515" s="27"/>
      <c r="AB515" s="8"/>
      <c r="AF515" s="27"/>
      <c r="AG515" s="8"/>
      <c r="AH515" s="8"/>
      <c r="AI515" s="8"/>
    </row>
    <row r="516" spans="1:35" ht="15">
      <c r="A516" s="9"/>
      <c r="B516" s="28"/>
      <c r="C516" s="28"/>
      <c r="D516" s="28"/>
      <c r="E516" s="28"/>
      <c r="F516" s="9"/>
      <c r="G516" s="9"/>
      <c r="H516" s="9"/>
      <c r="M516" s="9"/>
      <c r="N516" s="28"/>
      <c r="O516" s="28"/>
      <c r="P516" s="28"/>
      <c r="Q516" s="28"/>
      <c r="R516" s="9"/>
      <c r="V516" s="28"/>
      <c r="W516" s="9"/>
      <c r="AA516" s="28"/>
      <c r="AB516" s="9"/>
      <c r="AF516" s="28"/>
      <c r="AG516" s="9"/>
      <c r="AH516" s="9"/>
      <c r="AI516" s="9"/>
    </row>
    <row r="517" spans="1:35" ht="15">
      <c r="A517" s="8"/>
      <c r="B517" s="27"/>
      <c r="C517" s="27"/>
      <c r="D517" s="27"/>
      <c r="E517" s="27"/>
      <c r="F517" s="8"/>
      <c r="G517" s="8"/>
      <c r="H517" s="8"/>
      <c r="M517" s="8"/>
      <c r="N517" s="27"/>
      <c r="O517" s="27"/>
      <c r="P517" s="27"/>
      <c r="Q517" s="27"/>
      <c r="R517" s="8"/>
      <c r="V517" s="27"/>
      <c r="W517" s="8"/>
      <c r="AA517" s="27"/>
      <c r="AB517" s="8"/>
      <c r="AF517" s="27"/>
      <c r="AG517" s="8"/>
      <c r="AH517" s="8"/>
      <c r="AI517" s="8"/>
    </row>
    <row r="518" spans="1:35" ht="15">
      <c r="A518" s="9"/>
      <c r="B518" s="28"/>
      <c r="C518" s="28"/>
      <c r="D518" s="28"/>
      <c r="E518" s="28"/>
      <c r="F518" s="9"/>
      <c r="G518" s="9"/>
      <c r="H518" s="9"/>
      <c r="M518" s="9"/>
      <c r="N518" s="28"/>
      <c r="O518" s="28"/>
      <c r="P518" s="28"/>
      <c r="Q518" s="28"/>
      <c r="R518" s="9"/>
      <c r="V518" s="28"/>
      <c r="W518" s="9"/>
      <c r="AA518" s="28"/>
      <c r="AB518" s="9"/>
      <c r="AF518" s="28"/>
      <c r="AG518" s="9"/>
      <c r="AH518" s="9"/>
      <c r="AI518" s="9"/>
    </row>
    <row r="519" spans="1:35" ht="15">
      <c r="A519" s="8"/>
      <c r="B519" s="27"/>
      <c r="C519" s="27"/>
      <c r="D519" s="27"/>
      <c r="E519" s="27"/>
      <c r="F519" s="8"/>
      <c r="G519" s="8"/>
      <c r="H519" s="8"/>
      <c r="M519" s="8"/>
      <c r="N519" s="27"/>
      <c r="O519" s="27"/>
      <c r="P519" s="27"/>
      <c r="Q519" s="27"/>
      <c r="R519" s="8"/>
      <c r="V519" s="27"/>
      <c r="W519" s="8"/>
      <c r="AA519" s="27"/>
      <c r="AB519" s="8"/>
      <c r="AF519" s="27"/>
      <c r="AG519" s="8"/>
      <c r="AH519" s="8"/>
      <c r="AI519" s="8"/>
    </row>
    <row r="520" spans="1:35" ht="15">
      <c r="A520" s="9"/>
      <c r="B520" s="28"/>
      <c r="C520" s="28"/>
      <c r="D520" s="28"/>
      <c r="E520" s="28"/>
      <c r="F520" s="9"/>
      <c r="G520" s="9"/>
      <c r="H520" s="9"/>
      <c r="M520" s="9"/>
      <c r="N520" s="28"/>
      <c r="O520" s="28"/>
      <c r="P520" s="28"/>
      <c r="Q520" s="28"/>
      <c r="R520" s="9"/>
      <c r="V520" s="28"/>
      <c r="W520" s="9"/>
      <c r="AA520" s="28"/>
      <c r="AB520" s="9"/>
      <c r="AF520" s="28"/>
      <c r="AG520" s="9"/>
      <c r="AH520" s="9"/>
      <c r="AI520" s="9"/>
    </row>
    <row r="521" spans="1:35" ht="15">
      <c r="A521" s="8"/>
      <c r="B521" s="27"/>
      <c r="C521" s="27"/>
      <c r="D521" s="27"/>
      <c r="E521" s="27"/>
      <c r="F521" s="8"/>
      <c r="G521" s="8"/>
      <c r="H521" s="8"/>
      <c r="M521" s="8"/>
      <c r="N521" s="27"/>
      <c r="O521" s="27"/>
      <c r="P521" s="27"/>
      <c r="Q521" s="27"/>
      <c r="R521" s="8"/>
      <c r="V521" s="27"/>
      <c r="W521" s="8"/>
      <c r="AA521" s="27"/>
      <c r="AB521" s="8"/>
      <c r="AF521" s="27"/>
      <c r="AG521" s="8"/>
      <c r="AH521" s="8"/>
      <c r="AI521" s="8"/>
    </row>
    <row r="522" spans="1:35" ht="15">
      <c r="A522" s="9"/>
      <c r="B522" s="28"/>
      <c r="C522" s="28"/>
      <c r="D522" s="28"/>
      <c r="E522" s="28"/>
      <c r="F522" s="9"/>
      <c r="G522" s="9"/>
      <c r="H522" s="9"/>
      <c r="M522" s="9"/>
      <c r="N522" s="28"/>
      <c r="O522" s="28"/>
      <c r="P522" s="28"/>
      <c r="Q522" s="28"/>
      <c r="R522" s="9"/>
      <c r="V522" s="28"/>
      <c r="W522" s="9"/>
      <c r="AA522" s="28"/>
      <c r="AB522" s="9"/>
      <c r="AF522" s="28"/>
      <c r="AG522" s="9"/>
      <c r="AH522" s="9"/>
      <c r="AI522" s="9"/>
    </row>
    <row r="523" spans="1:35" ht="15">
      <c r="A523" s="8"/>
      <c r="B523" s="27"/>
      <c r="C523" s="27"/>
      <c r="D523" s="27"/>
      <c r="E523" s="27"/>
      <c r="F523" s="8"/>
      <c r="G523" s="8"/>
      <c r="H523" s="8"/>
      <c r="M523" s="8"/>
      <c r="N523" s="27"/>
      <c r="O523" s="27"/>
      <c r="P523" s="27"/>
      <c r="Q523" s="27"/>
      <c r="R523" s="8"/>
      <c r="V523" s="27"/>
      <c r="W523" s="8"/>
      <c r="AA523" s="27"/>
      <c r="AB523" s="8"/>
      <c r="AF523" s="27"/>
      <c r="AG523" s="8"/>
      <c r="AH523" s="8"/>
      <c r="AI523" s="8"/>
    </row>
    <row r="524" spans="1:35" ht="15">
      <c r="A524" s="9"/>
      <c r="B524" s="28"/>
      <c r="C524" s="28"/>
      <c r="D524" s="28"/>
      <c r="E524" s="28"/>
      <c r="F524" s="9"/>
      <c r="G524" s="9"/>
      <c r="H524" s="9"/>
      <c r="M524" s="9"/>
      <c r="N524" s="28"/>
      <c r="O524" s="28"/>
      <c r="P524" s="28"/>
      <c r="Q524" s="28"/>
      <c r="R524" s="9"/>
      <c r="V524" s="28"/>
      <c r="W524" s="9"/>
      <c r="AA524" s="28"/>
      <c r="AB524" s="9"/>
      <c r="AF524" s="28"/>
      <c r="AG524" s="9"/>
      <c r="AH524" s="9"/>
      <c r="AI524" s="9"/>
    </row>
    <row r="525" spans="1:35" ht="15">
      <c r="A525" s="8"/>
      <c r="B525" s="27"/>
      <c r="C525" s="27"/>
      <c r="D525" s="27"/>
      <c r="E525" s="27"/>
      <c r="F525" s="8"/>
      <c r="G525" s="8"/>
      <c r="H525" s="8"/>
      <c r="M525" s="8"/>
      <c r="N525" s="27"/>
      <c r="O525" s="27"/>
      <c r="P525" s="27"/>
      <c r="Q525" s="27"/>
      <c r="R525" s="8"/>
      <c r="V525" s="27"/>
      <c r="W525" s="8"/>
      <c r="AA525" s="27"/>
      <c r="AB525" s="8"/>
      <c r="AF525" s="27"/>
      <c r="AG525" s="8"/>
      <c r="AH525" s="8"/>
      <c r="AI525" s="8"/>
    </row>
    <row r="526" spans="1:35" ht="15">
      <c r="A526" s="9"/>
      <c r="B526" s="28"/>
      <c r="C526" s="28"/>
      <c r="D526" s="28"/>
      <c r="E526" s="28"/>
      <c r="F526" s="9"/>
      <c r="G526" s="9"/>
      <c r="H526" s="9"/>
      <c r="M526" s="9"/>
      <c r="N526" s="28"/>
      <c r="O526" s="28"/>
      <c r="P526" s="28"/>
      <c r="Q526" s="28"/>
      <c r="R526" s="9"/>
      <c r="V526" s="28"/>
      <c r="W526" s="9"/>
      <c r="AA526" s="28"/>
      <c r="AB526" s="9"/>
      <c r="AF526" s="28"/>
      <c r="AG526" s="9"/>
      <c r="AH526" s="9"/>
      <c r="AI526" s="9"/>
    </row>
    <row r="527" spans="1:35" ht="15">
      <c r="A527" s="8"/>
      <c r="B527" s="27"/>
      <c r="C527" s="27"/>
      <c r="D527" s="27"/>
      <c r="E527" s="27"/>
      <c r="F527" s="8"/>
      <c r="G527" s="8"/>
      <c r="H527" s="8"/>
      <c r="M527" s="8"/>
      <c r="N527" s="27"/>
      <c r="O527" s="27"/>
      <c r="P527" s="27"/>
      <c r="Q527" s="27"/>
      <c r="R527" s="8"/>
      <c r="V527" s="27"/>
      <c r="W527" s="8"/>
      <c r="AA527" s="27"/>
      <c r="AB527" s="8"/>
      <c r="AF527" s="27"/>
      <c r="AG527" s="8"/>
      <c r="AH527" s="8"/>
      <c r="AI527" s="8"/>
    </row>
    <row r="528" spans="1:35" ht="15">
      <c r="A528" s="9"/>
      <c r="B528" s="28"/>
      <c r="C528" s="28"/>
      <c r="D528" s="28"/>
      <c r="E528" s="28"/>
      <c r="F528" s="9"/>
      <c r="G528" s="9"/>
      <c r="H528" s="9"/>
      <c r="M528" s="9"/>
      <c r="N528" s="28"/>
      <c r="O528" s="28"/>
      <c r="P528" s="28"/>
      <c r="Q528" s="28"/>
      <c r="R528" s="9"/>
      <c r="V528" s="28"/>
      <c r="W528" s="9"/>
      <c r="AA528" s="28"/>
      <c r="AB528" s="9"/>
      <c r="AF528" s="28"/>
      <c r="AG528" s="9"/>
      <c r="AH528" s="9"/>
      <c r="AI528" s="9"/>
    </row>
    <row r="529" spans="1:35" ht="15">
      <c r="A529" s="8"/>
      <c r="B529" s="27"/>
      <c r="C529" s="27"/>
      <c r="D529" s="27"/>
      <c r="E529" s="27"/>
      <c r="F529" s="8"/>
      <c r="G529" s="8"/>
      <c r="H529" s="8"/>
      <c r="M529" s="8"/>
      <c r="N529" s="27"/>
      <c r="O529" s="27"/>
      <c r="P529" s="27"/>
      <c r="Q529" s="27"/>
      <c r="R529" s="8"/>
      <c r="V529" s="27"/>
      <c r="W529" s="8"/>
      <c r="AA529" s="27"/>
      <c r="AB529" s="8"/>
      <c r="AF529" s="27"/>
      <c r="AG529" s="8"/>
      <c r="AH529" s="8"/>
      <c r="AI529" s="8"/>
    </row>
    <row r="530" spans="1:35" ht="15">
      <c r="A530" s="9"/>
      <c r="B530" s="28"/>
      <c r="C530" s="28"/>
      <c r="D530" s="28"/>
      <c r="E530" s="28"/>
      <c r="F530" s="9"/>
      <c r="G530" s="9"/>
      <c r="H530" s="9"/>
      <c r="M530" s="9"/>
      <c r="N530" s="28"/>
      <c r="O530" s="28"/>
      <c r="P530" s="28"/>
      <c r="Q530" s="28"/>
      <c r="R530" s="9"/>
      <c r="V530" s="28"/>
      <c r="W530" s="9"/>
      <c r="AA530" s="28"/>
      <c r="AB530" s="9"/>
      <c r="AF530" s="28"/>
      <c r="AG530" s="9"/>
      <c r="AH530" s="9"/>
      <c r="AI530" s="9"/>
    </row>
    <row r="531" spans="1:35" ht="15">
      <c r="A531" s="8"/>
      <c r="B531" s="27"/>
      <c r="C531" s="27"/>
      <c r="D531" s="27"/>
      <c r="E531" s="27"/>
      <c r="F531" s="8"/>
      <c r="G531" s="8"/>
      <c r="H531" s="8"/>
      <c r="M531" s="8"/>
      <c r="N531" s="27"/>
      <c r="O531" s="27"/>
      <c r="P531" s="27"/>
      <c r="Q531" s="27"/>
      <c r="R531" s="8"/>
      <c r="V531" s="27"/>
      <c r="W531" s="8"/>
      <c r="AA531" s="27"/>
      <c r="AB531" s="8"/>
      <c r="AF531" s="27"/>
      <c r="AG531" s="8"/>
      <c r="AH531" s="8"/>
      <c r="AI531" s="8"/>
    </row>
    <row r="532" spans="1:35" ht="15">
      <c r="A532" s="9"/>
      <c r="B532" s="28"/>
      <c r="C532" s="28"/>
      <c r="D532" s="28"/>
      <c r="E532" s="28"/>
      <c r="F532" s="9"/>
      <c r="G532" s="9"/>
      <c r="H532" s="9"/>
      <c r="M532" s="9"/>
      <c r="N532" s="28"/>
      <c r="O532" s="28"/>
      <c r="P532" s="28"/>
      <c r="Q532" s="28"/>
      <c r="R532" s="9"/>
      <c r="V532" s="28"/>
      <c r="W532" s="9"/>
      <c r="AA532" s="28"/>
      <c r="AB532" s="9"/>
      <c r="AF532" s="28"/>
      <c r="AG532" s="9"/>
      <c r="AH532" s="9"/>
      <c r="AI532" s="9"/>
    </row>
    <row r="533" spans="1:35" ht="15">
      <c r="A533" s="8"/>
      <c r="B533" s="27"/>
      <c r="C533" s="27"/>
      <c r="D533" s="27"/>
      <c r="E533" s="27"/>
      <c r="F533" s="8"/>
      <c r="G533" s="8"/>
      <c r="H533" s="8"/>
      <c r="M533" s="8"/>
      <c r="N533" s="27"/>
      <c r="O533" s="27"/>
      <c r="P533" s="27"/>
      <c r="Q533" s="27"/>
      <c r="R533" s="8"/>
      <c r="V533" s="27"/>
      <c r="W533" s="8"/>
      <c r="AA533" s="27"/>
      <c r="AB533" s="8"/>
      <c r="AF533" s="27"/>
      <c r="AG533" s="8"/>
      <c r="AH533" s="8"/>
      <c r="AI533" s="8"/>
    </row>
    <row r="534" spans="1:35" ht="15">
      <c r="A534" s="9"/>
      <c r="B534" s="28"/>
      <c r="C534" s="28"/>
      <c r="D534" s="28"/>
      <c r="E534" s="28"/>
      <c r="F534" s="9"/>
      <c r="G534" s="9"/>
      <c r="H534" s="9"/>
      <c r="M534" s="9"/>
      <c r="N534" s="28"/>
      <c r="O534" s="28"/>
      <c r="P534" s="28"/>
      <c r="Q534" s="28"/>
      <c r="R534" s="9"/>
      <c r="V534" s="28"/>
      <c r="W534" s="9"/>
      <c r="AA534" s="28"/>
      <c r="AB534" s="9"/>
      <c r="AF534" s="28"/>
      <c r="AG534" s="9"/>
      <c r="AH534" s="9"/>
      <c r="AI534" s="9"/>
    </row>
    <row r="535" spans="1:35" ht="15">
      <c r="A535" s="8"/>
      <c r="B535" s="27"/>
      <c r="C535" s="27"/>
      <c r="D535" s="27"/>
      <c r="E535" s="27"/>
      <c r="F535" s="8"/>
      <c r="G535" s="8"/>
      <c r="H535" s="8"/>
      <c r="M535" s="8"/>
      <c r="N535" s="27"/>
      <c r="O535" s="27"/>
      <c r="P535" s="27"/>
      <c r="Q535" s="27"/>
      <c r="R535" s="8"/>
      <c r="V535" s="27"/>
      <c r="W535" s="8"/>
      <c r="AA535" s="27"/>
      <c r="AB535" s="8"/>
      <c r="AF535" s="27"/>
      <c r="AG535" s="8"/>
      <c r="AH535" s="8"/>
      <c r="AI535" s="8"/>
    </row>
    <row r="536" spans="1:35" ht="15">
      <c r="A536" s="9"/>
      <c r="B536" s="28"/>
      <c r="C536" s="28"/>
      <c r="D536" s="28"/>
      <c r="E536" s="28"/>
      <c r="F536" s="9"/>
      <c r="G536" s="9"/>
      <c r="H536" s="9"/>
      <c r="M536" s="9"/>
      <c r="N536" s="28"/>
      <c r="O536" s="28"/>
      <c r="P536" s="28"/>
      <c r="Q536" s="28"/>
      <c r="R536" s="9"/>
      <c r="V536" s="28"/>
      <c r="W536" s="9"/>
      <c r="AA536" s="28"/>
      <c r="AB536" s="9"/>
      <c r="AF536" s="28"/>
      <c r="AG536" s="9"/>
      <c r="AH536" s="9"/>
      <c r="AI536" s="9"/>
    </row>
    <row r="537" spans="1:35" ht="15">
      <c r="A537" s="8"/>
      <c r="B537" s="27"/>
      <c r="C537" s="27"/>
      <c r="D537" s="27"/>
      <c r="E537" s="27"/>
      <c r="F537" s="8"/>
      <c r="G537" s="8"/>
      <c r="H537" s="8"/>
      <c r="M537" s="8"/>
      <c r="N537" s="27"/>
      <c r="O537" s="27"/>
      <c r="P537" s="27"/>
      <c r="Q537" s="27"/>
      <c r="R537" s="8"/>
      <c r="V537" s="27"/>
      <c r="W537" s="8"/>
      <c r="AA537" s="27"/>
      <c r="AB537" s="8"/>
      <c r="AF537" s="27"/>
      <c r="AG537" s="8"/>
      <c r="AH537" s="8"/>
      <c r="AI537" s="8"/>
    </row>
    <row r="538" spans="1:35" ht="15">
      <c r="A538" s="9"/>
      <c r="B538" s="28"/>
      <c r="C538" s="28"/>
      <c r="D538" s="28"/>
      <c r="E538" s="28"/>
      <c r="F538" s="9"/>
      <c r="G538" s="9"/>
      <c r="H538" s="9"/>
      <c r="M538" s="9"/>
      <c r="N538" s="28"/>
      <c r="O538" s="28"/>
      <c r="P538" s="28"/>
      <c r="Q538" s="28"/>
      <c r="R538" s="9"/>
      <c r="V538" s="28"/>
      <c r="W538" s="9"/>
      <c r="AA538" s="28"/>
      <c r="AB538" s="9"/>
      <c r="AF538" s="28"/>
      <c r="AG538" s="9"/>
      <c r="AH538" s="9"/>
      <c r="AI538" s="9"/>
    </row>
    <row r="539" spans="1:35" ht="15">
      <c r="A539" s="8"/>
      <c r="B539" s="27"/>
      <c r="C539" s="27"/>
      <c r="D539" s="27"/>
      <c r="E539" s="27"/>
      <c r="F539" s="8"/>
      <c r="G539" s="8"/>
      <c r="H539" s="8"/>
      <c r="M539" s="8"/>
      <c r="N539" s="27"/>
      <c r="O539" s="27"/>
      <c r="P539" s="27"/>
      <c r="Q539" s="27"/>
      <c r="R539" s="8"/>
      <c r="V539" s="27"/>
      <c r="W539" s="8"/>
      <c r="AA539" s="27"/>
      <c r="AB539" s="8"/>
      <c r="AF539" s="27"/>
      <c r="AG539" s="8"/>
      <c r="AH539" s="8"/>
      <c r="AI539" s="8"/>
    </row>
    <row r="540" spans="1:35" ht="15">
      <c r="A540" s="9"/>
      <c r="B540" s="28"/>
      <c r="C540" s="28"/>
      <c r="D540" s="28"/>
      <c r="E540" s="28"/>
      <c r="F540" s="9"/>
      <c r="G540" s="9"/>
      <c r="H540" s="9"/>
      <c r="M540" s="9"/>
      <c r="N540" s="28"/>
      <c r="O540" s="28"/>
      <c r="P540" s="28"/>
      <c r="Q540" s="28"/>
      <c r="R540" s="9"/>
      <c r="V540" s="28"/>
      <c r="W540" s="9"/>
      <c r="AA540" s="28"/>
      <c r="AB540" s="9"/>
      <c r="AF540" s="28"/>
      <c r="AG540" s="9"/>
      <c r="AH540" s="9"/>
      <c r="AI540" s="9"/>
    </row>
    <row r="541" spans="1:35" ht="15">
      <c r="A541" s="8"/>
      <c r="B541" s="27"/>
      <c r="C541" s="27"/>
      <c r="D541" s="27"/>
      <c r="E541" s="27"/>
      <c r="F541" s="8"/>
      <c r="G541" s="8"/>
      <c r="H541" s="8"/>
      <c r="M541" s="8"/>
      <c r="N541" s="27"/>
      <c r="O541" s="27"/>
      <c r="P541" s="27"/>
      <c r="Q541" s="27"/>
      <c r="R541" s="8"/>
      <c r="V541" s="27"/>
      <c r="W541" s="8"/>
      <c r="AA541" s="27"/>
      <c r="AB541" s="8"/>
      <c r="AF541" s="27"/>
      <c r="AG541" s="8"/>
      <c r="AH541" s="8"/>
      <c r="AI541" s="8"/>
    </row>
    <row r="542" spans="1:35" ht="15">
      <c r="A542" s="9"/>
      <c r="B542" s="28"/>
      <c r="C542" s="28"/>
      <c r="D542" s="28"/>
      <c r="E542" s="28"/>
      <c r="F542" s="9"/>
      <c r="G542" s="9"/>
      <c r="H542" s="9"/>
      <c r="M542" s="9"/>
      <c r="N542" s="28"/>
      <c r="O542" s="28"/>
      <c r="P542" s="28"/>
      <c r="Q542" s="28"/>
      <c r="R542" s="9"/>
      <c r="V542" s="28"/>
      <c r="W542" s="9"/>
      <c r="AA542" s="28"/>
      <c r="AB542" s="9"/>
      <c r="AF542" s="28"/>
      <c r="AG542" s="9"/>
      <c r="AH542" s="9"/>
      <c r="AI542" s="9"/>
    </row>
    <row r="543" spans="1:35" ht="15">
      <c r="A543" s="8"/>
      <c r="B543" s="27"/>
      <c r="C543" s="27"/>
      <c r="D543" s="27"/>
      <c r="E543" s="27"/>
      <c r="F543" s="8"/>
      <c r="G543" s="8"/>
      <c r="H543" s="8"/>
      <c r="M543" s="8"/>
      <c r="N543" s="27"/>
      <c r="O543" s="27"/>
      <c r="P543" s="27"/>
      <c r="Q543" s="27"/>
      <c r="R543" s="8"/>
      <c r="V543" s="27"/>
      <c r="W543" s="8"/>
      <c r="AA543" s="27"/>
      <c r="AB543" s="8"/>
      <c r="AF543" s="27"/>
      <c r="AG543" s="8"/>
      <c r="AH543" s="8"/>
      <c r="AI543" s="8"/>
    </row>
    <row r="544" spans="1:35" ht="15">
      <c r="A544" s="9"/>
      <c r="B544" s="28"/>
      <c r="C544" s="28"/>
      <c r="D544" s="28"/>
      <c r="E544" s="28"/>
      <c r="F544" s="9"/>
      <c r="G544" s="9"/>
      <c r="H544" s="9"/>
      <c r="M544" s="9"/>
      <c r="N544" s="28"/>
      <c r="O544" s="28"/>
      <c r="P544" s="28"/>
      <c r="Q544" s="28"/>
      <c r="R544" s="9"/>
      <c r="V544" s="28"/>
      <c r="W544" s="9"/>
      <c r="AA544" s="28"/>
      <c r="AB544" s="9"/>
      <c r="AF544" s="28"/>
      <c r="AG544" s="9"/>
      <c r="AH544" s="9"/>
      <c r="AI544" s="9"/>
    </row>
    <row r="545" spans="1:35" ht="15">
      <c r="A545" s="8"/>
      <c r="B545" s="27"/>
      <c r="C545" s="27"/>
      <c r="D545" s="27"/>
      <c r="E545" s="27"/>
      <c r="F545" s="8"/>
      <c r="G545" s="8"/>
      <c r="H545" s="8"/>
      <c r="M545" s="8"/>
      <c r="N545" s="27"/>
      <c r="O545" s="27"/>
      <c r="P545" s="27"/>
      <c r="Q545" s="27"/>
      <c r="R545" s="8"/>
      <c r="V545" s="27"/>
      <c r="W545" s="8"/>
      <c r="AA545" s="27"/>
      <c r="AB545" s="8"/>
      <c r="AF545" s="27"/>
      <c r="AG545" s="8"/>
      <c r="AH545" s="8"/>
      <c r="AI545" s="8"/>
    </row>
    <row r="546" spans="1:35" ht="15">
      <c r="A546" s="9"/>
      <c r="B546" s="28"/>
      <c r="C546" s="28"/>
      <c r="D546" s="28"/>
      <c r="E546" s="28"/>
      <c r="F546" s="9"/>
      <c r="G546" s="9"/>
      <c r="H546" s="9"/>
      <c r="M546" s="9"/>
      <c r="N546" s="28"/>
      <c r="O546" s="28"/>
      <c r="P546" s="28"/>
      <c r="Q546" s="28"/>
      <c r="R546" s="9"/>
      <c r="V546" s="28"/>
      <c r="W546" s="9"/>
      <c r="AA546" s="28"/>
      <c r="AB546" s="9"/>
      <c r="AF546" s="28"/>
      <c r="AG546" s="9"/>
      <c r="AH546" s="9"/>
      <c r="AI546" s="9"/>
    </row>
    <row r="547" spans="1:35" ht="15">
      <c r="A547" s="8"/>
      <c r="B547" s="27"/>
      <c r="C547" s="27"/>
      <c r="D547" s="27"/>
      <c r="E547" s="27"/>
      <c r="F547" s="8"/>
      <c r="G547" s="8"/>
      <c r="H547" s="8"/>
      <c r="M547" s="8"/>
      <c r="N547" s="27"/>
      <c r="O547" s="27"/>
      <c r="P547" s="27"/>
      <c r="Q547" s="27"/>
      <c r="R547" s="8"/>
      <c r="V547" s="27"/>
      <c r="W547" s="8"/>
      <c r="AA547" s="27"/>
      <c r="AB547" s="8"/>
      <c r="AF547" s="27"/>
      <c r="AG547" s="8"/>
      <c r="AH547" s="8"/>
      <c r="AI547" s="8"/>
    </row>
    <row r="548" spans="1:35" ht="15">
      <c r="A548" s="9"/>
      <c r="B548" s="28"/>
      <c r="C548" s="28"/>
      <c r="D548" s="28"/>
      <c r="E548" s="28"/>
      <c r="F548" s="9"/>
      <c r="G548" s="9"/>
      <c r="H548" s="9"/>
      <c r="M548" s="9"/>
      <c r="N548" s="28"/>
      <c r="O548" s="28"/>
      <c r="P548" s="28"/>
      <c r="Q548" s="28"/>
      <c r="R548" s="9"/>
      <c r="V548" s="28"/>
      <c r="W548" s="9"/>
      <c r="AA548" s="28"/>
      <c r="AB548" s="9"/>
      <c r="AF548" s="28"/>
      <c r="AG548" s="9"/>
      <c r="AH548" s="9"/>
      <c r="AI548" s="9"/>
    </row>
    <row r="549" spans="1:35" ht="15">
      <c r="A549" s="8"/>
      <c r="B549" s="27"/>
      <c r="C549" s="27"/>
      <c r="D549" s="27"/>
      <c r="E549" s="27"/>
      <c r="F549" s="8"/>
      <c r="G549" s="8"/>
      <c r="H549" s="8"/>
      <c r="M549" s="8"/>
      <c r="N549" s="27"/>
      <c r="O549" s="27"/>
      <c r="P549" s="27"/>
      <c r="Q549" s="27"/>
      <c r="R549" s="8"/>
      <c r="V549" s="27"/>
      <c r="W549" s="8"/>
      <c r="AA549" s="27"/>
      <c r="AB549" s="8"/>
      <c r="AF549" s="27"/>
      <c r="AG549" s="8"/>
      <c r="AH549" s="8"/>
      <c r="AI549" s="8"/>
    </row>
    <row r="550" spans="1:35" ht="15">
      <c r="A550" s="9"/>
      <c r="B550" s="28"/>
      <c r="C550" s="28"/>
      <c r="D550" s="28"/>
      <c r="E550" s="28"/>
      <c r="F550" s="9"/>
      <c r="G550" s="9"/>
      <c r="H550" s="9"/>
      <c r="M550" s="9"/>
      <c r="N550" s="28"/>
      <c r="O550" s="28"/>
      <c r="P550" s="28"/>
      <c r="Q550" s="28"/>
      <c r="R550" s="9"/>
      <c r="V550" s="28"/>
      <c r="W550" s="9"/>
      <c r="AA550" s="28"/>
      <c r="AB550" s="9"/>
      <c r="AF550" s="28"/>
      <c r="AG550" s="9"/>
      <c r="AH550" s="9"/>
      <c r="AI550" s="9"/>
    </row>
    <row r="551" spans="1:35" ht="15">
      <c r="A551" s="8"/>
      <c r="B551" s="27"/>
      <c r="C551" s="27"/>
      <c r="D551" s="27"/>
      <c r="E551" s="27"/>
      <c r="F551" s="8"/>
      <c r="G551" s="8"/>
      <c r="H551" s="8"/>
      <c r="M551" s="8"/>
      <c r="N551" s="27"/>
      <c r="O551" s="27"/>
      <c r="P551" s="27"/>
      <c r="Q551" s="27"/>
      <c r="R551" s="8"/>
      <c r="V551" s="27"/>
      <c r="W551" s="8"/>
      <c r="AA551" s="27"/>
      <c r="AB551" s="8"/>
      <c r="AF551" s="27"/>
      <c r="AG551" s="8"/>
      <c r="AH551" s="8"/>
      <c r="AI551" s="8"/>
    </row>
    <row r="552" spans="1:35" ht="15">
      <c r="A552" s="9"/>
      <c r="B552" s="28"/>
      <c r="C552" s="28"/>
      <c r="D552" s="28"/>
      <c r="E552" s="28"/>
      <c r="F552" s="9"/>
      <c r="G552" s="9"/>
      <c r="H552" s="9"/>
      <c r="M552" s="9"/>
      <c r="N552" s="28"/>
      <c r="O552" s="28"/>
      <c r="P552" s="28"/>
      <c r="Q552" s="28"/>
      <c r="R552" s="9"/>
      <c r="V552" s="28"/>
      <c r="W552" s="9"/>
      <c r="AA552" s="28"/>
      <c r="AB552" s="9"/>
      <c r="AF552" s="28"/>
      <c r="AG552" s="9"/>
      <c r="AH552" s="9"/>
      <c r="AI552" s="9"/>
    </row>
    <row r="553" spans="1:35" ht="15">
      <c r="A553" s="8"/>
      <c r="B553" s="27"/>
      <c r="C553" s="27"/>
      <c r="D553" s="27"/>
      <c r="E553" s="27"/>
      <c r="F553" s="8"/>
      <c r="G553" s="8"/>
      <c r="H553" s="8"/>
      <c r="M553" s="8"/>
      <c r="N553" s="27"/>
      <c r="O553" s="27"/>
      <c r="P553" s="27"/>
      <c r="Q553" s="27"/>
      <c r="R553" s="8"/>
      <c r="V553" s="27"/>
      <c r="W553" s="8"/>
      <c r="AA553" s="27"/>
      <c r="AB553" s="8"/>
      <c r="AF553" s="27"/>
      <c r="AG553" s="8"/>
      <c r="AH553" s="8"/>
      <c r="AI553" s="8"/>
    </row>
    <row r="554" spans="1:35" ht="15">
      <c r="A554" s="9"/>
      <c r="B554" s="28"/>
      <c r="C554" s="28"/>
      <c r="D554" s="28"/>
      <c r="E554" s="28"/>
      <c r="F554" s="9"/>
      <c r="G554" s="9"/>
      <c r="H554" s="9"/>
      <c r="M554" s="9"/>
      <c r="N554" s="28"/>
      <c r="O554" s="28"/>
      <c r="P554" s="28"/>
      <c r="Q554" s="28"/>
      <c r="R554" s="9"/>
      <c r="V554" s="28"/>
      <c r="W554" s="9"/>
      <c r="AA554" s="28"/>
      <c r="AB554" s="9"/>
      <c r="AF554" s="28"/>
      <c r="AG554" s="9"/>
      <c r="AH554" s="9"/>
      <c r="AI554" s="9"/>
    </row>
    <row r="555" spans="1:35" ht="15">
      <c r="A555" s="8"/>
      <c r="B555" s="27"/>
      <c r="C555" s="27"/>
      <c r="D555" s="27"/>
      <c r="E555" s="27"/>
      <c r="F555" s="8"/>
      <c r="G555" s="8"/>
      <c r="H555" s="8"/>
      <c r="M555" s="8"/>
      <c r="N555" s="27"/>
      <c r="O555" s="27"/>
      <c r="P555" s="27"/>
      <c r="Q555" s="27"/>
      <c r="R555" s="8"/>
      <c r="V555" s="27"/>
      <c r="W555" s="8"/>
      <c r="AA555" s="27"/>
      <c r="AB555" s="8"/>
      <c r="AF555" s="27"/>
      <c r="AG555" s="8"/>
      <c r="AH555" s="8"/>
      <c r="AI555" s="8"/>
    </row>
    <row r="556" spans="1:35" ht="15">
      <c r="A556" s="9"/>
      <c r="B556" s="28"/>
      <c r="C556" s="28"/>
      <c r="D556" s="28"/>
      <c r="E556" s="28"/>
      <c r="F556" s="9"/>
      <c r="G556" s="9"/>
      <c r="H556" s="9"/>
      <c r="M556" s="9"/>
      <c r="N556" s="28"/>
      <c r="O556" s="28"/>
      <c r="P556" s="28"/>
      <c r="Q556" s="28"/>
      <c r="R556" s="9"/>
      <c r="V556" s="28"/>
      <c r="W556" s="9"/>
      <c r="AA556" s="28"/>
      <c r="AB556" s="9"/>
      <c r="AF556" s="28"/>
      <c r="AG556" s="9"/>
      <c r="AH556" s="9"/>
      <c r="AI556" s="9"/>
    </row>
    <row r="557" spans="1:35" ht="15">
      <c r="A557" s="8"/>
      <c r="B557" s="27"/>
      <c r="C557" s="27"/>
      <c r="D557" s="27"/>
      <c r="E557" s="27"/>
      <c r="F557" s="8"/>
      <c r="G557" s="8"/>
      <c r="H557" s="8"/>
      <c r="M557" s="8"/>
      <c r="N557" s="27"/>
      <c r="O557" s="27"/>
      <c r="P557" s="27"/>
      <c r="Q557" s="27"/>
      <c r="R557" s="8"/>
      <c r="V557" s="27"/>
      <c r="W557" s="8"/>
      <c r="AA557" s="27"/>
      <c r="AB557" s="8"/>
      <c r="AF557" s="27"/>
      <c r="AG557" s="8"/>
      <c r="AH557" s="8"/>
      <c r="AI557" s="8"/>
    </row>
    <row r="558" spans="1:35" ht="15">
      <c r="A558" s="9"/>
      <c r="B558" s="28"/>
      <c r="C558" s="28"/>
      <c r="D558" s="28"/>
      <c r="E558" s="28"/>
      <c r="F558" s="9"/>
      <c r="G558" s="9"/>
      <c r="H558" s="9"/>
      <c r="M558" s="9"/>
      <c r="N558" s="28"/>
      <c r="O558" s="28"/>
      <c r="P558" s="28"/>
      <c r="Q558" s="28"/>
      <c r="R558" s="9"/>
      <c r="V558" s="28"/>
      <c r="W558" s="9"/>
      <c r="AA558" s="28"/>
      <c r="AB558" s="9"/>
      <c r="AF558" s="28"/>
      <c r="AG558" s="9"/>
      <c r="AH558" s="9"/>
      <c r="AI558" s="9"/>
    </row>
    <row r="559" spans="1:35" ht="15">
      <c r="A559" s="8"/>
      <c r="B559" s="27"/>
      <c r="C559" s="27"/>
      <c r="D559" s="27"/>
      <c r="E559" s="27"/>
      <c r="F559" s="8"/>
      <c r="G559" s="8"/>
      <c r="H559" s="8"/>
      <c r="M559" s="8"/>
      <c r="N559" s="27"/>
      <c r="O559" s="27"/>
      <c r="P559" s="27"/>
      <c r="Q559" s="27"/>
      <c r="R559" s="8"/>
      <c r="V559" s="27"/>
      <c r="W559" s="8"/>
      <c r="AA559" s="27"/>
      <c r="AB559" s="8"/>
      <c r="AF559" s="27"/>
      <c r="AG559" s="8"/>
      <c r="AH559" s="8"/>
      <c r="AI559" s="8"/>
    </row>
    <row r="560" spans="1:35" ht="15">
      <c r="A560" s="9"/>
      <c r="B560" s="28"/>
      <c r="C560" s="28"/>
      <c r="D560" s="28"/>
      <c r="E560" s="28"/>
      <c r="F560" s="9"/>
      <c r="G560" s="9"/>
      <c r="H560" s="9"/>
      <c r="M560" s="9"/>
      <c r="N560" s="28"/>
      <c r="O560" s="28"/>
      <c r="P560" s="28"/>
      <c r="Q560" s="28"/>
      <c r="R560" s="9"/>
      <c r="V560" s="28"/>
      <c r="W560" s="9"/>
      <c r="AA560" s="28"/>
      <c r="AB560" s="9"/>
      <c r="AF560" s="28"/>
      <c r="AG560" s="9"/>
      <c r="AH560" s="9"/>
      <c r="AI560" s="9"/>
    </row>
    <row r="561" spans="1:35" ht="15">
      <c r="A561" s="8"/>
      <c r="B561" s="27"/>
      <c r="C561" s="27"/>
      <c r="D561" s="27"/>
      <c r="E561" s="27"/>
      <c r="F561" s="8"/>
      <c r="G561" s="8"/>
      <c r="H561" s="8"/>
      <c r="M561" s="8"/>
      <c r="N561" s="27"/>
      <c r="O561" s="27"/>
      <c r="P561" s="27"/>
      <c r="Q561" s="27"/>
      <c r="R561" s="8"/>
      <c r="V561" s="27"/>
      <c r="W561" s="8"/>
      <c r="AA561" s="27"/>
      <c r="AB561" s="8"/>
      <c r="AF561" s="27"/>
      <c r="AG561" s="8"/>
      <c r="AH561" s="8"/>
      <c r="AI561" s="8"/>
    </row>
    <row r="562" spans="1:35" ht="15">
      <c r="A562" s="9"/>
      <c r="B562" s="28"/>
      <c r="C562" s="28"/>
      <c r="D562" s="28"/>
      <c r="E562" s="28"/>
      <c r="F562" s="9"/>
      <c r="G562" s="9"/>
      <c r="H562" s="9"/>
      <c r="M562" s="9"/>
      <c r="N562" s="28"/>
      <c r="O562" s="28"/>
      <c r="P562" s="28"/>
      <c r="Q562" s="28"/>
      <c r="R562" s="9"/>
      <c r="V562" s="28"/>
      <c r="W562" s="9"/>
      <c r="AA562" s="28"/>
      <c r="AB562" s="9"/>
      <c r="AF562" s="28"/>
      <c r="AG562" s="9"/>
      <c r="AH562" s="9"/>
      <c r="AI562" s="9"/>
    </row>
    <row r="563" spans="1:35" ht="15">
      <c r="A563" s="8"/>
      <c r="B563" s="27"/>
      <c r="C563" s="27"/>
      <c r="D563" s="27"/>
      <c r="E563" s="27"/>
      <c r="F563" s="8"/>
      <c r="G563" s="8"/>
      <c r="H563" s="8"/>
      <c r="M563" s="8"/>
      <c r="N563" s="27"/>
      <c r="O563" s="27"/>
      <c r="P563" s="27"/>
      <c r="Q563" s="27"/>
      <c r="R563" s="8"/>
      <c r="V563" s="27"/>
      <c r="W563" s="8"/>
      <c r="AA563" s="27"/>
      <c r="AB563" s="8"/>
      <c r="AF563" s="27"/>
      <c r="AG563" s="8"/>
      <c r="AH563" s="8"/>
      <c r="AI563" s="8"/>
    </row>
    <row r="564" spans="1:35" ht="15">
      <c r="A564" s="9"/>
      <c r="B564" s="28"/>
      <c r="C564" s="28"/>
      <c r="D564" s="28"/>
      <c r="E564" s="28"/>
      <c r="F564" s="9"/>
      <c r="G564" s="9"/>
      <c r="H564" s="9"/>
      <c r="M564" s="9"/>
      <c r="N564" s="28"/>
      <c r="O564" s="28"/>
      <c r="P564" s="28"/>
      <c r="Q564" s="28"/>
      <c r="R564" s="9"/>
      <c r="V564" s="28"/>
      <c r="W564" s="9"/>
      <c r="AA564" s="28"/>
      <c r="AB564" s="9"/>
      <c r="AF564" s="28"/>
      <c r="AG564" s="9"/>
      <c r="AH564" s="9"/>
      <c r="AI564" s="9"/>
    </row>
    <row r="565" spans="1:35" ht="15">
      <c r="A565" s="8"/>
      <c r="B565" s="27"/>
      <c r="C565" s="27"/>
      <c r="D565" s="27"/>
      <c r="E565" s="27"/>
      <c r="F565" s="8"/>
      <c r="G565" s="8"/>
      <c r="H565" s="8"/>
      <c r="M565" s="8"/>
      <c r="N565" s="27"/>
      <c r="O565" s="27"/>
      <c r="P565" s="27"/>
      <c r="Q565" s="27"/>
      <c r="R565" s="8"/>
      <c r="V565" s="27"/>
      <c r="W565" s="8"/>
      <c r="AA565" s="27"/>
      <c r="AB565" s="8"/>
      <c r="AF565" s="27"/>
      <c r="AG565" s="8"/>
      <c r="AH565" s="8"/>
      <c r="AI565" s="8"/>
    </row>
    <row r="566" spans="1:35" ht="15">
      <c r="A566" s="9"/>
      <c r="B566" s="28"/>
      <c r="C566" s="28"/>
      <c r="D566" s="28"/>
      <c r="E566" s="28"/>
      <c r="F566" s="9"/>
      <c r="G566" s="9"/>
      <c r="H566" s="9"/>
      <c r="M566" s="9"/>
      <c r="N566" s="28"/>
      <c r="O566" s="28"/>
      <c r="P566" s="28"/>
      <c r="Q566" s="28"/>
      <c r="R566" s="9"/>
      <c r="V566" s="28"/>
      <c r="W566" s="9"/>
      <c r="AA566" s="28"/>
      <c r="AB566" s="9"/>
      <c r="AF566" s="28"/>
      <c r="AG566" s="9"/>
      <c r="AH566" s="9"/>
      <c r="AI566" s="9"/>
    </row>
    <row r="567" spans="1:35" ht="15">
      <c r="A567" s="8"/>
      <c r="B567" s="27"/>
      <c r="C567" s="27"/>
      <c r="D567" s="27"/>
      <c r="E567" s="27"/>
      <c r="F567" s="8"/>
      <c r="G567" s="8"/>
      <c r="H567" s="8"/>
      <c r="M567" s="8"/>
      <c r="N567" s="27"/>
      <c r="O567" s="27"/>
      <c r="P567" s="27"/>
      <c r="Q567" s="27"/>
      <c r="R567" s="8"/>
      <c r="V567" s="27"/>
      <c r="W567" s="8"/>
      <c r="AA567" s="27"/>
      <c r="AB567" s="8"/>
      <c r="AF567" s="27"/>
      <c r="AG567" s="8"/>
      <c r="AH567" s="8"/>
      <c r="AI567" s="8"/>
    </row>
    <row r="568" spans="1:35" ht="15">
      <c r="A568" s="9"/>
      <c r="B568" s="28"/>
      <c r="C568" s="28"/>
      <c r="D568" s="28"/>
      <c r="E568" s="28"/>
      <c r="F568" s="9"/>
      <c r="G568" s="9"/>
      <c r="H568" s="9"/>
      <c r="M568" s="9"/>
      <c r="N568" s="28"/>
      <c r="O568" s="28"/>
      <c r="P568" s="28"/>
      <c r="Q568" s="28"/>
      <c r="R568" s="9"/>
      <c r="V568" s="28"/>
      <c r="W568" s="9"/>
      <c r="AA568" s="28"/>
      <c r="AB568" s="9"/>
      <c r="AF568" s="28"/>
      <c r="AG568" s="9"/>
      <c r="AH568" s="9"/>
      <c r="AI568" s="9"/>
    </row>
    <row r="569" spans="1:35" ht="15">
      <c r="A569" s="8"/>
      <c r="B569" s="27"/>
      <c r="C569" s="27"/>
      <c r="D569" s="27"/>
      <c r="E569" s="27"/>
      <c r="F569" s="8"/>
      <c r="G569" s="8"/>
      <c r="H569" s="8"/>
      <c r="M569" s="8"/>
      <c r="N569" s="27"/>
      <c r="O569" s="27"/>
      <c r="P569" s="27"/>
      <c r="Q569" s="27"/>
      <c r="R569" s="8"/>
      <c r="V569" s="27"/>
      <c r="W569" s="8"/>
      <c r="AA569" s="27"/>
      <c r="AB569" s="8"/>
      <c r="AF569" s="27"/>
      <c r="AG569" s="8"/>
      <c r="AH569" s="8"/>
      <c r="AI569" s="8"/>
    </row>
    <row r="570" spans="1:35" ht="15">
      <c r="A570" s="9"/>
      <c r="B570" s="28"/>
      <c r="C570" s="28"/>
      <c r="D570" s="28"/>
      <c r="E570" s="28"/>
      <c r="F570" s="9"/>
      <c r="G570" s="9"/>
      <c r="H570" s="9"/>
      <c r="M570" s="9"/>
      <c r="N570" s="28"/>
      <c r="O570" s="28"/>
      <c r="P570" s="28"/>
      <c r="Q570" s="28"/>
      <c r="R570" s="9"/>
      <c r="V570" s="28"/>
      <c r="W570" s="9"/>
      <c r="AA570" s="28"/>
      <c r="AB570" s="9"/>
      <c r="AF570" s="28"/>
      <c r="AG570" s="9"/>
      <c r="AH570" s="9"/>
      <c r="AI570" s="9"/>
    </row>
    <row r="571" spans="1:35" ht="15">
      <c r="A571" s="8"/>
      <c r="B571" s="27"/>
      <c r="C571" s="27"/>
      <c r="D571" s="27"/>
      <c r="E571" s="27"/>
      <c r="F571" s="8"/>
      <c r="G571" s="8"/>
      <c r="H571" s="8"/>
      <c r="M571" s="8"/>
      <c r="N571" s="27"/>
      <c r="O571" s="27"/>
      <c r="P571" s="27"/>
      <c r="Q571" s="27"/>
      <c r="R571" s="8"/>
      <c r="V571" s="27"/>
      <c r="W571" s="8"/>
      <c r="AA571" s="27"/>
      <c r="AB571" s="8"/>
      <c r="AF571" s="27"/>
      <c r="AG571" s="8"/>
      <c r="AH571" s="8"/>
      <c r="AI571" s="8"/>
    </row>
    <row r="572" spans="1:35" ht="15">
      <c r="A572" s="9"/>
      <c r="B572" s="28"/>
      <c r="C572" s="28"/>
      <c r="D572" s="28"/>
      <c r="E572" s="28"/>
      <c r="F572" s="9"/>
      <c r="G572" s="9"/>
      <c r="H572" s="9"/>
      <c r="M572" s="9"/>
      <c r="N572" s="28"/>
      <c r="O572" s="28"/>
      <c r="P572" s="28"/>
      <c r="Q572" s="28"/>
      <c r="R572" s="9"/>
      <c r="V572" s="28"/>
      <c r="W572" s="9"/>
      <c r="AA572" s="28"/>
      <c r="AB572" s="9"/>
      <c r="AF572" s="28"/>
      <c r="AG572" s="9"/>
      <c r="AH572" s="9"/>
      <c r="AI572" s="9"/>
    </row>
    <row r="573" spans="1:35" ht="15">
      <c r="A573" s="8"/>
      <c r="B573" s="27"/>
      <c r="C573" s="27"/>
      <c r="D573" s="27"/>
      <c r="E573" s="27"/>
      <c r="F573" s="8"/>
      <c r="G573" s="8"/>
      <c r="H573" s="8"/>
      <c r="M573" s="8"/>
      <c r="N573" s="27"/>
      <c r="O573" s="27"/>
      <c r="P573" s="27"/>
      <c r="Q573" s="27"/>
      <c r="R573" s="8"/>
      <c r="V573" s="27"/>
      <c r="W573" s="8"/>
      <c r="AA573" s="27"/>
      <c r="AB573" s="8"/>
      <c r="AF573" s="27"/>
      <c r="AG573" s="8"/>
      <c r="AH573" s="8"/>
      <c r="AI573" s="8"/>
    </row>
    <row r="574" spans="1:35" ht="15">
      <c r="A574" s="9"/>
      <c r="B574" s="28"/>
      <c r="C574" s="28"/>
      <c r="D574" s="28"/>
      <c r="E574" s="28"/>
      <c r="F574" s="9"/>
      <c r="G574" s="9"/>
      <c r="H574" s="9"/>
      <c r="M574" s="9"/>
      <c r="N574" s="28"/>
      <c r="O574" s="28"/>
      <c r="P574" s="28"/>
      <c r="Q574" s="28"/>
      <c r="R574" s="9"/>
      <c r="V574" s="28"/>
      <c r="W574" s="9"/>
      <c r="AA574" s="28"/>
      <c r="AB574" s="9"/>
      <c r="AF574" s="28"/>
      <c r="AG574" s="9"/>
      <c r="AH574" s="9"/>
      <c r="AI574" s="9"/>
    </row>
    <row r="575" spans="1:35" ht="15">
      <c r="A575" s="8"/>
      <c r="B575" s="27"/>
      <c r="C575" s="27"/>
      <c r="D575" s="27"/>
      <c r="E575" s="27"/>
      <c r="F575" s="8"/>
      <c r="G575" s="8"/>
      <c r="H575" s="8"/>
      <c r="M575" s="8"/>
      <c r="N575" s="27"/>
      <c r="O575" s="27"/>
      <c r="P575" s="27"/>
      <c r="Q575" s="27"/>
      <c r="R575" s="8"/>
      <c r="V575" s="27"/>
      <c r="W575" s="8"/>
      <c r="AA575" s="27"/>
      <c r="AB575" s="8"/>
      <c r="AF575" s="27"/>
      <c r="AG575" s="8"/>
      <c r="AH575" s="8"/>
      <c r="AI575" s="8"/>
    </row>
    <row r="576" spans="1:35" ht="15">
      <c r="A576" s="9"/>
      <c r="B576" s="28"/>
      <c r="C576" s="28"/>
      <c r="D576" s="28"/>
      <c r="E576" s="28"/>
      <c r="F576" s="9"/>
      <c r="G576" s="9"/>
      <c r="H576" s="9"/>
      <c r="M576" s="9"/>
      <c r="N576" s="28"/>
      <c r="O576" s="28"/>
      <c r="P576" s="28"/>
      <c r="Q576" s="28"/>
      <c r="R576" s="9"/>
      <c r="V576" s="28"/>
      <c r="W576" s="9"/>
      <c r="AA576" s="28"/>
      <c r="AB576" s="9"/>
      <c r="AF576" s="28"/>
      <c r="AG576" s="9"/>
      <c r="AH576" s="9"/>
      <c r="AI576" s="9"/>
    </row>
    <row r="577" spans="1:35" ht="15">
      <c r="A577" s="8"/>
      <c r="B577" s="27"/>
      <c r="C577" s="27"/>
      <c r="D577" s="27"/>
      <c r="E577" s="27"/>
      <c r="F577" s="8"/>
      <c r="G577" s="8"/>
      <c r="H577" s="8"/>
      <c r="M577" s="8"/>
      <c r="N577" s="27"/>
      <c r="O577" s="27"/>
      <c r="P577" s="27"/>
      <c r="Q577" s="27"/>
      <c r="R577" s="8"/>
      <c r="V577" s="27"/>
      <c r="W577" s="8"/>
      <c r="AA577" s="27"/>
      <c r="AB577" s="8"/>
      <c r="AF577" s="27"/>
      <c r="AG577" s="8"/>
      <c r="AH577" s="8"/>
      <c r="AI577" s="8"/>
    </row>
    <row r="578" spans="1:35" ht="15">
      <c r="A578" s="9"/>
      <c r="B578" s="28"/>
      <c r="C578" s="28"/>
      <c r="D578" s="28"/>
      <c r="E578" s="28"/>
      <c r="F578" s="9"/>
      <c r="G578" s="9"/>
      <c r="H578" s="9"/>
      <c r="M578" s="9"/>
      <c r="N578" s="28"/>
      <c r="O578" s="28"/>
      <c r="P578" s="28"/>
      <c r="Q578" s="28"/>
      <c r="R578" s="9"/>
      <c r="V578" s="28"/>
      <c r="W578" s="9"/>
      <c r="AA578" s="28"/>
      <c r="AB578" s="9"/>
      <c r="AF578" s="28"/>
      <c r="AG578" s="9"/>
      <c r="AH578" s="9"/>
      <c r="AI578" s="9"/>
    </row>
    <row r="579" spans="1:35" ht="15">
      <c r="A579" s="8"/>
      <c r="B579" s="27"/>
      <c r="C579" s="27"/>
      <c r="D579" s="27"/>
      <c r="E579" s="27"/>
      <c r="F579" s="8"/>
      <c r="G579" s="8"/>
      <c r="H579" s="8"/>
      <c r="M579" s="8"/>
      <c r="N579" s="27"/>
      <c r="O579" s="27"/>
      <c r="P579" s="27"/>
      <c r="Q579" s="27"/>
      <c r="R579" s="8"/>
      <c r="V579" s="27"/>
      <c r="W579" s="8"/>
      <c r="AA579" s="27"/>
      <c r="AB579" s="8"/>
      <c r="AF579" s="27"/>
      <c r="AG579" s="8"/>
      <c r="AH579" s="8"/>
      <c r="AI579" s="8"/>
    </row>
    <row r="580" spans="1:35" ht="15">
      <c r="A580" s="9"/>
      <c r="B580" s="28"/>
      <c r="C580" s="28"/>
      <c r="D580" s="28"/>
      <c r="E580" s="28"/>
      <c r="F580" s="9"/>
      <c r="G580" s="9"/>
      <c r="H580" s="9"/>
      <c r="M580" s="9"/>
      <c r="N580" s="28"/>
      <c r="O580" s="28"/>
      <c r="P580" s="28"/>
      <c r="Q580" s="28"/>
      <c r="R580" s="9"/>
      <c r="V580" s="28"/>
      <c r="W580" s="9"/>
      <c r="AA580" s="28"/>
      <c r="AB580" s="9"/>
      <c r="AF580" s="28"/>
      <c r="AG580" s="9"/>
      <c r="AH580" s="9"/>
      <c r="AI580" s="9"/>
    </row>
    <row r="581" spans="1:35" ht="15">
      <c r="A581" s="8"/>
      <c r="B581" s="27"/>
      <c r="C581" s="27"/>
      <c r="D581" s="27"/>
      <c r="E581" s="27"/>
      <c r="F581" s="8"/>
      <c r="G581" s="8"/>
      <c r="H581" s="8"/>
      <c r="M581" s="8"/>
      <c r="N581" s="27"/>
      <c r="O581" s="27"/>
      <c r="P581" s="27"/>
      <c r="Q581" s="27"/>
      <c r="R581" s="8"/>
      <c r="V581" s="27"/>
      <c r="W581" s="8"/>
      <c r="AA581" s="27"/>
      <c r="AB581" s="8"/>
      <c r="AF581" s="27"/>
      <c r="AG581" s="8"/>
      <c r="AH581" s="8"/>
      <c r="AI581" s="8"/>
    </row>
    <row r="582" spans="1:35" ht="15">
      <c r="A582" s="9"/>
      <c r="B582" s="28"/>
      <c r="C582" s="28"/>
      <c r="D582" s="28"/>
      <c r="E582" s="28"/>
      <c r="F582" s="9"/>
      <c r="G582" s="9"/>
      <c r="H582" s="9"/>
      <c r="M582" s="9"/>
      <c r="N582" s="28"/>
      <c r="O582" s="28"/>
      <c r="P582" s="28"/>
      <c r="Q582" s="28"/>
      <c r="R582" s="9"/>
      <c r="V582" s="28"/>
      <c r="W582" s="9"/>
      <c r="AA582" s="28"/>
      <c r="AB582" s="9"/>
      <c r="AF582" s="28"/>
      <c r="AG582" s="9"/>
      <c r="AH582" s="9"/>
      <c r="AI582" s="9"/>
    </row>
    <row r="583" spans="1:35" ht="15">
      <c r="A583" s="8"/>
      <c r="B583" s="27"/>
      <c r="C583" s="27"/>
      <c r="D583" s="27"/>
      <c r="E583" s="27"/>
      <c r="F583" s="8"/>
      <c r="G583" s="8"/>
      <c r="H583" s="8"/>
      <c r="M583" s="8"/>
      <c r="N583" s="27"/>
      <c r="O583" s="27"/>
      <c r="P583" s="27"/>
      <c r="Q583" s="27"/>
      <c r="R583" s="8"/>
      <c r="V583" s="27"/>
      <c r="W583" s="8"/>
      <c r="AA583" s="27"/>
      <c r="AB583" s="8"/>
      <c r="AF583" s="27"/>
      <c r="AG583" s="8"/>
      <c r="AH583" s="8"/>
      <c r="AI583" s="8"/>
    </row>
    <row r="584" spans="1:35" ht="15">
      <c r="A584" s="9"/>
      <c r="B584" s="28"/>
      <c r="C584" s="28"/>
      <c r="D584" s="28"/>
      <c r="E584" s="28"/>
      <c r="F584" s="9"/>
      <c r="G584" s="9"/>
      <c r="H584" s="9"/>
      <c r="M584" s="9"/>
      <c r="N584" s="28"/>
      <c r="O584" s="28"/>
      <c r="P584" s="28"/>
      <c r="Q584" s="28"/>
      <c r="R584" s="9"/>
      <c r="V584" s="28"/>
      <c r="W584" s="9"/>
      <c r="AA584" s="28"/>
      <c r="AB584" s="9"/>
      <c r="AF584" s="28"/>
      <c r="AG584" s="9"/>
      <c r="AH584" s="9"/>
      <c r="AI584" s="9"/>
    </row>
    <row r="585" spans="1:35" ht="15">
      <c r="A585" s="8"/>
      <c r="B585" s="27"/>
      <c r="C585" s="27"/>
      <c r="D585" s="27"/>
      <c r="E585" s="27"/>
      <c r="F585" s="8"/>
      <c r="G585" s="8"/>
      <c r="H585" s="8"/>
      <c r="M585" s="8"/>
      <c r="N585" s="27"/>
      <c r="O585" s="27"/>
      <c r="P585" s="27"/>
      <c r="Q585" s="27"/>
      <c r="R585" s="8"/>
      <c r="V585" s="27"/>
      <c r="W585" s="8"/>
      <c r="AA585" s="27"/>
      <c r="AB585" s="8"/>
      <c r="AF585" s="27"/>
      <c r="AG585" s="8"/>
      <c r="AH585" s="8"/>
      <c r="AI585" s="8"/>
    </row>
    <row r="586" spans="1:35" ht="15">
      <c r="A586" s="9"/>
      <c r="B586" s="28"/>
      <c r="C586" s="28"/>
      <c r="D586" s="28"/>
      <c r="E586" s="28"/>
      <c r="F586" s="9"/>
      <c r="G586" s="9"/>
      <c r="H586" s="9"/>
      <c r="M586" s="9"/>
      <c r="N586" s="28"/>
      <c r="O586" s="28"/>
      <c r="P586" s="28"/>
      <c r="Q586" s="28"/>
      <c r="R586" s="9"/>
      <c r="V586" s="28"/>
      <c r="W586" s="9"/>
      <c r="AA586" s="28"/>
      <c r="AB586" s="9"/>
      <c r="AF586" s="28"/>
      <c r="AG586" s="9"/>
      <c r="AH586" s="9"/>
      <c r="AI586" s="9"/>
    </row>
    <row r="587" spans="1:35" ht="15">
      <c r="A587" s="8"/>
      <c r="B587" s="27"/>
      <c r="C587" s="27"/>
      <c r="D587" s="27"/>
      <c r="E587" s="27"/>
      <c r="F587" s="8"/>
      <c r="G587" s="8"/>
      <c r="H587" s="8"/>
      <c r="M587" s="8"/>
      <c r="N587" s="27"/>
      <c r="O587" s="27"/>
      <c r="P587" s="27"/>
      <c r="Q587" s="27"/>
      <c r="R587" s="8"/>
      <c r="V587" s="27"/>
      <c r="W587" s="8"/>
      <c r="AA587" s="27"/>
      <c r="AB587" s="8"/>
      <c r="AF587" s="27"/>
      <c r="AG587" s="8"/>
      <c r="AH587" s="8"/>
      <c r="AI587" s="8"/>
    </row>
    <row r="588" spans="1:35" ht="15">
      <c r="A588" s="9"/>
      <c r="B588" s="28"/>
      <c r="C588" s="28"/>
      <c r="D588" s="28"/>
      <c r="E588" s="28"/>
      <c r="F588" s="9"/>
      <c r="G588" s="9"/>
      <c r="H588" s="9"/>
      <c r="M588" s="9"/>
      <c r="N588" s="28"/>
      <c r="O588" s="28"/>
      <c r="P588" s="28"/>
      <c r="Q588" s="28"/>
      <c r="R588" s="9"/>
      <c r="V588" s="28"/>
      <c r="W588" s="9"/>
      <c r="AA588" s="28"/>
      <c r="AB588" s="9"/>
      <c r="AF588" s="28"/>
      <c r="AG588" s="9"/>
      <c r="AH588" s="9"/>
      <c r="AI588" s="9"/>
    </row>
    <row r="589" spans="1:35" ht="15">
      <c r="A589" s="8"/>
      <c r="B589" s="27"/>
      <c r="C589" s="27"/>
      <c r="D589" s="27"/>
      <c r="E589" s="27"/>
      <c r="F589" s="8"/>
      <c r="G589" s="8"/>
      <c r="H589" s="8"/>
      <c r="M589" s="8"/>
      <c r="N589" s="27"/>
      <c r="O589" s="27"/>
      <c r="P589" s="27"/>
      <c r="Q589" s="27"/>
      <c r="R589" s="8"/>
      <c r="V589" s="27"/>
      <c r="W589" s="8"/>
      <c r="AA589" s="27"/>
      <c r="AB589" s="8"/>
      <c r="AF589" s="27"/>
      <c r="AG589" s="8"/>
      <c r="AH589" s="8"/>
      <c r="AI589" s="8"/>
    </row>
    <row r="590" spans="1:35" ht="15">
      <c r="A590" s="9"/>
      <c r="B590" s="28"/>
      <c r="C590" s="28"/>
      <c r="D590" s="28"/>
      <c r="E590" s="28"/>
      <c r="F590" s="9"/>
      <c r="G590" s="9"/>
      <c r="H590" s="9"/>
      <c r="M590" s="9"/>
      <c r="N590" s="28"/>
      <c r="O590" s="28"/>
      <c r="P590" s="28"/>
      <c r="Q590" s="28"/>
      <c r="R590" s="9"/>
      <c r="V590" s="28"/>
      <c r="W590" s="9"/>
      <c r="AA590" s="28"/>
      <c r="AB590" s="9"/>
      <c r="AF590" s="28"/>
      <c r="AG590" s="9"/>
      <c r="AH590" s="9"/>
      <c r="AI590" s="9"/>
    </row>
    <row r="591" spans="1:35" ht="15">
      <c r="A591" s="8"/>
      <c r="B591" s="27"/>
      <c r="C591" s="27"/>
      <c r="D591" s="27"/>
      <c r="E591" s="27"/>
      <c r="F591" s="8"/>
      <c r="G591" s="8"/>
      <c r="H591" s="8"/>
      <c r="M591" s="8"/>
      <c r="N591" s="27"/>
      <c r="O591" s="27"/>
      <c r="P591" s="27"/>
      <c r="Q591" s="27"/>
      <c r="R591" s="8"/>
      <c r="V591" s="27"/>
      <c r="W591" s="8"/>
      <c r="AA591" s="27"/>
      <c r="AB591" s="8"/>
      <c r="AF591" s="27"/>
      <c r="AG591" s="8"/>
      <c r="AH591" s="8"/>
      <c r="AI591" s="8"/>
    </row>
    <row r="592" spans="1:35" ht="15">
      <c r="A592" s="9"/>
      <c r="B592" s="28"/>
      <c r="C592" s="28"/>
      <c r="D592" s="28"/>
      <c r="E592" s="28"/>
      <c r="F592" s="9"/>
      <c r="G592" s="9"/>
      <c r="H592" s="9"/>
      <c r="M592" s="9"/>
      <c r="N592" s="28"/>
      <c r="O592" s="28"/>
      <c r="P592" s="28"/>
      <c r="Q592" s="28"/>
      <c r="R592" s="9"/>
      <c r="V592" s="28"/>
      <c r="W592" s="9"/>
      <c r="AA592" s="28"/>
      <c r="AB592" s="9"/>
      <c r="AF592" s="28"/>
      <c r="AG592" s="9"/>
      <c r="AH592" s="9"/>
      <c r="AI592" s="9"/>
    </row>
    <row r="593" spans="1:35" ht="15">
      <c r="A593" s="8"/>
      <c r="B593" s="27"/>
      <c r="C593" s="27"/>
      <c r="D593" s="27"/>
      <c r="E593" s="27"/>
      <c r="F593" s="8"/>
      <c r="G593" s="8"/>
      <c r="H593" s="8"/>
      <c r="M593" s="8"/>
      <c r="N593" s="27"/>
      <c r="O593" s="27"/>
      <c r="P593" s="27"/>
      <c r="Q593" s="27"/>
      <c r="R593" s="8"/>
      <c r="V593" s="27"/>
      <c r="W593" s="8"/>
      <c r="AA593" s="27"/>
      <c r="AB593" s="8"/>
      <c r="AF593" s="27"/>
      <c r="AG593" s="8"/>
      <c r="AH593" s="8"/>
      <c r="AI593" s="8"/>
    </row>
    <row r="594" spans="1:35" ht="15">
      <c r="A594" s="9"/>
      <c r="B594" s="28"/>
      <c r="C594" s="28"/>
      <c r="D594" s="28"/>
      <c r="E594" s="28"/>
      <c r="F594" s="9"/>
      <c r="G594" s="9"/>
      <c r="H594" s="9"/>
      <c r="M594" s="9"/>
      <c r="N594" s="28"/>
      <c r="O594" s="28"/>
      <c r="P594" s="28"/>
      <c r="Q594" s="28"/>
      <c r="R594" s="9"/>
      <c r="V594" s="28"/>
      <c r="W594" s="9"/>
      <c r="AA594" s="28"/>
      <c r="AB594" s="9"/>
      <c r="AF594" s="28"/>
      <c r="AG594" s="9"/>
      <c r="AH594" s="9"/>
      <c r="AI594" s="9"/>
    </row>
    <row r="595" spans="1:35" ht="15">
      <c r="A595" s="8"/>
      <c r="B595" s="27"/>
      <c r="C595" s="27"/>
      <c r="D595" s="27"/>
      <c r="E595" s="27"/>
      <c r="F595" s="8"/>
      <c r="G595" s="8"/>
      <c r="H595" s="8"/>
      <c r="M595" s="8"/>
      <c r="N595" s="27"/>
      <c r="O595" s="27"/>
      <c r="P595" s="27"/>
      <c r="Q595" s="27"/>
      <c r="R595" s="8"/>
      <c r="V595" s="27"/>
      <c r="W595" s="8"/>
      <c r="AA595" s="27"/>
      <c r="AB595" s="8"/>
      <c r="AF595" s="27"/>
      <c r="AG595" s="8"/>
      <c r="AH595" s="8"/>
      <c r="AI595" s="8"/>
    </row>
    <row r="596" spans="1:35" ht="15">
      <c r="A596" s="9"/>
      <c r="B596" s="28"/>
      <c r="C596" s="28"/>
      <c r="D596" s="28"/>
      <c r="E596" s="28"/>
      <c r="F596" s="9"/>
      <c r="G596" s="9"/>
      <c r="H596" s="9"/>
      <c r="M596" s="9"/>
      <c r="N596" s="28"/>
      <c r="O596" s="28"/>
      <c r="P596" s="28"/>
      <c r="Q596" s="28"/>
      <c r="R596" s="9"/>
      <c r="V596" s="28"/>
      <c r="W596" s="9"/>
      <c r="AA596" s="28"/>
      <c r="AB596" s="9"/>
      <c r="AF596" s="28"/>
      <c r="AG596" s="9"/>
      <c r="AH596" s="9"/>
      <c r="AI596" s="9"/>
    </row>
    <row r="597" spans="1:35" ht="15">
      <c r="A597" s="8"/>
      <c r="B597" s="27"/>
      <c r="C597" s="27"/>
      <c r="D597" s="27"/>
      <c r="E597" s="27"/>
      <c r="F597" s="8"/>
      <c r="G597" s="8"/>
      <c r="H597" s="8"/>
      <c r="M597" s="8"/>
      <c r="N597" s="27"/>
      <c r="O597" s="27"/>
      <c r="P597" s="27"/>
      <c r="Q597" s="27"/>
      <c r="R597" s="8"/>
      <c r="V597" s="27"/>
      <c r="W597" s="8"/>
      <c r="AA597" s="27"/>
      <c r="AB597" s="8"/>
      <c r="AF597" s="27"/>
      <c r="AG597" s="8"/>
      <c r="AH597" s="8"/>
      <c r="AI597" s="8"/>
    </row>
    <row r="598" spans="1:35" ht="15">
      <c r="A598" s="9"/>
      <c r="B598" s="28"/>
      <c r="C598" s="28"/>
      <c r="D598" s="28"/>
      <c r="E598" s="28"/>
      <c r="F598" s="9"/>
      <c r="G598" s="9"/>
      <c r="H598" s="9"/>
      <c r="M598" s="9"/>
      <c r="N598" s="28"/>
      <c r="O598" s="28"/>
      <c r="P598" s="28"/>
      <c r="Q598" s="28"/>
      <c r="R598" s="9"/>
      <c r="V598" s="28"/>
      <c r="W598" s="9"/>
      <c r="AA598" s="28"/>
      <c r="AB598" s="9"/>
      <c r="AF598" s="28"/>
      <c r="AG598" s="9"/>
      <c r="AH598" s="9"/>
      <c r="AI598" s="9"/>
    </row>
    <row r="599" spans="1:35" ht="15">
      <c r="A599" s="8"/>
      <c r="B599" s="27"/>
      <c r="C599" s="27"/>
      <c r="D599" s="27"/>
      <c r="E599" s="27"/>
      <c r="F599" s="8"/>
      <c r="G599" s="8"/>
      <c r="H599" s="8"/>
      <c r="M599" s="8"/>
      <c r="N599" s="27"/>
      <c r="O599" s="27"/>
      <c r="P599" s="27"/>
      <c r="Q599" s="27"/>
      <c r="R599" s="8"/>
      <c r="V599" s="27"/>
      <c r="W599" s="8"/>
      <c r="AA599" s="27"/>
      <c r="AB599" s="8"/>
      <c r="AF599" s="27"/>
      <c r="AG599" s="8"/>
      <c r="AH599" s="8"/>
      <c r="AI599" s="8"/>
    </row>
    <row r="600" spans="1:35" ht="15">
      <c r="A600" s="9"/>
      <c r="B600" s="28"/>
      <c r="C600" s="28"/>
      <c r="D600" s="28"/>
      <c r="E600" s="28"/>
      <c r="F600" s="9"/>
      <c r="G600" s="9"/>
      <c r="H600" s="9"/>
      <c r="M600" s="9"/>
      <c r="N600" s="28"/>
      <c r="O600" s="28"/>
      <c r="P600" s="28"/>
      <c r="Q600" s="28"/>
      <c r="R600" s="9"/>
      <c r="V600" s="28"/>
      <c r="W600" s="9"/>
      <c r="AA600" s="28"/>
      <c r="AB600" s="9"/>
      <c r="AF600" s="28"/>
      <c r="AG600" s="9"/>
      <c r="AH600" s="9"/>
      <c r="AI600" s="9"/>
    </row>
    <row r="601" spans="1:35" ht="15">
      <c r="A601" s="8"/>
      <c r="B601" s="27"/>
      <c r="C601" s="27"/>
      <c r="D601" s="27"/>
      <c r="E601" s="27"/>
      <c r="F601" s="8"/>
      <c r="G601" s="8"/>
      <c r="H601" s="8"/>
      <c r="M601" s="8"/>
      <c r="N601" s="27"/>
      <c r="O601" s="27"/>
      <c r="P601" s="27"/>
      <c r="Q601" s="27"/>
      <c r="R601" s="8"/>
      <c r="V601" s="27"/>
      <c r="W601" s="8"/>
      <c r="AA601" s="27"/>
      <c r="AB601" s="8"/>
      <c r="AF601" s="27"/>
      <c r="AG601" s="8"/>
      <c r="AH601" s="8"/>
      <c r="AI601" s="8"/>
    </row>
    <row r="602" spans="1:35" ht="15">
      <c r="A602" s="9"/>
      <c r="B602" s="28"/>
      <c r="C602" s="28"/>
      <c r="D602" s="28"/>
      <c r="E602" s="28"/>
      <c r="F602" s="9"/>
      <c r="G602" s="9"/>
      <c r="H602" s="9"/>
      <c r="M602" s="9"/>
      <c r="N602" s="28"/>
      <c r="O602" s="28"/>
      <c r="P602" s="28"/>
      <c r="Q602" s="28"/>
      <c r="R602" s="9"/>
      <c r="V602" s="28"/>
      <c r="W602" s="9"/>
      <c r="AA602" s="28"/>
      <c r="AB602" s="9"/>
      <c r="AF602" s="28"/>
      <c r="AG602" s="9"/>
      <c r="AH602" s="9"/>
      <c r="AI602" s="9"/>
    </row>
    <row r="603" spans="1:35" ht="15">
      <c r="A603" s="8"/>
      <c r="B603" s="27"/>
      <c r="C603" s="27"/>
      <c r="D603" s="27"/>
      <c r="E603" s="27"/>
      <c r="F603" s="8"/>
      <c r="G603" s="8"/>
      <c r="H603" s="8"/>
      <c r="M603" s="8"/>
      <c r="N603" s="27"/>
      <c r="O603" s="27"/>
      <c r="P603" s="27"/>
      <c r="Q603" s="27"/>
      <c r="R603" s="8"/>
      <c r="V603" s="27"/>
      <c r="W603" s="8"/>
      <c r="AA603" s="27"/>
      <c r="AB603" s="8"/>
      <c r="AF603" s="27"/>
      <c r="AG603" s="8"/>
      <c r="AH603" s="8"/>
      <c r="AI603" s="8"/>
    </row>
    <row r="604" spans="1:35" ht="15">
      <c r="A604" s="9"/>
      <c r="B604" s="28"/>
      <c r="C604" s="28"/>
      <c r="D604" s="28"/>
      <c r="E604" s="28"/>
      <c r="F604" s="9"/>
      <c r="G604" s="9"/>
      <c r="H604" s="9"/>
      <c r="M604" s="9"/>
      <c r="N604" s="28"/>
      <c r="O604" s="28"/>
      <c r="P604" s="28"/>
      <c r="Q604" s="28"/>
      <c r="R604" s="9"/>
      <c r="V604" s="28"/>
      <c r="W604" s="9"/>
      <c r="AA604" s="28"/>
      <c r="AB604" s="9"/>
      <c r="AF604" s="28"/>
      <c r="AG604" s="9"/>
      <c r="AH604" s="9"/>
      <c r="AI604" s="9"/>
    </row>
    <row r="605" spans="1:35" ht="15">
      <c r="A605" s="8"/>
      <c r="B605" s="27"/>
      <c r="C605" s="27"/>
      <c r="D605" s="27"/>
      <c r="E605" s="27"/>
      <c r="F605" s="8"/>
      <c r="G605" s="8"/>
      <c r="H605" s="8"/>
      <c r="M605" s="8"/>
      <c r="N605" s="27"/>
      <c r="O605" s="27"/>
      <c r="P605" s="27"/>
      <c r="Q605" s="27"/>
      <c r="R605" s="8"/>
      <c r="V605" s="27"/>
      <c r="W605" s="8"/>
      <c r="AA605" s="27"/>
      <c r="AB605" s="8"/>
      <c r="AF605" s="27"/>
      <c r="AG605" s="8"/>
      <c r="AH605" s="8"/>
      <c r="AI605" s="8"/>
    </row>
    <row r="606" spans="1:35" ht="15">
      <c r="A606" s="9"/>
      <c r="B606" s="28"/>
      <c r="C606" s="28"/>
      <c r="D606" s="28"/>
      <c r="E606" s="28"/>
      <c r="F606" s="9"/>
      <c r="G606" s="9"/>
      <c r="H606" s="9"/>
      <c r="M606" s="9"/>
      <c r="N606" s="28"/>
      <c r="O606" s="28"/>
      <c r="P606" s="28"/>
      <c r="Q606" s="28"/>
      <c r="R606" s="9"/>
      <c r="V606" s="28"/>
      <c r="W606" s="9"/>
      <c r="AA606" s="28"/>
      <c r="AB606" s="9"/>
      <c r="AF606" s="28"/>
      <c r="AG606" s="9"/>
      <c r="AH606" s="9"/>
      <c r="AI606" s="9"/>
    </row>
    <row r="607" spans="1:35" ht="15">
      <c r="A607" s="8"/>
      <c r="B607" s="27"/>
      <c r="C607" s="27"/>
      <c r="D607" s="27"/>
      <c r="E607" s="27"/>
      <c r="F607" s="8"/>
      <c r="G607" s="8"/>
      <c r="H607" s="8"/>
      <c r="M607" s="8"/>
      <c r="N607" s="27"/>
      <c r="O607" s="27"/>
      <c r="P607" s="27"/>
      <c r="Q607" s="27"/>
      <c r="R607" s="8"/>
      <c r="V607" s="27"/>
      <c r="W607" s="8"/>
      <c r="AA607" s="27"/>
      <c r="AB607" s="8"/>
      <c r="AF607" s="27"/>
      <c r="AG607" s="8"/>
      <c r="AH607" s="8"/>
      <c r="AI607" s="8"/>
    </row>
    <row r="608" spans="1:35" ht="15">
      <c r="A608" s="9"/>
      <c r="B608" s="28"/>
      <c r="C608" s="28"/>
      <c r="D608" s="28"/>
      <c r="E608" s="28"/>
      <c r="F608" s="9"/>
      <c r="G608" s="9"/>
      <c r="H608" s="9"/>
      <c r="M608" s="9"/>
      <c r="N608" s="28"/>
      <c r="O608" s="28"/>
      <c r="P608" s="28"/>
      <c r="Q608" s="28"/>
      <c r="R608" s="9"/>
      <c r="V608" s="28"/>
      <c r="W608" s="9"/>
      <c r="AA608" s="28"/>
      <c r="AB608" s="9"/>
      <c r="AF608" s="28"/>
      <c r="AG608" s="9"/>
      <c r="AH608" s="9"/>
      <c r="AI608" s="9"/>
    </row>
    <row r="609" spans="1:35" ht="15">
      <c r="A609" s="8"/>
      <c r="B609" s="27"/>
      <c r="C609" s="27"/>
      <c r="D609" s="27"/>
      <c r="E609" s="27"/>
      <c r="F609" s="8"/>
      <c r="G609" s="8"/>
      <c r="H609" s="8"/>
      <c r="M609" s="8"/>
      <c r="N609" s="27"/>
      <c r="O609" s="27"/>
      <c r="P609" s="27"/>
      <c r="Q609" s="27"/>
      <c r="R609" s="8"/>
      <c r="V609" s="27"/>
      <c r="W609" s="8"/>
      <c r="AA609" s="27"/>
      <c r="AB609" s="8"/>
      <c r="AF609" s="27"/>
      <c r="AG609" s="8"/>
      <c r="AH609" s="8"/>
      <c r="AI609" s="8"/>
    </row>
    <row r="610" spans="1:35" ht="15">
      <c r="A610" s="9"/>
      <c r="B610" s="28"/>
      <c r="C610" s="28"/>
      <c r="D610" s="28"/>
      <c r="E610" s="28"/>
      <c r="F610" s="9"/>
      <c r="G610" s="9"/>
      <c r="H610" s="9"/>
      <c r="M610" s="9"/>
      <c r="N610" s="28"/>
      <c r="O610" s="28"/>
      <c r="P610" s="28"/>
      <c r="Q610" s="28"/>
      <c r="R610" s="9"/>
      <c r="V610" s="28"/>
      <c r="W610" s="9"/>
      <c r="AA610" s="28"/>
      <c r="AB610" s="9"/>
      <c r="AF610" s="28"/>
      <c r="AG610" s="9"/>
      <c r="AH610" s="9"/>
      <c r="AI610" s="9"/>
    </row>
    <row r="611" spans="1:35" ht="15">
      <c r="A611" s="8"/>
      <c r="B611" s="27"/>
      <c r="C611" s="27"/>
      <c r="D611" s="27"/>
      <c r="E611" s="27"/>
      <c r="F611" s="8"/>
      <c r="G611" s="8"/>
      <c r="H611" s="8"/>
      <c r="M611" s="8"/>
      <c r="N611" s="27"/>
      <c r="O611" s="27"/>
      <c r="P611" s="27"/>
      <c r="Q611" s="27"/>
      <c r="R611" s="8"/>
      <c r="V611" s="27"/>
      <c r="W611" s="8"/>
      <c r="AA611" s="27"/>
      <c r="AB611" s="8"/>
      <c r="AF611" s="27"/>
      <c r="AG611" s="8"/>
      <c r="AH611" s="8"/>
      <c r="AI611" s="8"/>
    </row>
    <row r="612" spans="1:35" ht="15">
      <c r="A612" s="9"/>
      <c r="B612" s="28"/>
      <c r="C612" s="28"/>
      <c r="D612" s="28"/>
      <c r="E612" s="28"/>
      <c r="F612" s="9"/>
      <c r="G612" s="9"/>
      <c r="H612" s="9"/>
      <c r="M612" s="9"/>
      <c r="N612" s="28"/>
      <c r="O612" s="28"/>
      <c r="P612" s="28"/>
      <c r="Q612" s="28"/>
      <c r="R612" s="9"/>
      <c r="V612" s="28"/>
      <c r="W612" s="9"/>
      <c r="AA612" s="28"/>
      <c r="AB612" s="9"/>
      <c r="AF612" s="28"/>
      <c r="AG612" s="9"/>
      <c r="AH612" s="9"/>
      <c r="AI612" s="9"/>
    </row>
    <row r="613" spans="1:35" ht="15">
      <c r="A613" s="8"/>
      <c r="B613" s="27"/>
      <c r="C613" s="27"/>
      <c r="D613" s="27"/>
      <c r="E613" s="27"/>
      <c r="F613" s="8"/>
      <c r="G613" s="8"/>
      <c r="H613" s="8"/>
      <c r="M613" s="8"/>
      <c r="N613" s="27"/>
      <c r="O613" s="27"/>
      <c r="P613" s="27"/>
      <c r="Q613" s="27"/>
      <c r="R613" s="8"/>
      <c r="V613" s="27"/>
      <c r="W613" s="8"/>
      <c r="AA613" s="27"/>
      <c r="AB613" s="8"/>
      <c r="AF613" s="27"/>
      <c r="AG613" s="8"/>
      <c r="AH613" s="8"/>
      <c r="AI613" s="8"/>
    </row>
    <row r="614" spans="1:35" ht="15">
      <c r="A614" s="9"/>
      <c r="B614" s="28"/>
      <c r="C614" s="28"/>
      <c r="D614" s="28"/>
      <c r="E614" s="28"/>
      <c r="F614" s="9"/>
      <c r="G614" s="9"/>
      <c r="H614" s="9"/>
      <c r="M614" s="9"/>
      <c r="N614" s="28"/>
      <c r="O614" s="28"/>
      <c r="P614" s="28"/>
      <c r="Q614" s="28"/>
      <c r="R614" s="9"/>
      <c r="V614" s="28"/>
      <c r="W614" s="9"/>
      <c r="AA614" s="28"/>
      <c r="AB614" s="9"/>
      <c r="AF614" s="28"/>
      <c r="AG614" s="9"/>
      <c r="AH614" s="9"/>
      <c r="AI614" s="9"/>
    </row>
    <row r="615" spans="1:35" ht="15">
      <c r="A615" s="8"/>
      <c r="B615" s="27"/>
      <c r="C615" s="27"/>
      <c r="D615" s="27"/>
      <c r="E615" s="27"/>
      <c r="F615" s="8"/>
      <c r="G615" s="8"/>
      <c r="H615" s="8"/>
      <c r="M615" s="8"/>
      <c r="N615" s="27"/>
      <c r="O615" s="27"/>
      <c r="P615" s="27"/>
      <c r="Q615" s="27"/>
      <c r="R615" s="8"/>
      <c r="V615" s="27"/>
      <c r="W615" s="8"/>
      <c r="AA615" s="27"/>
      <c r="AB615" s="8"/>
      <c r="AF615" s="27"/>
      <c r="AG615" s="8"/>
      <c r="AH615" s="8"/>
      <c r="AI615" s="8"/>
    </row>
    <row r="616" spans="1:35" ht="15">
      <c r="A616" s="9"/>
      <c r="B616" s="28"/>
      <c r="C616" s="28"/>
      <c r="D616" s="28"/>
      <c r="E616" s="28"/>
      <c r="F616" s="9"/>
      <c r="G616" s="9"/>
      <c r="H616" s="9"/>
      <c r="M616" s="9"/>
      <c r="N616" s="28"/>
      <c r="O616" s="28"/>
      <c r="P616" s="28"/>
      <c r="Q616" s="28"/>
      <c r="R616" s="9"/>
      <c r="V616" s="28"/>
      <c r="W616" s="9"/>
      <c r="AA616" s="28"/>
      <c r="AB616" s="9"/>
      <c r="AF616" s="28"/>
      <c r="AG616" s="9"/>
      <c r="AH616" s="9"/>
      <c r="AI616" s="9"/>
    </row>
    <row r="617" spans="1:35" ht="15">
      <c r="A617" s="8"/>
      <c r="B617" s="27"/>
      <c r="C617" s="27"/>
      <c r="D617" s="27"/>
      <c r="E617" s="27"/>
      <c r="F617" s="8"/>
      <c r="G617" s="8"/>
      <c r="H617" s="8"/>
      <c r="M617" s="8"/>
      <c r="N617" s="27"/>
      <c r="O617" s="27"/>
      <c r="P617" s="27"/>
      <c r="Q617" s="27"/>
      <c r="R617" s="8"/>
      <c r="V617" s="27"/>
      <c r="W617" s="8"/>
      <c r="AA617" s="27"/>
      <c r="AB617" s="8"/>
      <c r="AF617" s="27"/>
      <c r="AG617" s="8"/>
      <c r="AH617" s="8"/>
      <c r="AI617" s="8"/>
    </row>
    <row r="618" spans="1:35" ht="15">
      <c r="A618" s="9"/>
      <c r="B618" s="28"/>
      <c r="C618" s="28"/>
      <c r="D618" s="28"/>
      <c r="E618" s="28"/>
      <c r="F618" s="9"/>
      <c r="G618" s="9"/>
      <c r="H618" s="9"/>
      <c r="M618" s="9"/>
      <c r="N618" s="28"/>
      <c r="O618" s="28"/>
      <c r="P618" s="28"/>
      <c r="Q618" s="28"/>
      <c r="R618" s="9"/>
      <c r="V618" s="28"/>
      <c r="W618" s="9"/>
      <c r="AA618" s="28"/>
      <c r="AB618" s="9"/>
      <c r="AF618" s="28"/>
      <c r="AG618" s="9"/>
      <c r="AH618" s="9"/>
      <c r="AI618" s="9"/>
    </row>
    <row r="619" spans="1:35" ht="15">
      <c r="A619" s="8"/>
      <c r="B619" s="27"/>
      <c r="C619" s="27"/>
      <c r="D619" s="27"/>
      <c r="E619" s="27"/>
      <c r="F619" s="8"/>
      <c r="G619" s="8"/>
      <c r="H619" s="8"/>
      <c r="M619" s="8"/>
      <c r="N619" s="27"/>
      <c r="O619" s="27"/>
      <c r="P619" s="27"/>
      <c r="Q619" s="27"/>
      <c r="R619" s="8"/>
      <c r="V619" s="27"/>
      <c r="W619" s="8"/>
      <c r="AA619" s="27"/>
      <c r="AB619" s="8"/>
      <c r="AF619" s="27"/>
      <c r="AG619" s="8"/>
      <c r="AH619" s="8"/>
      <c r="AI619" s="8"/>
    </row>
    <row r="620" spans="1:35" ht="15">
      <c r="A620" s="9"/>
      <c r="B620" s="28"/>
      <c r="C620" s="28"/>
      <c r="D620" s="28"/>
      <c r="E620" s="28"/>
      <c r="F620" s="9"/>
      <c r="G620" s="9"/>
      <c r="H620" s="9"/>
      <c r="M620" s="9"/>
      <c r="N620" s="28"/>
      <c r="O620" s="28"/>
      <c r="P620" s="28"/>
      <c r="Q620" s="28"/>
      <c r="R620" s="9"/>
      <c r="V620" s="28"/>
      <c r="W620" s="9"/>
      <c r="AA620" s="28"/>
      <c r="AB620" s="9"/>
      <c r="AF620" s="28"/>
      <c r="AG620" s="9"/>
      <c r="AH620" s="9"/>
      <c r="AI620" s="9"/>
    </row>
    <row r="621" spans="1:35" ht="15">
      <c r="A621" s="8"/>
      <c r="B621" s="27"/>
      <c r="C621" s="27"/>
      <c r="D621" s="27"/>
      <c r="E621" s="27"/>
      <c r="F621" s="8"/>
      <c r="G621" s="8"/>
      <c r="H621" s="8"/>
      <c r="M621" s="8"/>
      <c r="N621" s="27"/>
      <c r="O621" s="27"/>
      <c r="P621" s="27"/>
      <c r="Q621" s="27"/>
      <c r="R621" s="8"/>
      <c r="V621" s="27"/>
      <c r="W621" s="8"/>
      <c r="AA621" s="27"/>
      <c r="AB621" s="8"/>
      <c r="AF621" s="27"/>
      <c r="AG621" s="8"/>
      <c r="AH621" s="8"/>
      <c r="AI621" s="8"/>
    </row>
    <row r="622" spans="1:35" ht="15">
      <c r="A622" s="9"/>
      <c r="B622" s="28"/>
      <c r="C622" s="28"/>
      <c r="D622" s="28"/>
      <c r="E622" s="28"/>
      <c r="F622" s="9"/>
      <c r="G622" s="9"/>
      <c r="H622" s="9"/>
      <c r="M622" s="9"/>
      <c r="N622" s="28"/>
      <c r="O622" s="28"/>
      <c r="P622" s="28"/>
      <c r="Q622" s="28"/>
      <c r="R622" s="9"/>
      <c r="V622" s="28"/>
      <c r="W622" s="9"/>
      <c r="AA622" s="28"/>
      <c r="AB622" s="9"/>
      <c r="AF622" s="28"/>
      <c r="AG622" s="9"/>
      <c r="AH622" s="9"/>
      <c r="AI622" s="9"/>
    </row>
    <row r="623" spans="1:35" ht="15">
      <c r="A623" s="8"/>
      <c r="B623" s="27"/>
      <c r="C623" s="27"/>
      <c r="D623" s="27"/>
      <c r="E623" s="27"/>
      <c r="F623" s="8"/>
      <c r="G623" s="8"/>
      <c r="H623" s="8"/>
      <c r="M623" s="8"/>
      <c r="N623" s="27"/>
      <c r="O623" s="27"/>
      <c r="P623" s="27"/>
      <c r="Q623" s="27"/>
      <c r="R623" s="8"/>
      <c r="V623" s="27"/>
      <c r="W623" s="8"/>
      <c r="AA623" s="27"/>
      <c r="AB623" s="8"/>
      <c r="AF623" s="27"/>
      <c r="AG623" s="8"/>
      <c r="AH623" s="8"/>
      <c r="AI623" s="8"/>
    </row>
    <row r="624" spans="1:35" ht="15">
      <c r="A624" s="9"/>
      <c r="B624" s="28"/>
      <c r="C624" s="28"/>
      <c r="D624" s="28"/>
      <c r="E624" s="28"/>
      <c r="F624" s="9"/>
      <c r="G624" s="9"/>
      <c r="H624" s="9"/>
      <c r="M624" s="9"/>
      <c r="N624" s="28"/>
      <c r="O624" s="28"/>
      <c r="P624" s="28"/>
      <c r="Q624" s="28"/>
      <c r="R624" s="9"/>
      <c r="V624" s="28"/>
      <c r="W624" s="9"/>
      <c r="AA624" s="28"/>
      <c r="AB624" s="9"/>
      <c r="AF624" s="28"/>
      <c r="AG624" s="9"/>
      <c r="AH624" s="9"/>
      <c r="AI624" s="9"/>
    </row>
    <row r="625" spans="1:35" ht="15">
      <c r="A625" s="8"/>
      <c r="B625" s="27"/>
      <c r="C625" s="27"/>
      <c r="D625" s="27"/>
      <c r="E625" s="27"/>
      <c r="F625" s="8"/>
      <c r="G625" s="8"/>
      <c r="H625" s="8"/>
      <c r="M625" s="8"/>
      <c r="N625" s="27"/>
      <c r="O625" s="27"/>
      <c r="P625" s="27"/>
      <c r="Q625" s="27"/>
      <c r="R625" s="8"/>
      <c r="V625" s="27"/>
      <c r="W625" s="8"/>
      <c r="AA625" s="27"/>
      <c r="AB625" s="8"/>
      <c r="AF625" s="27"/>
      <c r="AG625" s="8"/>
      <c r="AH625" s="8"/>
      <c r="AI625" s="8"/>
    </row>
    <row r="626" spans="1:35" ht="15">
      <c r="A626" s="9"/>
      <c r="B626" s="28"/>
      <c r="C626" s="28"/>
      <c r="D626" s="28"/>
      <c r="E626" s="28"/>
      <c r="F626" s="9"/>
      <c r="G626" s="9"/>
      <c r="H626" s="9"/>
      <c r="M626" s="9"/>
      <c r="N626" s="28"/>
      <c r="O626" s="28"/>
      <c r="P626" s="28"/>
      <c r="Q626" s="28"/>
      <c r="R626" s="9"/>
      <c r="V626" s="28"/>
      <c r="W626" s="9"/>
      <c r="AA626" s="28"/>
      <c r="AB626" s="9"/>
      <c r="AF626" s="28"/>
      <c r="AG626" s="9"/>
      <c r="AH626" s="9"/>
      <c r="AI626" s="9"/>
    </row>
    <row r="627" spans="1:35" ht="15">
      <c r="A627" s="8"/>
      <c r="B627" s="27"/>
      <c r="C627" s="27"/>
      <c r="D627" s="27"/>
      <c r="E627" s="27"/>
      <c r="F627" s="8"/>
      <c r="G627" s="8"/>
      <c r="H627" s="8"/>
      <c r="M627" s="8"/>
      <c r="N627" s="27"/>
      <c r="O627" s="27"/>
      <c r="P627" s="27"/>
      <c r="Q627" s="27"/>
      <c r="R627" s="8"/>
      <c r="V627" s="27"/>
      <c r="W627" s="8"/>
      <c r="AA627" s="27"/>
      <c r="AB627" s="8"/>
      <c r="AF627" s="27"/>
      <c r="AG627" s="8"/>
      <c r="AH627" s="8"/>
      <c r="AI627" s="8"/>
    </row>
    <row r="628" spans="1:35" ht="15">
      <c r="A628" s="9"/>
      <c r="B628" s="28"/>
      <c r="C628" s="28"/>
      <c r="D628" s="28"/>
      <c r="E628" s="28"/>
      <c r="F628" s="9"/>
      <c r="G628" s="9"/>
      <c r="H628" s="9"/>
      <c r="M628" s="9"/>
      <c r="N628" s="28"/>
      <c r="O628" s="28"/>
      <c r="P628" s="28"/>
      <c r="Q628" s="28"/>
      <c r="R628" s="9"/>
      <c r="V628" s="28"/>
      <c r="W628" s="9"/>
      <c r="AA628" s="28"/>
      <c r="AB628" s="9"/>
      <c r="AF628" s="28"/>
      <c r="AG628" s="9"/>
      <c r="AH628" s="9"/>
      <c r="AI628" s="9"/>
    </row>
    <row r="629" spans="1:35" ht="15">
      <c r="A629" s="8"/>
      <c r="B629" s="27"/>
      <c r="C629" s="27"/>
      <c r="D629" s="27"/>
      <c r="E629" s="27"/>
      <c r="F629" s="8"/>
      <c r="G629" s="8"/>
      <c r="H629" s="8"/>
      <c r="M629" s="8"/>
      <c r="N629" s="27"/>
      <c r="O629" s="27"/>
      <c r="P629" s="27"/>
      <c r="Q629" s="27"/>
      <c r="R629" s="8"/>
      <c r="V629" s="27"/>
      <c r="W629" s="8"/>
      <c r="AA629" s="27"/>
      <c r="AB629" s="8"/>
      <c r="AF629" s="27"/>
      <c r="AG629" s="8"/>
      <c r="AH629" s="8"/>
      <c r="AI629" s="8"/>
    </row>
    <row r="630" spans="1:35" ht="15">
      <c r="A630" s="9"/>
      <c r="B630" s="28"/>
      <c r="C630" s="28"/>
      <c r="D630" s="28"/>
      <c r="E630" s="28"/>
      <c r="F630" s="9"/>
      <c r="G630" s="9"/>
      <c r="H630" s="9"/>
      <c r="M630" s="9"/>
      <c r="N630" s="28"/>
      <c r="O630" s="28"/>
      <c r="P630" s="28"/>
      <c r="Q630" s="28"/>
      <c r="R630" s="9"/>
      <c r="V630" s="28"/>
      <c r="W630" s="9"/>
      <c r="AA630" s="28"/>
      <c r="AB630" s="9"/>
      <c r="AF630" s="28"/>
      <c r="AG630" s="9"/>
      <c r="AH630" s="9"/>
      <c r="AI630" s="9"/>
    </row>
    <row r="631" spans="1:35" ht="15">
      <c r="A631" s="8"/>
      <c r="B631" s="27"/>
      <c r="C631" s="27"/>
      <c r="D631" s="27"/>
      <c r="E631" s="27"/>
      <c r="F631" s="8"/>
      <c r="G631" s="8"/>
      <c r="H631" s="8"/>
      <c r="M631" s="8"/>
      <c r="N631" s="27"/>
      <c r="O631" s="27"/>
      <c r="P631" s="27"/>
      <c r="Q631" s="27"/>
      <c r="R631" s="8"/>
      <c r="V631" s="27"/>
      <c r="W631" s="8"/>
      <c r="AA631" s="27"/>
      <c r="AB631" s="8"/>
      <c r="AF631" s="27"/>
      <c r="AG631" s="8"/>
      <c r="AH631" s="8"/>
      <c r="AI631" s="8"/>
    </row>
    <row r="632" spans="1:35" ht="15">
      <c r="A632" s="9"/>
      <c r="B632" s="28"/>
      <c r="C632" s="28"/>
      <c r="D632" s="28"/>
      <c r="E632" s="28"/>
      <c r="F632" s="9"/>
      <c r="G632" s="9"/>
      <c r="H632" s="9"/>
      <c r="M632" s="9"/>
      <c r="N632" s="28"/>
      <c r="O632" s="28"/>
      <c r="P632" s="28"/>
      <c r="Q632" s="28"/>
      <c r="R632" s="9"/>
      <c r="V632" s="28"/>
      <c r="W632" s="9"/>
      <c r="AA632" s="28"/>
      <c r="AB632" s="9"/>
      <c r="AF632" s="28"/>
      <c r="AG632" s="9"/>
      <c r="AH632" s="9"/>
      <c r="AI632" s="9"/>
    </row>
    <row r="633" spans="1:35" ht="15">
      <c r="A633" s="8"/>
      <c r="B633" s="27"/>
      <c r="C633" s="27"/>
      <c r="D633" s="27"/>
      <c r="E633" s="27"/>
      <c r="F633" s="8"/>
      <c r="G633" s="8"/>
      <c r="H633" s="8"/>
      <c r="M633" s="8"/>
      <c r="N633" s="27"/>
      <c r="O633" s="27"/>
      <c r="P633" s="27"/>
      <c r="Q633" s="27"/>
      <c r="R633" s="8"/>
      <c r="V633" s="27"/>
      <c r="W633" s="8"/>
      <c r="AA633" s="27"/>
      <c r="AB633" s="8"/>
      <c r="AF633" s="27"/>
      <c r="AG633" s="8"/>
      <c r="AH633" s="8"/>
      <c r="AI633" s="8"/>
    </row>
    <row r="634" spans="1:35" ht="15">
      <c r="A634" s="9"/>
      <c r="B634" s="28"/>
      <c r="C634" s="28"/>
      <c r="D634" s="28"/>
      <c r="E634" s="28"/>
      <c r="F634" s="9"/>
      <c r="G634" s="9"/>
      <c r="H634" s="9"/>
      <c r="M634" s="9"/>
      <c r="N634" s="28"/>
      <c r="O634" s="28"/>
      <c r="P634" s="28"/>
      <c r="Q634" s="28"/>
      <c r="R634" s="9"/>
      <c r="V634" s="28"/>
      <c r="W634" s="9"/>
      <c r="AA634" s="28"/>
      <c r="AB634" s="9"/>
      <c r="AF634" s="28"/>
      <c r="AG634" s="9"/>
      <c r="AH634" s="9"/>
      <c r="AI634" s="9"/>
    </row>
    <row r="635" spans="1:35" ht="15">
      <c r="A635" s="8"/>
      <c r="B635" s="27"/>
      <c r="C635" s="27"/>
      <c r="D635" s="27"/>
      <c r="E635" s="27"/>
      <c r="F635" s="8"/>
      <c r="G635" s="8"/>
      <c r="H635" s="8"/>
      <c r="M635" s="8"/>
      <c r="N635" s="27"/>
      <c r="O635" s="27"/>
      <c r="P635" s="27"/>
      <c r="Q635" s="27"/>
      <c r="R635" s="8"/>
      <c r="V635" s="27"/>
      <c r="W635" s="8"/>
      <c r="AA635" s="27"/>
      <c r="AB635" s="8"/>
      <c r="AF635" s="27"/>
      <c r="AG635" s="8"/>
      <c r="AH635" s="8"/>
      <c r="AI635" s="8"/>
    </row>
    <row r="636" spans="1:35" ht="15">
      <c r="A636" s="9"/>
      <c r="B636" s="28"/>
      <c r="C636" s="28"/>
      <c r="D636" s="28"/>
      <c r="E636" s="28"/>
      <c r="F636" s="9"/>
      <c r="G636" s="9"/>
      <c r="H636" s="9"/>
      <c r="M636" s="9"/>
      <c r="N636" s="28"/>
      <c r="O636" s="28"/>
      <c r="P636" s="28"/>
      <c r="Q636" s="28"/>
      <c r="R636" s="9"/>
      <c r="V636" s="28"/>
      <c r="W636" s="9"/>
      <c r="AA636" s="28"/>
      <c r="AB636" s="9"/>
      <c r="AF636" s="28"/>
      <c r="AG636" s="9"/>
      <c r="AH636" s="9"/>
      <c r="AI636" s="9"/>
    </row>
    <row r="637" spans="1:35" ht="15">
      <c r="A637" s="8"/>
      <c r="B637" s="27"/>
      <c r="C637" s="27"/>
      <c r="D637" s="27"/>
      <c r="E637" s="27"/>
      <c r="F637" s="8"/>
      <c r="G637" s="8"/>
      <c r="H637" s="8"/>
      <c r="M637" s="8"/>
      <c r="N637" s="27"/>
      <c r="O637" s="27"/>
      <c r="P637" s="27"/>
      <c r="Q637" s="27"/>
      <c r="R637" s="8"/>
      <c r="V637" s="27"/>
      <c r="W637" s="8"/>
      <c r="AA637" s="27"/>
      <c r="AB637" s="8"/>
      <c r="AF637" s="27"/>
      <c r="AG637" s="8"/>
      <c r="AH637" s="8"/>
      <c r="AI637" s="8"/>
    </row>
    <row r="638" spans="1:35" ht="15">
      <c r="A638" s="9"/>
      <c r="B638" s="28"/>
      <c r="C638" s="28"/>
      <c r="D638" s="28"/>
      <c r="E638" s="28"/>
      <c r="F638" s="9"/>
      <c r="G638" s="9"/>
      <c r="H638" s="9"/>
      <c r="M638" s="9"/>
      <c r="N638" s="28"/>
      <c r="O638" s="28"/>
      <c r="P638" s="28"/>
      <c r="Q638" s="28"/>
      <c r="R638" s="9"/>
      <c r="V638" s="28"/>
      <c r="W638" s="9"/>
      <c r="AA638" s="28"/>
      <c r="AB638" s="9"/>
      <c r="AF638" s="28"/>
      <c r="AG638" s="9"/>
      <c r="AH638" s="9"/>
      <c r="AI638" s="9"/>
    </row>
    <row r="639" spans="1:35" ht="15">
      <c r="A639" s="8"/>
      <c r="B639" s="27"/>
      <c r="C639" s="27"/>
      <c r="D639" s="27"/>
      <c r="E639" s="27"/>
      <c r="F639" s="8"/>
      <c r="G639" s="8"/>
      <c r="H639" s="8"/>
      <c r="M639" s="8"/>
      <c r="N639" s="27"/>
      <c r="O639" s="27"/>
      <c r="P639" s="27"/>
      <c r="Q639" s="27"/>
      <c r="R639" s="8"/>
      <c r="V639" s="27"/>
      <c r="W639" s="8"/>
      <c r="AA639" s="27"/>
      <c r="AB639" s="8"/>
      <c r="AF639" s="27"/>
      <c r="AG639" s="8"/>
      <c r="AH639" s="8"/>
      <c r="AI639" s="8"/>
    </row>
    <row r="640" spans="1:35" ht="15">
      <c r="A640" s="9"/>
      <c r="B640" s="28"/>
      <c r="C640" s="28"/>
      <c r="D640" s="28"/>
      <c r="E640" s="28"/>
      <c r="F640" s="9"/>
      <c r="G640" s="9"/>
      <c r="H640" s="9"/>
      <c r="M640" s="9"/>
      <c r="N640" s="28"/>
      <c r="O640" s="28"/>
      <c r="P640" s="28"/>
      <c r="Q640" s="28"/>
      <c r="R640" s="9"/>
      <c r="V640" s="28"/>
      <c r="W640" s="9"/>
      <c r="AA640" s="28"/>
      <c r="AB640" s="9"/>
      <c r="AF640" s="28"/>
      <c r="AG640" s="9"/>
      <c r="AH640" s="9"/>
      <c r="AI640" s="9"/>
    </row>
    <row r="641" spans="1:35" ht="15">
      <c r="A641" s="8"/>
      <c r="B641" s="27"/>
      <c r="C641" s="27"/>
      <c r="D641" s="27"/>
      <c r="E641" s="27"/>
      <c r="F641" s="8"/>
      <c r="G641" s="8"/>
      <c r="H641" s="8"/>
      <c r="M641" s="8"/>
      <c r="N641" s="27"/>
      <c r="O641" s="27"/>
      <c r="P641" s="27"/>
      <c r="Q641" s="27"/>
      <c r="R641" s="8"/>
      <c r="V641" s="27"/>
      <c r="W641" s="8"/>
      <c r="AA641" s="27"/>
      <c r="AB641" s="8"/>
      <c r="AF641" s="27"/>
      <c r="AG641" s="8"/>
      <c r="AH641" s="8"/>
      <c r="AI641" s="8"/>
    </row>
    <row r="642" spans="1:35" ht="15">
      <c r="A642" s="9"/>
      <c r="B642" s="28"/>
      <c r="C642" s="28"/>
      <c r="D642" s="28"/>
      <c r="E642" s="28"/>
      <c r="F642" s="9"/>
      <c r="G642" s="9"/>
      <c r="H642" s="9"/>
      <c r="M642" s="9"/>
      <c r="N642" s="28"/>
      <c r="O642" s="28"/>
      <c r="P642" s="28"/>
      <c r="Q642" s="28"/>
      <c r="R642" s="9"/>
      <c r="V642" s="28"/>
      <c r="W642" s="9"/>
      <c r="AA642" s="28"/>
      <c r="AB642" s="9"/>
      <c r="AF642" s="28"/>
      <c r="AG642" s="9"/>
      <c r="AH642" s="9"/>
      <c r="AI642" s="9"/>
    </row>
    <row r="643" spans="1:35" ht="15">
      <c r="A643" s="8"/>
      <c r="B643" s="27"/>
      <c r="C643" s="27"/>
      <c r="D643" s="27"/>
      <c r="E643" s="27"/>
      <c r="F643" s="8"/>
      <c r="G643" s="8"/>
      <c r="H643" s="8"/>
      <c r="M643" s="8"/>
      <c r="N643" s="27"/>
      <c r="O643" s="27"/>
      <c r="P643" s="27"/>
      <c r="Q643" s="27"/>
      <c r="R643" s="8"/>
      <c r="V643" s="27"/>
      <c r="W643" s="8"/>
      <c r="AA643" s="27"/>
      <c r="AB643" s="8"/>
      <c r="AF643" s="27"/>
      <c r="AG643" s="8"/>
      <c r="AH643" s="8"/>
      <c r="AI643" s="8"/>
    </row>
    <row r="644" spans="1:35" ht="15">
      <c r="A644" s="9"/>
      <c r="B644" s="28"/>
      <c r="C644" s="28"/>
      <c r="D644" s="28"/>
      <c r="E644" s="28"/>
      <c r="F644" s="9"/>
      <c r="G644" s="9"/>
      <c r="H644" s="9"/>
      <c r="M644" s="9"/>
      <c r="N644" s="28"/>
      <c r="O644" s="28"/>
      <c r="P644" s="28"/>
      <c r="Q644" s="28"/>
      <c r="R644" s="9"/>
      <c r="V644" s="28"/>
      <c r="W644" s="9"/>
      <c r="AA644" s="28"/>
      <c r="AB644" s="9"/>
      <c r="AF644" s="28"/>
      <c r="AG644" s="9"/>
      <c r="AH644" s="9"/>
      <c r="AI644" s="9"/>
    </row>
    <row r="645" spans="1:35" ht="15">
      <c r="A645" s="8"/>
      <c r="B645" s="27"/>
      <c r="C645" s="27"/>
      <c r="D645" s="27"/>
      <c r="E645" s="27"/>
      <c r="F645" s="8"/>
      <c r="G645" s="8"/>
      <c r="H645" s="8"/>
      <c r="M645" s="8"/>
      <c r="N645" s="27"/>
      <c r="O645" s="27"/>
      <c r="P645" s="27"/>
      <c r="Q645" s="27"/>
      <c r="R645" s="8"/>
      <c r="V645" s="27"/>
      <c r="W645" s="8"/>
      <c r="AA645" s="27"/>
      <c r="AB645" s="8"/>
      <c r="AF645" s="27"/>
      <c r="AG645" s="8"/>
      <c r="AH645" s="8"/>
      <c r="AI645" s="8"/>
    </row>
    <row r="646" spans="1:35" ht="15">
      <c r="A646" s="9"/>
      <c r="B646" s="28"/>
      <c r="C646" s="28"/>
      <c r="D646" s="28"/>
      <c r="E646" s="28"/>
      <c r="F646" s="9"/>
      <c r="G646" s="9"/>
      <c r="H646" s="9"/>
      <c r="M646" s="9"/>
      <c r="N646" s="28"/>
      <c r="O646" s="28"/>
      <c r="P646" s="28"/>
      <c r="Q646" s="28"/>
      <c r="R646" s="9"/>
      <c r="V646" s="28"/>
      <c r="W646" s="9"/>
      <c r="AA646" s="28"/>
      <c r="AB646" s="9"/>
      <c r="AF646" s="28"/>
      <c r="AG646" s="9"/>
      <c r="AH646" s="9"/>
      <c r="AI646" s="9"/>
    </row>
    <row r="647" spans="1:35" ht="15">
      <c r="A647" s="8"/>
      <c r="B647" s="27"/>
      <c r="C647" s="27"/>
      <c r="D647" s="27"/>
      <c r="E647" s="27"/>
      <c r="F647" s="8"/>
      <c r="G647" s="8"/>
      <c r="H647" s="8"/>
      <c r="M647" s="8"/>
      <c r="N647" s="27"/>
      <c r="O647" s="27"/>
      <c r="P647" s="27"/>
      <c r="Q647" s="27"/>
      <c r="R647" s="8"/>
      <c r="V647" s="27"/>
      <c r="W647" s="8"/>
      <c r="AA647" s="27"/>
      <c r="AB647" s="8"/>
      <c r="AF647" s="27"/>
      <c r="AG647" s="8"/>
      <c r="AH647" s="8"/>
      <c r="AI647" s="8"/>
    </row>
    <row r="648" spans="1:35" ht="15">
      <c r="A648" s="9"/>
      <c r="B648" s="28"/>
      <c r="C648" s="28"/>
      <c r="D648" s="28"/>
      <c r="E648" s="28"/>
      <c r="F648" s="9"/>
      <c r="G648" s="9"/>
      <c r="H648" s="9"/>
      <c r="M648" s="9"/>
      <c r="N648" s="28"/>
      <c r="O648" s="28"/>
      <c r="P648" s="28"/>
      <c r="Q648" s="28"/>
      <c r="R648" s="9"/>
      <c r="V648" s="28"/>
      <c r="W648" s="9"/>
      <c r="AA648" s="28"/>
      <c r="AB648" s="9"/>
      <c r="AF648" s="28"/>
      <c r="AG648" s="9"/>
      <c r="AH648" s="9"/>
      <c r="AI648" s="9"/>
    </row>
    <row r="649" spans="1:35" ht="15">
      <c r="A649" s="8"/>
      <c r="B649" s="27"/>
      <c r="C649" s="27"/>
      <c r="D649" s="27"/>
      <c r="E649" s="27"/>
      <c r="F649" s="8"/>
      <c r="G649" s="8"/>
      <c r="H649" s="8"/>
      <c r="M649" s="8"/>
      <c r="N649" s="27"/>
      <c r="O649" s="27"/>
      <c r="P649" s="27"/>
      <c r="Q649" s="27"/>
      <c r="R649" s="8"/>
      <c r="V649" s="27"/>
      <c r="W649" s="8"/>
      <c r="AA649" s="27"/>
      <c r="AB649" s="8"/>
      <c r="AF649" s="27"/>
      <c r="AG649" s="8"/>
      <c r="AH649" s="8"/>
      <c r="AI649" s="8"/>
    </row>
    <row r="650" spans="1:35" ht="15">
      <c r="A650" s="9"/>
      <c r="B650" s="28"/>
      <c r="C650" s="28"/>
      <c r="D650" s="28"/>
      <c r="E650" s="28"/>
      <c r="F650" s="9"/>
      <c r="G650" s="9"/>
      <c r="H650" s="9"/>
      <c r="M650" s="9"/>
      <c r="N650" s="28"/>
      <c r="O650" s="28"/>
      <c r="P650" s="28"/>
      <c r="Q650" s="28"/>
      <c r="R650" s="9"/>
      <c r="V650" s="28"/>
      <c r="W650" s="9"/>
      <c r="AA650" s="28"/>
      <c r="AB650" s="9"/>
      <c r="AF650" s="28"/>
      <c r="AG650" s="9"/>
      <c r="AH650" s="9"/>
      <c r="AI650" s="9"/>
    </row>
    <row r="651" spans="1:35" ht="15">
      <c r="A651" s="8"/>
      <c r="B651" s="27"/>
      <c r="C651" s="27"/>
      <c r="D651" s="27"/>
      <c r="E651" s="27"/>
      <c r="F651" s="8"/>
      <c r="G651" s="8"/>
      <c r="H651" s="8"/>
      <c r="M651" s="8"/>
      <c r="N651" s="27"/>
      <c r="O651" s="27"/>
      <c r="P651" s="27"/>
      <c r="Q651" s="27"/>
      <c r="R651" s="8"/>
      <c r="V651" s="27"/>
      <c r="W651" s="8"/>
      <c r="AA651" s="27"/>
      <c r="AB651" s="8"/>
      <c r="AF651" s="27"/>
      <c r="AG651" s="8"/>
      <c r="AH651" s="8"/>
      <c r="AI651" s="8"/>
    </row>
    <row r="652" spans="1:35" ht="15">
      <c r="A652" s="9"/>
      <c r="B652" s="28"/>
      <c r="C652" s="28"/>
      <c r="D652" s="28"/>
      <c r="E652" s="28"/>
      <c r="F652" s="9"/>
      <c r="G652" s="9"/>
      <c r="H652" s="9"/>
      <c r="M652" s="9"/>
      <c r="N652" s="28"/>
      <c r="O652" s="28"/>
      <c r="P652" s="28"/>
      <c r="Q652" s="28"/>
      <c r="R652" s="9"/>
      <c r="V652" s="28"/>
      <c r="W652" s="9"/>
      <c r="AA652" s="28"/>
      <c r="AB652" s="9"/>
      <c r="AF652" s="28"/>
      <c r="AG652" s="9"/>
      <c r="AH652" s="9"/>
      <c r="AI652" s="9"/>
    </row>
    <row r="653" spans="1:35" ht="15">
      <c r="A653" s="8"/>
      <c r="B653" s="27"/>
      <c r="C653" s="27"/>
      <c r="D653" s="27"/>
      <c r="E653" s="27"/>
      <c r="F653" s="8"/>
      <c r="G653" s="8"/>
      <c r="H653" s="8"/>
      <c r="M653" s="8"/>
      <c r="N653" s="27"/>
      <c r="O653" s="27"/>
      <c r="P653" s="27"/>
      <c r="Q653" s="27"/>
      <c r="R653" s="8"/>
      <c r="V653" s="27"/>
      <c r="W653" s="8"/>
      <c r="AA653" s="27"/>
      <c r="AB653" s="8"/>
      <c r="AF653" s="27"/>
      <c r="AG653" s="8"/>
      <c r="AH653" s="8"/>
      <c r="AI653" s="8"/>
    </row>
    <row r="654" spans="1:35" ht="15">
      <c r="A654" s="9"/>
      <c r="B654" s="28"/>
      <c r="C654" s="28"/>
      <c r="D654" s="28"/>
      <c r="E654" s="28"/>
      <c r="F654" s="9"/>
      <c r="G654" s="9"/>
      <c r="H654" s="9"/>
      <c r="M654" s="9"/>
      <c r="N654" s="28"/>
      <c r="O654" s="28"/>
      <c r="P654" s="28"/>
      <c r="Q654" s="28"/>
      <c r="R654" s="9"/>
      <c r="V654" s="28"/>
      <c r="W654" s="9"/>
      <c r="AA654" s="28"/>
      <c r="AB654" s="9"/>
      <c r="AF654" s="28"/>
      <c r="AG654" s="9"/>
      <c r="AH654" s="9"/>
      <c r="AI654" s="9"/>
    </row>
    <row r="655" spans="1:35" ht="15">
      <c r="A655" s="8"/>
      <c r="B655" s="27"/>
      <c r="C655" s="27"/>
      <c r="D655" s="27"/>
      <c r="E655" s="27"/>
      <c r="F655" s="8"/>
      <c r="G655" s="8"/>
      <c r="H655" s="8"/>
      <c r="M655" s="8"/>
      <c r="N655" s="27"/>
      <c r="O655" s="27"/>
      <c r="P655" s="27"/>
      <c r="Q655" s="27"/>
      <c r="R655" s="8"/>
      <c r="V655" s="27"/>
      <c r="W655" s="8"/>
      <c r="AA655" s="27"/>
      <c r="AB655" s="8"/>
      <c r="AF655" s="27"/>
      <c r="AG655" s="8"/>
      <c r="AH655" s="8"/>
      <c r="AI655" s="8"/>
    </row>
    <row r="656" spans="1:35" ht="15">
      <c r="A656" s="9"/>
      <c r="B656" s="28"/>
      <c r="C656" s="28"/>
      <c r="D656" s="28"/>
      <c r="E656" s="28"/>
      <c r="F656" s="9"/>
      <c r="G656" s="9"/>
      <c r="H656" s="9"/>
      <c r="M656" s="9"/>
      <c r="N656" s="28"/>
      <c r="O656" s="28"/>
      <c r="P656" s="28"/>
      <c r="Q656" s="28"/>
      <c r="R656" s="9"/>
      <c r="V656" s="28"/>
      <c r="W656" s="9"/>
      <c r="AA656" s="28"/>
      <c r="AB656" s="9"/>
      <c r="AF656" s="28"/>
      <c r="AG656" s="9"/>
      <c r="AH656" s="9"/>
      <c r="AI656" s="9"/>
    </row>
    <row r="657" spans="1:35" ht="15">
      <c r="A657" s="8"/>
      <c r="B657" s="27"/>
      <c r="C657" s="27"/>
      <c r="D657" s="27"/>
      <c r="E657" s="27"/>
      <c r="F657" s="8"/>
      <c r="G657" s="8"/>
      <c r="H657" s="8"/>
      <c r="M657" s="8"/>
      <c r="N657" s="27"/>
      <c r="O657" s="27"/>
      <c r="P657" s="27"/>
      <c r="Q657" s="27"/>
      <c r="R657" s="8"/>
      <c r="V657" s="27"/>
      <c r="W657" s="8"/>
      <c r="AA657" s="27"/>
      <c r="AB657" s="8"/>
      <c r="AF657" s="27"/>
      <c r="AG657" s="8"/>
      <c r="AH657" s="8"/>
      <c r="AI657" s="8"/>
    </row>
    <row r="658" spans="1:35" ht="15">
      <c r="A658" s="9"/>
      <c r="B658" s="28"/>
      <c r="C658" s="28"/>
      <c r="D658" s="28"/>
      <c r="E658" s="28"/>
      <c r="F658" s="9"/>
      <c r="G658" s="9"/>
      <c r="H658" s="9"/>
      <c r="M658" s="9"/>
      <c r="N658" s="28"/>
      <c r="O658" s="28"/>
      <c r="P658" s="28"/>
      <c r="Q658" s="28"/>
      <c r="R658" s="9"/>
      <c r="V658" s="28"/>
      <c r="W658" s="9"/>
      <c r="AA658" s="28"/>
      <c r="AB658" s="9"/>
      <c r="AF658" s="28"/>
      <c r="AG658" s="9"/>
      <c r="AH658" s="9"/>
      <c r="AI658" s="9"/>
    </row>
    <row r="659" spans="1:35" ht="15">
      <c r="A659" s="8"/>
      <c r="B659" s="27"/>
      <c r="C659" s="27"/>
      <c r="D659" s="27"/>
      <c r="E659" s="27"/>
      <c r="F659" s="8"/>
      <c r="G659" s="8"/>
      <c r="H659" s="8"/>
      <c r="M659" s="8"/>
      <c r="N659" s="27"/>
      <c r="O659" s="27"/>
      <c r="P659" s="27"/>
      <c r="Q659" s="27"/>
      <c r="R659" s="8"/>
      <c r="V659" s="27"/>
      <c r="W659" s="8"/>
      <c r="AA659" s="27"/>
      <c r="AB659" s="8"/>
      <c r="AF659" s="27"/>
      <c r="AG659" s="8"/>
      <c r="AH659" s="8"/>
      <c r="AI659" s="8"/>
    </row>
    <row r="660" spans="1:35" ht="15">
      <c r="A660" s="9"/>
      <c r="B660" s="28"/>
      <c r="C660" s="28"/>
      <c r="D660" s="28"/>
      <c r="E660" s="28"/>
      <c r="F660" s="9"/>
      <c r="G660" s="9"/>
      <c r="H660" s="9"/>
      <c r="M660" s="9"/>
      <c r="N660" s="28"/>
      <c r="O660" s="28"/>
      <c r="P660" s="28"/>
      <c r="Q660" s="28"/>
      <c r="R660" s="9"/>
      <c r="V660" s="28"/>
      <c r="W660" s="9"/>
      <c r="AA660" s="28"/>
      <c r="AB660" s="9"/>
      <c r="AF660" s="28"/>
      <c r="AG660" s="9"/>
      <c r="AH660" s="9"/>
      <c r="AI660" s="9"/>
    </row>
    <row r="661" spans="1:35" ht="15">
      <c r="A661" s="8"/>
      <c r="B661" s="27"/>
      <c r="C661" s="27"/>
      <c r="D661" s="27"/>
      <c r="E661" s="27"/>
      <c r="F661" s="8"/>
      <c r="G661" s="8"/>
      <c r="H661" s="8"/>
      <c r="M661" s="8"/>
      <c r="N661" s="27"/>
      <c r="O661" s="27"/>
      <c r="P661" s="27"/>
      <c r="Q661" s="27"/>
      <c r="R661" s="8"/>
      <c r="V661" s="27"/>
      <c r="W661" s="8"/>
      <c r="AA661" s="27"/>
      <c r="AB661" s="8"/>
      <c r="AF661" s="27"/>
      <c r="AG661" s="8"/>
      <c r="AH661" s="8"/>
      <c r="AI661" s="8"/>
    </row>
    <row r="662" spans="1:35" ht="15">
      <c r="A662" s="9"/>
      <c r="B662" s="28"/>
      <c r="C662" s="28"/>
      <c r="D662" s="28"/>
      <c r="E662" s="28"/>
      <c r="F662" s="9"/>
      <c r="G662" s="9"/>
      <c r="H662" s="9"/>
      <c r="M662" s="9"/>
      <c r="N662" s="28"/>
      <c r="O662" s="28"/>
      <c r="P662" s="28"/>
      <c r="Q662" s="28"/>
      <c r="R662" s="9"/>
      <c r="V662" s="28"/>
      <c r="W662" s="9"/>
      <c r="AA662" s="28"/>
      <c r="AB662" s="9"/>
      <c r="AF662" s="28"/>
      <c r="AG662" s="9"/>
      <c r="AH662" s="9"/>
      <c r="AI662" s="9"/>
    </row>
    <row r="663" spans="1:35" ht="15">
      <c r="A663" s="8"/>
      <c r="B663" s="27"/>
      <c r="C663" s="27"/>
      <c r="D663" s="27"/>
      <c r="E663" s="27"/>
      <c r="F663" s="8"/>
      <c r="G663" s="8"/>
      <c r="H663" s="8"/>
      <c r="M663" s="8"/>
      <c r="N663" s="27"/>
      <c r="O663" s="27"/>
      <c r="P663" s="27"/>
      <c r="Q663" s="27"/>
      <c r="R663" s="8"/>
      <c r="V663" s="27"/>
      <c r="W663" s="8"/>
      <c r="AA663" s="27"/>
      <c r="AB663" s="8"/>
      <c r="AF663" s="27"/>
      <c r="AG663" s="8"/>
      <c r="AH663" s="8"/>
      <c r="AI663" s="8"/>
    </row>
    <row r="664" spans="1:35" ht="15">
      <c r="A664" s="9"/>
      <c r="B664" s="28"/>
      <c r="C664" s="28"/>
      <c r="D664" s="28"/>
      <c r="E664" s="28"/>
      <c r="F664" s="9"/>
      <c r="G664" s="9"/>
      <c r="H664" s="9"/>
      <c r="M664" s="9"/>
      <c r="N664" s="28"/>
      <c r="O664" s="28"/>
      <c r="P664" s="28"/>
      <c r="Q664" s="28"/>
      <c r="R664" s="9"/>
      <c r="V664" s="28"/>
      <c r="W664" s="9"/>
      <c r="AA664" s="28"/>
      <c r="AB664" s="9"/>
      <c r="AF664" s="28"/>
      <c r="AG664" s="9"/>
      <c r="AH664" s="9"/>
      <c r="AI664" s="9"/>
    </row>
    <row r="665" spans="1:35" ht="15">
      <c r="A665" s="8"/>
      <c r="B665" s="27"/>
      <c r="C665" s="27"/>
      <c r="D665" s="27"/>
      <c r="E665" s="27"/>
      <c r="F665" s="8"/>
      <c r="G665" s="8"/>
      <c r="H665" s="8"/>
      <c r="M665" s="8"/>
      <c r="N665" s="27"/>
      <c r="O665" s="27"/>
      <c r="P665" s="27"/>
      <c r="Q665" s="27"/>
      <c r="R665" s="8"/>
      <c r="V665" s="27"/>
      <c r="W665" s="8"/>
      <c r="AA665" s="27"/>
      <c r="AB665" s="8"/>
      <c r="AF665" s="27"/>
      <c r="AG665" s="8"/>
      <c r="AH665" s="8"/>
      <c r="AI665" s="8"/>
    </row>
    <row r="666" spans="1:35" ht="15">
      <c r="A666" s="9"/>
      <c r="B666" s="28"/>
      <c r="C666" s="28"/>
      <c r="D666" s="28"/>
      <c r="E666" s="28"/>
      <c r="F666" s="9"/>
      <c r="G666" s="9"/>
      <c r="H666" s="9"/>
      <c r="M666" s="9"/>
      <c r="N666" s="28"/>
      <c r="O666" s="28"/>
      <c r="P666" s="28"/>
      <c r="Q666" s="28"/>
      <c r="R666" s="9"/>
      <c r="V666" s="28"/>
      <c r="W666" s="9"/>
      <c r="AA666" s="28"/>
      <c r="AB666" s="9"/>
      <c r="AF666" s="28"/>
      <c r="AG666" s="9"/>
      <c r="AH666" s="9"/>
      <c r="AI666" s="9"/>
    </row>
    <row r="667" spans="1:35" ht="15">
      <c r="A667" s="8"/>
      <c r="B667" s="27"/>
      <c r="C667" s="27"/>
      <c r="D667" s="27"/>
      <c r="E667" s="27"/>
      <c r="F667" s="8"/>
      <c r="G667" s="8"/>
      <c r="H667" s="8"/>
      <c r="M667" s="8"/>
      <c r="N667" s="27"/>
      <c r="O667" s="27"/>
      <c r="P667" s="27"/>
      <c r="Q667" s="27"/>
      <c r="R667" s="8"/>
      <c r="V667" s="27"/>
      <c r="W667" s="8"/>
      <c r="AA667" s="27"/>
      <c r="AB667" s="8"/>
      <c r="AF667" s="27"/>
      <c r="AG667" s="8"/>
      <c r="AH667" s="8"/>
      <c r="AI667" s="8"/>
    </row>
    <row r="668" spans="1:35" ht="15">
      <c r="A668" s="9"/>
      <c r="B668" s="28"/>
      <c r="C668" s="28"/>
      <c r="D668" s="28"/>
      <c r="E668" s="28"/>
      <c r="F668" s="9"/>
      <c r="G668" s="9"/>
      <c r="H668" s="9"/>
      <c r="M668" s="9"/>
      <c r="N668" s="28"/>
      <c r="O668" s="28"/>
      <c r="P668" s="28"/>
      <c r="Q668" s="28"/>
      <c r="R668" s="9"/>
      <c r="V668" s="28"/>
      <c r="W668" s="9"/>
      <c r="AA668" s="28"/>
      <c r="AB668" s="9"/>
      <c r="AF668" s="28"/>
      <c r="AG668" s="9"/>
      <c r="AH668" s="9"/>
      <c r="AI668" s="9"/>
    </row>
    <row r="669" spans="1:35" ht="15">
      <c r="A669" s="8"/>
      <c r="B669" s="27"/>
      <c r="C669" s="27"/>
      <c r="D669" s="27"/>
      <c r="E669" s="27"/>
      <c r="F669" s="8"/>
      <c r="G669" s="8"/>
      <c r="H669" s="8"/>
      <c r="M669" s="8"/>
      <c r="N669" s="27"/>
      <c r="O669" s="27"/>
      <c r="P669" s="27"/>
      <c r="Q669" s="27"/>
      <c r="R669" s="8"/>
      <c r="V669" s="27"/>
      <c r="W669" s="8"/>
      <c r="AA669" s="27"/>
      <c r="AB669" s="8"/>
      <c r="AF669" s="27"/>
      <c r="AG669" s="8"/>
      <c r="AH669" s="8"/>
      <c r="AI669" s="8"/>
    </row>
    <row r="670" spans="1:35" ht="15">
      <c r="A670" s="9"/>
      <c r="B670" s="28"/>
      <c r="C670" s="28"/>
      <c r="D670" s="28"/>
      <c r="E670" s="28"/>
      <c r="F670" s="9"/>
      <c r="G670" s="9"/>
      <c r="H670" s="9"/>
      <c r="M670" s="9"/>
      <c r="N670" s="28"/>
      <c r="O670" s="28"/>
      <c r="P670" s="28"/>
      <c r="Q670" s="28"/>
      <c r="R670" s="9"/>
      <c r="V670" s="28"/>
      <c r="W670" s="9"/>
      <c r="AA670" s="28"/>
      <c r="AB670" s="9"/>
      <c r="AF670" s="28"/>
      <c r="AG670" s="9"/>
      <c r="AH670" s="9"/>
      <c r="AI670" s="9"/>
    </row>
    <row r="671" spans="1:35" ht="15">
      <c r="A671" s="8"/>
      <c r="B671" s="27"/>
      <c r="C671" s="27"/>
      <c r="D671" s="27"/>
      <c r="E671" s="27"/>
      <c r="F671" s="8"/>
      <c r="G671" s="8"/>
      <c r="H671" s="8"/>
      <c r="M671" s="8"/>
      <c r="N671" s="27"/>
      <c r="O671" s="27"/>
      <c r="P671" s="27"/>
      <c r="Q671" s="27"/>
      <c r="R671" s="8"/>
      <c r="V671" s="27"/>
      <c r="W671" s="8"/>
      <c r="AA671" s="27"/>
      <c r="AB671" s="8"/>
      <c r="AF671" s="27"/>
      <c r="AG671" s="8"/>
      <c r="AH671" s="8"/>
      <c r="AI671" s="8"/>
    </row>
    <row r="672" spans="1:35" ht="15">
      <c r="A672" s="9"/>
      <c r="B672" s="28"/>
      <c r="C672" s="28"/>
      <c r="D672" s="28"/>
      <c r="E672" s="28"/>
      <c r="F672" s="9"/>
      <c r="G672" s="9"/>
      <c r="H672" s="9"/>
      <c r="M672" s="9"/>
      <c r="N672" s="28"/>
      <c r="O672" s="28"/>
      <c r="P672" s="28"/>
      <c r="Q672" s="28"/>
      <c r="R672" s="9"/>
      <c r="V672" s="28"/>
      <c r="W672" s="9"/>
      <c r="AA672" s="28"/>
      <c r="AB672" s="9"/>
      <c r="AF672" s="28"/>
      <c r="AG672" s="9"/>
      <c r="AH672" s="9"/>
      <c r="AI672" s="9"/>
    </row>
    <row r="673" spans="1:35" ht="15">
      <c r="A673" s="8"/>
      <c r="B673" s="27"/>
      <c r="C673" s="27"/>
      <c r="D673" s="27"/>
      <c r="E673" s="27"/>
      <c r="F673" s="8"/>
      <c r="G673" s="8"/>
      <c r="H673" s="8"/>
      <c r="M673" s="8"/>
      <c r="N673" s="27"/>
      <c r="O673" s="27"/>
      <c r="P673" s="27"/>
      <c r="Q673" s="27"/>
      <c r="R673" s="8"/>
      <c r="V673" s="27"/>
      <c r="W673" s="8"/>
      <c r="AA673" s="27"/>
      <c r="AB673" s="8"/>
      <c r="AF673" s="27"/>
      <c r="AG673" s="8"/>
      <c r="AH673" s="8"/>
      <c r="AI673" s="8"/>
    </row>
    <row r="674" spans="1:35" ht="15">
      <c r="A674" s="9"/>
      <c r="B674" s="28"/>
      <c r="C674" s="28"/>
      <c r="D674" s="28"/>
      <c r="E674" s="28"/>
      <c r="F674" s="9"/>
      <c r="G674" s="9"/>
      <c r="H674" s="9"/>
      <c r="M674" s="9"/>
      <c r="N674" s="28"/>
      <c r="O674" s="28"/>
      <c r="P674" s="28"/>
      <c r="Q674" s="28"/>
      <c r="R674" s="9"/>
      <c r="V674" s="28"/>
      <c r="W674" s="9"/>
      <c r="AA674" s="28"/>
      <c r="AB674" s="9"/>
      <c r="AF674" s="28"/>
      <c r="AG674" s="9"/>
      <c r="AH674" s="9"/>
      <c r="AI674" s="9"/>
    </row>
    <row r="675" spans="1:35" ht="15">
      <c r="A675" s="8"/>
      <c r="B675" s="27"/>
      <c r="C675" s="27"/>
      <c r="D675" s="27"/>
      <c r="E675" s="27"/>
      <c r="F675" s="8"/>
      <c r="G675" s="8"/>
      <c r="H675" s="8"/>
      <c r="M675" s="8"/>
      <c r="N675" s="27"/>
      <c r="O675" s="27"/>
      <c r="P675" s="27"/>
      <c r="Q675" s="27"/>
      <c r="R675" s="8"/>
      <c r="V675" s="27"/>
      <c r="W675" s="8"/>
      <c r="AA675" s="27"/>
      <c r="AB675" s="8"/>
      <c r="AF675" s="27"/>
      <c r="AG675" s="8"/>
      <c r="AH675" s="8"/>
      <c r="AI675" s="8"/>
    </row>
    <row r="676" spans="1:35" ht="15">
      <c r="A676" s="9"/>
      <c r="B676" s="28"/>
      <c r="C676" s="28"/>
      <c r="D676" s="28"/>
      <c r="E676" s="28"/>
      <c r="F676" s="9"/>
      <c r="G676" s="9"/>
      <c r="H676" s="9"/>
      <c r="M676" s="9"/>
      <c r="N676" s="28"/>
      <c r="O676" s="28"/>
      <c r="P676" s="28"/>
      <c r="Q676" s="28"/>
      <c r="R676" s="9"/>
      <c r="V676" s="28"/>
      <c r="W676" s="9"/>
      <c r="AA676" s="28"/>
      <c r="AB676" s="9"/>
      <c r="AF676" s="28"/>
      <c r="AG676" s="9"/>
      <c r="AH676" s="9"/>
      <c r="AI676" s="9"/>
    </row>
    <row r="677" spans="1:35" ht="15">
      <c r="A677" s="8"/>
      <c r="B677" s="27"/>
      <c r="C677" s="27"/>
      <c r="D677" s="27"/>
      <c r="E677" s="27"/>
      <c r="F677" s="8"/>
      <c r="G677" s="8"/>
      <c r="H677" s="8"/>
      <c r="M677" s="8"/>
      <c r="N677" s="27"/>
      <c r="O677" s="27"/>
      <c r="P677" s="27"/>
      <c r="Q677" s="27"/>
      <c r="R677" s="8"/>
      <c r="V677" s="27"/>
      <c r="W677" s="8"/>
      <c r="AA677" s="27"/>
      <c r="AB677" s="8"/>
      <c r="AF677" s="27"/>
      <c r="AG677" s="8"/>
      <c r="AH677" s="8"/>
      <c r="AI677" s="8"/>
    </row>
    <row r="678" spans="1:35" ht="15">
      <c r="A678" s="9"/>
      <c r="B678" s="28"/>
      <c r="C678" s="28"/>
      <c r="D678" s="28"/>
      <c r="E678" s="28"/>
      <c r="F678" s="9"/>
      <c r="G678" s="9"/>
      <c r="H678" s="9"/>
      <c r="M678" s="9"/>
      <c r="N678" s="28"/>
      <c r="O678" s="28"/>
      <c r="P678" s="28"/>
      <c r="Q678" s="28"/>
      <c r="R678" s="9"/>
      <c r="V678" s="28"/>
      <c r="W678" s="9"/>
      <c r="AA678" s="28"/>
      <c r="AB678" s="9"/>
      <c r="AF678" s="28"/>
      <c r="AG678" s="9"/>
      <c r="AH678" s="9"/>
      <c r="AI678" s="9"/>
    </row>
    <row r="679" spans="1:35" ht="15">
      <c r="A679" s="8"/>
      <c r="B679" s="27"/>
      <c r="C679" s="27"/>
      <c r="D679" s="27"/>
      <c r="E679" s="27"/>
      <c r="F679" s="8"/>
      <c r="G679" s="8"/>
      <c r="H679" s="8"/>
      <c r="M679" s="8"/>
      <c r="N679" s="27"/>
      <c r="O679" s="27"/>
      <c r="P679" s="27"/>
      <c r="Q679" s="27"/>
      <c r="R679" s="8"/>
      <c r="V679" s="27"/>
      <c r="W679" s="8"/>
      <c r="AA679" s="27"/>
      <c r="AB679" s="8"/>
      <c r="AF679" s="27"/>
      <c r="AG679" s="8"/>
      <c r="AH679" s="8"/>
      <c r="AI679" s="8"/>
    </row>
    <row r="680" spans="1:35" ht="15">
      <c r="A680" s="9"/>
      <c r="B680" s="28"/>
      <c r="C680" s="28"/>
      <c r="D680" s="28"/>
      <c r="E680" s="28"/>
      <c r="F680" s="9"/>
      <c r="G680" s="9"/>
      <c r="H680" s="9"/>
      <c r="M680" s="9"/>
      <c r="N680" s="28"/>
      <c r="O680" s="28"/>
      <c r="P680" s="28"/>
      <c r="Q680" s="28"/>
      <c r="R680" s="9"/>
      <c r="V680" s="28"/>
      <c r="W680" s="9"/>
      <c r="AA680" s="28"/>
      <c r="AB680" s="9"/>
      <c r="AF680" s="28"/>
      <c r="AG680" s="9"/>
      <c r="AH680" s="9"/>
      <c r="AI680" s="9"/>
    </row>
    <row r="681" spans="1:35" ht="15">
      <c r="A681" s="8"/>
      <c r="B681" s="27"/>
      <c r="C681" s="27"/>
      <c r="D681" s="27"/>
      <c r="E681" s="27"/>
      <c r="F681" s="8"/>
      <c r="G681" s="8"/>
      <c r="H681" s="8"/>
      <c r="M681" s="8"/>
      <c r="N681" s="27"/>
      <c r="O681" s="27"/>
      <c r="P681" s="27"/>
      <c r="Q681" s="27"/>
      <c r="R681" s="8"/>
      <c r="V681" s="27"/>
      <c r="W681" s="8"/>
      <c r="AA681" s="27"/>
      <c r="AB681" s="8"/>
      <c r="AF681" s="27"/>
      <c r="AG681" s="8"/>
      <c r="AH681" s="8"/>
      <c r="AI681" s="8"/>
    </row>
    <row r="682" spans="1:35" ht="15">
      <c r="A682" s="9"/>
      <c r="B682" s="28"/>
      <c r="C682" s="28"/>
      <c r="D682" s="28"/>
      <c r="E682" s="28"/>
      <c r="F682" s="9"/>
      <c r="G682" s="9"/>
      <c r="H682" s="9"/>
      <c r="M682" s="9"/>
      <c r="N682" s="28"/>
      <c r="O682" s="28"/>
      <c r="P682" s="28"/>
      <c r="Q682" s="28"/>
      <c r="R682" s="9"/>
      <c r="V682" s="28"/>
      <c r="W682" s="9"/>
      <c r="AA682" s="28"/>
      <c r="AB682" s="9"/>
      <c r="AF682" s="28"/>
      <c r="AG682" s="9"/>
      <c r="AH682" s="9"/>
      <c r="AI682" s="9"/>
    </row>
    <row r="683" spans="1:35" ht="15">
      <c r="A683" s="8"/>
      <c r="B683" s="27"/>
      <c r="C683" s="27"/>
      <c r="D683" s="27"/>
      <c r="E683" s="27"/>
      <c r="F683" s="8"/>
      <c r="G683" s="8"/>
      <c r="H683" s="8"/>
      <c r="M683" s="8"/>
      <c r="N683" s="27"/>
      <c r="O683" s="27"/>
      <c r="P683" s="27"/>
      <c r="Q683" s="27"/>
      <c r="R683" s="8"/>
      <c r="V683" s="27"/>
      <c r="W683" s="8"/>
      <c r="AA683" s="27"/>
      <c r="AB683" s="8"/>
      <c r="AF683" s="27"/>
      <c r="AG683" s="8"/>
      <c r="AH683" s="8"/>
      <c r="AI683" s="8"/>
    </row>
    <row r="684" spans="1:35" ht="15">
      <c r="A684" s="9"/>
      <c r="B684" s="28"/>
      <c r="C684" s="28"/>
      <c r="D684" s="28"/>
      <c r="E684" s="28"/>
      <c r="F684" s="9"/>
      <c r="G684" s="9"/>
      <c r="H684" s="9"/>
      <c r="M684" s="9"/>
      <c r="N684" s="28"/>
      <c r="O684" s="28"/>
      <c r="P684" s="28"/>
      <c r="Q684" s="28"/>
      <c r="R684" s="9"/>
      <c r="V684" s="28"/>
      <c r="W684" s="9"/>
      <c r="AA684" s="28"/>
      <c r="AB684" s="9"/>
      <c r="AF684" s="28"/>
      <c r="AG684" s="9"/>
      <c r="AH684" s="9"/>
      <c r="AI684" s="9"/>
    </row>
    <row r="685" spans="1:35" ht="15">
      <c r="A685" s="8"/>
      <c r="B685" s="27"/>
      <c r="C685" s="27"/>
      <c r="D685" s="27"/>
      <c r="E685" s="27"/>
      <c r="F685" s="8"/>
      <c r="G685" s="8"/>
      <c r="H685" s="8"/>
      <c r="M685" s="8"/>
      <c r="N685" s="27"/>
      <c r="O685" s="27"/>
      <c r="P685" s="27"/>
      <c r="Q685" s="27"/>
      <c r="R685" s="8"/>
      <c r="V685" s="27"/>
      <c r="W685" s="8"/>
      <c r="AA685" s="27"/>
      <c r="AB685" s="8"/>
      <c r="AF685" s="27"/>
      <c r="AG685" s="8"/>
      <c r="AH685" s="8"/>
      <c r="AI685" s="8"/>
    </row>
    <row r="686" spans="1:35" ht="15">
      <c r="A686" s="9"/>
      <c r="B686" s="28"/>
      <c r="C686" s="28"/>
      <c r="D686" s="28"/>
      <c r="E686" s="28"/>
      <c r="F686" s="9"/>
      <c r="G686" s="9"/>
      <c r="H686" s="9"/>
      <c r="M686" s="9"/>
      <c r="N686" s="28"/>
      <c r="O686" s="28"/>
      <c r="P686" s="28"/>
      <c r="Q686" s="28"/>
      <c r="R686" s="9"/>
      <c r="V686" s="28"/>
      <c r="W686" s="9"/>
      <c r="AA686" s="28"/>
      <c r="AB686" s="9"/>
      <c r="AF686" s="28"/>
      <c r="AG686" s="9"/>
      <c r="AH686" s="9"/>
      <c r="AI686" s="9"/>
    </row>
    <row r="687" spans="1:35" ht="15">
      <c r="A687" s="8"/>
      <c r="B687" s="27"/>
      <c r="C687" s="27"/>
      <c r="D687" s="27"/>
      <c r="E687" s="27"/>
      <c r="F687" s="8"/>
      <c r="G687" s="8"/>
      <c r="H687" s="8"/>
      <c r="M687" s="8"/>
      <c r="N687" s="27"/>
      <c r="O687" s="27"/>
      <c r="P687" s="27"/>
      <c r="Q687" s="27"/>
      <c r="R687" s="8"/>
      <c r="V687" s="27"/>
      <c r="W687" s="8"/>
      <c r="AA687" s="27"/>
      <c r="AB687" s="8"/>
      <c r="AF687" s="27"/>
      <c r="AG687" s="8"/>
      <c r="AH687" s="8"/>
      <c r="AI687" s="8"/>
    </row>
    <row r="688" spans="1:35" ht="15">
      <c r="A688" s="9"/>
      <c r="B688" s="28"/>
      <c r="C688" s="28"/>
      <c r="D688" s="28"/>
      <c r="E688" s="28"/>
      <c r="F688" s="9"/>
      <c r="G688" s="9"/>
      <c r="H688" s="9"/>
      <c r="M688" s="9"/>
      <c r="N688" s="28"/>
      <c r="O688" s="28"/>
      <c r="P688" s="28"/>
      <c r="Q688" s="28"/>
      <c r="R688" s="9"/>
      <c r="V688" s="28"/>
      <c r="W688" s="9"/>
      <c r="AA688" s="28"/>
      <c r="AB688" s="9"/>
      <c r="AF688" s="28"/>
      <c r="AG688" s="9"/>
      <c r="AH688" s="9"/>
      <c r="AI688" s="9"/>
    </row>
    <row r="689" spans="1:35" ht="15">
      <c r="A689" s="8"/>
      <c r="B689" s="27"/>
      <c r="C689" s="27"/>
      <c r="D689" s="27"/>
      <c r="E689" s="27"/>
      <c r="F689" s="8"/>
      <c r="G689" s="8"/>
      <c r="H689" s="8"/>
      <c r="M689" s="8"/>
      <c r="N689" s="27"/>
      <c r="O689" s="27"/>
      <c r="P689" s="27"/>
      <c r="Q689" s="27"/>
      <c r="R689" s="8"/>
      <c r="V689" s="27"/>
      <c r="W689" s="8"/>
      <c r="AA689" s="27"/>
      <c r="AB689" s="8"/>
      <c r="AF689" s="27"/>
      <c r="AG689" s="8"/>
      <c r="AH689" s="8"/>
      <c r="AI689" s="8"/>
    </row>
    <row r="690" spans="1:35" ht="15">
      <c r="A690" s="9"/>
      <c r="B690" s="28"/>
      <c r="C690" s="28"/>
      <c r="D690" s="28"/>
      <c r="E690" s="28"/>
      <c r="F690" s="9"/>
      <c r="G690" s="9"/>
      <c r="H690" s="9"/>
      <c r="M690" s="9"/>
      <c r="N690" s="28"/>
      <c r="O690" s="28"/>
      <c r="P690" s="28"/>
      <c r="Q690" s="28"/>
      <c r="R690" s="9"/>
      <c r="V690" s="28"/>
      <c r="W690" s="9"/>
      <c r="AA690" s="28"/>
      <c r="AB690" s="9"/>
      <c r="AF690" s="28"/>
      <c r="AG690" s="9"/>
      <c r="AH690" s="9"/>
      <c r="AI690" s="9"/>
    </row>
    <row r="691" spans="1:35" ht="15">
      <c r="A691" s="8"/>
      <c r="B691" s="27"/>
      <c r="C691" s="27"/>
      <c r="D691" s="27"/>
      <c r="E691" s="27"/>
      <c r="F691" s="8"/>
      <c r="G691" s="8"/>
      <c r="H691" s="8"/>
      <c r="M691" s="8"/>
      <c r="N691" s="27"/>
      <c r="O691" s="27"/>
      <c r="P691" s="27"/>
      <c r="Q691" s="27"/>
      <c r="R691" s="8"/>
      <c r="V691" s="27"/>
      <c r="W691" s="8"/>
      <c r="AA691" s="27"/>
      <c r="AB691" s="8"/>
      <c r="AF691" s="27"/>
      <c r="AG691" s="8"/>
      <c r="AH691" s="8"/>
      <c r="AI691" s="8"/>
    </row>
    <row r="692" spans="1:35" ht="15">
      <c r="A692" s="9"/>
      <c r="B692" s="28"/>
      <c r="C692" s="28"/>
      <c r="D692" s="28"/>
      <c r="E692" s="28"/>
      <c r="F692" s="9"/>
      <c r="G692" s="9"/>
      <c r="H692" s="9"/>
      <c r="M692" s="9"/>
      <c r="N692" s="28"/>
      <c r="O692" s="28"/>
      <c r="P692" s="28"/>
      <c r="Q692" s="28"/>
      <c r="R692" s="9"/>
      <c r="V692" s="28"/>
      <c r="W692" s="9"/>
      <c r="AA692" s="28"/>
      <c r="AB692" s="9"/>
      <c r="AF692" s="28"/>
      <c r="AG692" s="9"/>
      <c r="AH692" s="9"/>
      <c r="AI692" s="9"/>
    </row>
    <row r="693" spans="1:35" ht="15">
      <c r="A693" s="8"/>
      <c r="B693" s="27"/>
      <c r="C693" s="27"/>
      <c r="D693" s="27"/>
      <c r="E693" s="27"/>
      <c r="F693" s="8"/>
      <c r="G693" s="8"/>
      <c r="H693" s="8"/>
      <c r="M693" s="8"/>
      <c r="N693" s="27"/>
      <c r="O693" s="27"/>
      <c r="P693" s="27"/>
      <c r="Q693" s="27"/>
      <c r="R693" s="8"/>
      <c r="V693" s="27"/>
      <c r="W693" s="8"/>
      <c r="AA693" s="27"/>
      <c r="AB693" s="8"/>
      <c r="AF693" s="27"/>
      <c r="AG693" s="8"/>
      <c r="AH693" s="8"/>
      <c r="AI693" s="8"/>
    </row>
    <row r="694" spans="1:35" ht="15">
      <c r="A694" s="9"/>
      <c r="B694" s="28"/>
      <c r="C694" s="28"/>
      <c r="D694" s="28"/>
      <c r="E694" s="28"/>
      <c r="F694" s="9"/>
      <c r="G694" s="9"/>
      <c r="H694" s="9"/>
      <c r="M694" s="9"/>
      <c r="N694" s="28"/>
      <c r="O694" s="28"/>
      <c r="P694" s="28"/>
      <c r="Q694" s="28"/>
      <c r="R694" s="9"/>
      <c r="V694" s="28"/>
      <c r="W694" s="9"/>
      <c r="AA694" s="28"/>
      <c r="AB694" s="9"/>
      <c r="AF694" s="28"/>
      <c r="AG694" s="9"/>
      <c r="AH694" s="9"/>
      <c r="AI694" s="9"/>
    </row>
    <row r="695" spans="1:35" ht="15">
      <c r="A695" s="8"/>
      <c r="B695" s="27"/>
      <c r="C695" s="27"/>
      <c r="D695" s="27"/>
      <c r="E695" s="27"/>
      <c r="F695" s="8"/>
      <c r="G695" s="8"/>
      <c r="H695" s="8"/>
      <c r="M695" s="8"/>
      <c r="N695" s="27"/>
      <c r="O695" s="27"/>
      <c r="P695" s="27"/>
      <c r="Q695" s="27"/>
      <c r="R695" s="8"/>
      <c r="V695" s="27"/>
      <c r="W695" s="8"/>
      <c r="AA695" s="27"/>
      <c r="AB695" s="8"/>
      <c r="AF695" s="27"/>
      <c r="AG695" s="8"/>
      <c r="AH695" s="8"/>
      <c r="AI695" s="8"/>
    </row>
    <row r="696" spans="1:35" ht="15">
      <c r="A696" s="9"/>
      <c r="B696" s="28"/>
      <c r="C696" s="28"/>
      <c r="D696" s="28"/>
      <c r="E696" s="28"/>
      <c r="F696" s="9"/>
      <c r="G696" s="9"/>
      <c r="H696" s="9"/>
      <c r="M696" s="9"/>
      <c r="N696" s="28"/>
      <c r="O696" s="28"/>
      <c r="P696" s="28"/>
      <c r="Q696" s="28"/>
      <c r="R696" s="9"/>
      <c r="V696" s="28"/>
      <c r="W696" s="9"/>
      <c r="AA696" s="28"/>
      <c r="AB696" s="9"/>
      <c r="AF696" s="28"/>
      <c r="AG696" s="9"/>
      <c r="AH696" s="9"/>
      <c r="AI696" s="9"/>
    </row>
    <row r="697" spans="1:35" ht="15">
      <c r="A697" s="8"/>
      <c r="B697" s="27"/>
      <c r="C697" s="27"/>
      <c r="D697" s="27"/>
      <c r="E697" s="27"/>
      <c r="F697" s="8"/>
      <c r="G697" s="8"/>
      <c r="H697" s="8"/>
      <c r="M697" s="8"/>
      <c r="N697" s="27"/>
      <c r="O697" s="27"/>
      <c r="P697" s="27"/>
      <c r="Q697" s="27"/>
      <c r="R697" s="8"/>
      <c r="V697" s="27"/>
      <c r="W697" s="8"/>
      <c r="AA697" s="27"/>
      <c r="AB697" s="8"/>
      <c r="AF697" s="27"/>
      <c r="AG697" s="8"/>
      <c r="AH697" s="8"/>
      <c r="AI697" s="8"/>
    </row>
    <row r="698" spans="1:35" ht="15">
      <c r="A698" s="9"/>
      <c r="B698" s="28"/>
      <c r="C698" s="28"/>
      <c r="D698" s="28"/>
      <c r="E698" s="28"/>
      <c r="F698" s="9"/>
      <c r="G698" s="9"/>
      <c r="H698" s="9"/>
      <c r="M698" s="9"/>
      <c r="N698" s="28"/>
      <c r="O698" s="28"/>
      <c r="P698" s="28"/>
      <c r="Q698" s="28"/>
      <c r="R698" s="9"/>
      <c r="V698" s="28"/>
      <c r="W698" s="9"/>
      <c r="AA698" s="28"/>
      <c r="AB698" s="9"/>
      <c r="AF698" s="28"/>
      <c r="AG698" s="9"/>
      <c r="AH698" s="9"/>
      <c r="AI698" s="9"/>
    </row>
    <row r="699" spans="1:35" ht="15">
      <c r="A699" s="8"/>
      <c r="B699" s="27"/>
      <c r="C699" s="27"/>
      <c r="D699" s="27"/>
      <c r="E699" s="27"/>
      <c r="F699" s="8"/>
      <c r="G699" s="8"/>
      <c r="H699" s="8"/>
      <c r="M699" s="8"/>
      <c r="N699" s="27"/>
      <c r="O699" s="27"/>
      <c r="P699" s="27"/>
      <c r="Q699" s="27"/>
      <c r="R699" s="8"/>
      <c r="V699" s="27"/>
      <c r="W699" s="8"/>
      <c r="AA699" s="27"/>
      <c r="AB699" s="8"/>
      <c r="AF699" s="27"/>
      <c r="AG699" s="8"/>
      <c r="AH699" s="8"/>
      <c r="AI699" s="8"/>
    </row>
    <row r="700" spans="1:35" ht="15">
      <c r="A700" s="9"/>
      <c r="B700" s="28"/>
      <c r="C700" s="28"/>
      <c r="D700" s="28"/>
      <c r="E700" s="28"/>
      <c r="F700" s="9"/>
      <c r="G700" s="9"/>
      <c r="H700" s="9"/>
      <c r="M700" s="9"/>
      <c r="N700" s="28"/>
      <c r="O700" s="28"/>
      <c r="P700" s="28"/>
      <c r="Q700" s="28"/>
      <c r="R700" s="9"/>
      <c r="V700" s="28"/>
      <c r="W700" s="9"/>
      <c r="AA700" s="28"/>
      <c r="AB700" s="9"/>
      <c r="AF700" s="28"/>
      <c r="AG700" s="9"/>
      <c r="AH700" s="9"/>
      <c r="AI700" s="9"/>
    </row>
    <row r="701" spans="1:35" ht="15">
      <c r="A701" s="8"/>
      <c r="B701" s="27"/>
      <c r="C701" s="27"/>
      <c r="D701" s="27"/>
      <c r="E701" s="27"/>
      <c r="F701" s="8"/>
      <c r="G701" s="8"/>
      <c r="H701" s="8"/>
      <c r="M701" s="8"/>
      <c r="N701" s="27"/>
      <c r="O701" s="27"/>
      <c r="P701" s="27"/>
      <c r="Q701" s="27"/>
      <c r="R701" s="8"/>
      <c r="V701" s="27"/>
      <c r="W701" s="8"/>
      <c r="AA701" s="27"/>
      <c r="AB701" s="8"/>
      <c r="AF701" s="27"/>
      <c r="AG701" s="8"/>
      <c r="AH701" s="8"/>
      <c r="AI701" s="8"/>
    </row>
    <row r="702" spans="1:35" ht="15">
      <c r="A702" s="9"/>
      <c r="B702" s="28"/>
      <c r="C702" s="28"/>
      <c r="D702" s="28"/>
      <c r="E702" s="28"/>
      <c r="F702" s="9"/>
      <c r="G702" s="9"/>
      <c r="H702" s="9"/>
      <c r="M702" s="9"/>
      <c r="N702" s="28"/>
      <c r="O702" s="28"/>
      <c r="P702" s="28"/>
      <c r="Q702" s="28"/>
      <c r="R702" s="9"/>
      <c r="V702" s="28"/>
      <c r="W702" s="9"/>
      <c r="AA702" s="28"/>
      <c r="AB702" s="9"/>
      <c r="AF702" s="28"/>
      <c r="AG702" s="9"/>
      <c r="AH702" s="9"/>
      <c r="AI702" s="9"/>
    </row>
    <row r="703" spans="1:35" ht="15">
      <c r="A703" s="8"/>
      <c r="B703" s="27"/>
      <c r="C703" s="27"/>
      <c r="D703" s="27"/>
      <c r="E703" s="27"/>
      <c r="F703" s="8"/>
      <c r="G703" s="8"/>
      <c r="H703" s="8"/>
      <c r="M703" s="8"/>
      <c r="N703" s="27"/>
      <c r="O703" s="27"/>
      <c r="P703" s="27"/>
      <c r="Q703" s="27"/>
      <c r="R703" s="8"/>
      <c r="V703" s="27"/>
      <c r="W703" s="8"/>
      <c r="AA703" s="27"/>
      <c r="AB703" s="8"/>
      <c r="AF703" s="27"/>
      <c r="AG703" s="8"/>
      <c r="AH703" s="8"/>
      <c r="AI703" s="8"/>
    </row>
    <row r="704" spans="1:35" ht="15">
      <c r="A704" s="9"/>
      <c r="B704" s="28"/>
      <c r="C704" s="28"/>
      <c r="D704" s="28"/>
      <c r="E704" s="28"/>
      <c r="F704" s="9"/>
      <c r="G704" s="9"/>
      <c r="H704" s="9"/>
      <c r="M704" s="9"/>
      <c r="N704" s="28"/>
      <c r="O704" s="28"/>
      <c r="P704" s="28"/>
      <c r="Q704" s="28"/>
      <c r="R704" s="9"/>
      <c r="V704" s="28"/>
      <c r="W704" s="9"/>
      <c r="AA704" s="28"/>
      <c r="AB704" s="9"/>
      <c r="AF704" s="28"/>
      <c r="AG704" s="9"/>
      <c r="AH704" s="9"/>
      <c r="AI704" s="9"/>
    </row>
    <row r="705" spans="1:35" ht="15">
      <c r="A705" s="8"/>
      <c r="B705" s="27"/>
      <c r="C705" s="27"/>
      <c r="D705" s="27"/>
      <c r="E705" s="27"/>
      <c r="F705" s="8"/>
      <c r="G705" s="8"/>
      <c r="H705" s="8"/>
      <c r="M705" s="8"/>
      <c r="N705" s="27"/>
      <c r="O705" s="27"/>
      <c r="P705" s="27"/>
      <c r="Q705" s="27"/>
      <c r="R705" s="8"/>
      <c r="V705" s="27"/>
      <c r="W705" s="8"/>
      <c r="AA705" s="27"/>
      <c r="AB705" s="8"/>
      <c r="AF705" s="27"/>
      <c r="AG705" s="8"/>
      <c r="AH705" s="8"/>
      <c r="AI705" s="8"/>
    </row>
    <row r="706" spans="1:35" ht="15">
      <c r="A706" s="9"/>
      <c r="B706" s="28"/>
      <c r="C706" s="28"/>
      <c r="D706" s="28"/>
      <c r="E706" s="28"/>
      <c r="F706" s="9"/>
      <c r="G706" s="9"/>
      <c r="H706" s="9"/>
      <c r="M706" s="9"/>
      <c r="N706" s="28"/>
      <c r="O706" s="28"/>
      <c r="P706" s="28"/>
      <c r="Q706" s="28"/>
      <c r="R706" s="9"/>
      <c r="V706" s="28"/>
      <c r="W706" s="9"/>
      <c r="AA706" s="28"/>
      <c r="AB706" s="9"/>
      <c r="AF706" s="28"/>
      <c r="AG706" s="9"/>
      <c r="AH706" s="9"/>
      <c r="AI706" s="9"/>
    </row>
    <row r="707" spans="1:35" ht="15">
      <c r="A707" s="8"/>
      <c r="B707" s="27"/>
      <c r="C707" s="27"/>
      <c r="D707" s="27"/>
      <c r="E707" s="27"/>
      <c r="F707" s="8"/>
      <c r="G707" s="8"/>
      <c r="H707" s="8"/>
      <c r="M707" s="8"/>
      <c r="N707" s="27"/>
      <c r="O707" s="27"/>
      <c r="P707" s="27"/>
      <c r="Q707" s="27"/>
      <c r="R707" s="8"/>
      <c r="V707" s="27"/>
      <c r="W707" s="8"/>
      <c r="AA707" s="27"/>
      <c r="AB707" s="8"/>
      <c r="AF707" s="27"/>
      <c r="AG707" s="8"/>
      <c r="AH707" s="8"/>
      <c r="AI707" s="8"/>
    </row>
    <row r="708" spans="1:35" ht="15">
      <c r="A708" s="9"/>
      <c r="B708" s="28"/>
      <c r="C708" s="28"/>
      <c r="D708" s="28"/>
      <c r="E708" s="28"/>
      <c r="F708" s="9"/>
      <c r="G708" s="9"/>
      <c r="H708" s="9"/>
      <c r="M708" s="9"/>
      <c r="N708" s="28"/>
      <c r="O708" s="28"/>
      <c r="P708" s="28"/>
      <c r="Q708" s="28"/>
      <c r="R708" s="9"/>
      <c r="V708" s="28"/>
      <c r="W708" s="9"/>
      <c r="AA708" s="28"/>
      <c r="AB708" s="9"/>
      <c r="AF708" s="28"/>
      <c r="AG708" s="9"/>
      <c r="AH708" s="9"/>
      <c r="AI708" s="9"/>
    </row>
    <row r="709" spans="1:35" ht="15">
      <c r="A709" s="8"/>
      <c r="B709" s="27"/>
      <c r="C709" s="27"/>
      <c r="D709" s="27"/>
      <c r="E709" s="27"/>
      <c r="F709" s="8"/>
      <c r="G709" s="8"/>
      <c r="H709" s="8"/>
      <c r="M709" s="8"/>
      <c r="N709" s="27"/>
      <c r="O709" s="27"/>
      <c r="P709" s="27"/>
      <c r="Q709" s="27"/>
      <c r="R709" s="8"/>
      <c r="V709" s="27"/>
      <c r="W709" s="8"/>
      <c r="AA709" s="27"/>
      <c r="AB709" s="8"/>
      <c r="AF709" s="27"/>
      <c r="AG709" s="8"/>
      <c r="AH709" s="8"/>
      <c r="AI709" s="8"/>
    </row>
    <row r="710" spans="1:35" ht="15">
      <c r="A710" s="9"/>
      <c r="B710" s="28"/>
      <c r="C710" s="28"/>
      <c r="D710" s="28"/>
      <c r="E710" s="28"/>
      <c r="F710" s="9"/>
      <c r="G710" s="9"/>
      <c r="H710" s="9"/>
      <c r="M710" s="9"/>
      <c r="N710" s="28"/>
      <c r="O710" s="28"/>
      <c r="P710" s="28"/>
      <c r="Q710" s="28"/>
      <c r="R710" s="9"/>
      <c r="V710" s="28"/>
      <c r="W710" s="9"/>
      <c r="AA710" s="28"/>
      <c r="AB710" s="9"/>
      <c r="AF710" s="28"/>
      <c r="AG710" s="9"/>
      <c r="AH710" s="9"/>
      <c r="AI710" s="9"/>
    </row>
    <row r="711" spans="1:35" ht="15">
      <c r="A711" s="8"/>
      <c r="B711" s="27"/>
      <c r="C711" s="27"/>
      <c r="D711" s="27"/>
      <c r="E711" s="27"/>
      <c r="F711" s="8"/>
      <c r="G711" s="8"/>
      <c r="H711" s="8"/>
      <c r="M711" s="8"/>
      <c r="N711" s="27"/>
      <c r="O711" s="27"/>
      <c r="P711" s="27"/>
      <c r="Q711" s="27"/>
      <c r="R711" s="8"/>
      <c r="V711" s="27"/>
      <c r="W711" s="8"/>
      <c r="AA711" s="27"/>
      <c r="AB711" s="8"/>
      <c r="AF711" s="27"/>
      <c r="AG711" s="8"/>
      <c r="AH711" s="8"/>
      <c r="AI711" s="8"/>
    </row>
    <row r="712" spans="1:35" ht="15">
      <c r="A712" s="9"/>
      <c r="B712" s="28"/>
      <c r="C712" s="28"/>
      <c r="D712" s="28"/>
      <c r="E712" s="28"/>
      <c r="F712" s="9"/>
      <c r="G712" s="9"/>
      <c r="H712" s="9"/>
      <c r="M712" s="9"/>
      <c r="N712" s="28"/>
      <c r="O712" s="28"/>
      <c r="P712" s="28"/>
      <c r="Q712" s="28"/>
      <c r="R712" s="9"/>
      <c r="V712" s="28"/>
      <c r="W712" s="9"/>
      <c r="AA712" s="28"/>
      <c r="AB712" s="9"/>
      <c r="AF712" s="28"/>
      <c r="AG712" s="9"/>
      <c r="AH712" s="9"/>
      <c r="AI712" s="9"/>
    </row>
    <row r="713" spans="1:35" ht="15">
      <c r="A713" s="8"/>
      <c r="B713" s="27"/>
      <c r="C713" s="27"/>
      <c r="D713" s="27"/>
      <c r="E713" s="27"/>
      <c r="F713" s="8"/>
      <c r="G713" s="8"/>
      <c r="H713" s="8"/>
      <c r="M713" s="8"/>
      <c r="N713" s="27"/>
      <c r="O713" s="27"/>
      <c r="P713" s="27"/>
      <c r="Q713" s="27"/>
      <c r="R713" s="8"/>
      <c r="V713" s="27"/>
      <c r="W713" s="8"/>
      <c r="AA713" s="27"/>
      <c r="AB713" s="8"/>
      <c r="AF713" s="27"/>
      <c r="AG713" s="8"/>
      <c r="AH713" s="8"/>
      <c r="AI713" s="8"/>
    </row>
    <row r="714" spans="1:35" ht="15">
      <c r="A714" s="9"/>
      <c r="B714" s="28"/>
      <c r="C714" s="28"/>
      <c r="D714" s="28"/>
      <c r="E714" s="28"/>
      <c r="F714" s="9"/>
      <c r="G714" s="9"/>
      <c r="H714" s="9"/>
      <c r="M714" s="9"/>
      <c r="N714" s="28"/>
      <c r="O714" s="28"/>
      <c r="P714" s="28"/>
      <c r="Q714" s="28"/>
      <c r="R714" s="9"/>
      <c r="V714" s="28"/>
      <c r="W714" s="9"/>
      <c r="AA714" s="28"/>
      <c r="AB714" s="9"/>
      <c r="AF714" s="28"/>
      <c r="AG714" s="9"/>
      <c r="AH714" s="9"/>
      <c r="AI714" s="9"/>
    </row>
    <row r="715" spans="1:35" ht="15">
      <c r="A715" s="8"/>
      <c r="B715" s="27"/>
      <c r="C715" s="27"/>
      <c r="D715" s="27"/>
      <c r="E715" s="27"/>
      <c r="F715" s="8"/>
      <c r="G715" s="8"/>
      <c r="H715" s="8"/>
      <c r="M715" s="8"/>
      <c r="N715" s="27"/>
      <c r="O715" s="27"/>
      <c r="P715" s="27"/>
      <c r="Q715" s="27"/>
      <c r="R715" s="8"/>
      <c r="V715" s="27"/>
      <c r="W715" s="8"/>
      <c r="AA715" s="27"/>
      <c r="AB715" s="8"/>
      <c r="AF715" s="27"/>
      <c r="AG715" s="8"/>
      <c r="AH715" s="8"/>
      <c r="AI715" s="8"/>
    </row>
    <row r="716" spans="1:35" ht="15">
      <c r="A716" s="9"/>
      <c r="B716" s="28"/>
      <c r="C716" s="28"/>
      <c r="D716" s="28"/>
      <c r="E716" s="28"/>
      <c r="F716" s="9"/>
      <c r="G716" s="9"/>
      <c r="H716" s="9"/>
      <c r="M716" s="9"/>
      <c r="N716" s="28"/>
      <c r="O716" s="28"/>
      <c r="P716" s="28"/>
      <c r="Q716" s="28"/>
      <c r="R716" s="9"/>
      <c r="V716" s="28"/>
      <c r="W716" s="9"/>
      <c r="AA716" s="28"/>
      <c r="AB716" s="9"/>
      <c r="AF716" s="28"/>
      <c r="AG716" s="9"/>
      <c r="AH716" s="9"/>
      <c r="AI716" s="9"/>
    </row>
    <row r="717" spans="1:35" ht="15">
      <c r="A717" s="8"/>
      <c r="B717" s="27"/>
      <c r="C717" s="27"/>
      <c r="D717" s="27"/>
      <c r="E717" s="27"/>
      <c r="F717" s="8"/>
      <c r="G717" s="8"/>
      <c r="H717" s="8"/>
      <c r="M717" s="8"/>
      <c r="N717" s="27"/>
      <c r="O717" s="27"/>
      <c r="P717" s="27"/>
      <c r="Q717" s="27"/>
      <c r="R717" s="8"/>
      <c r="V717" s="27"/>
      <c r="W717" s="8"/>
      <c r="AA717" s="27"/>
      <c r="AB717" s="8"/>
      <c r="AF717" s="27"/>
      <c r="AG717" s="8"/>
      <c r="AH717" s="8"/>
      <c r="AI717" s="8"/>
    </row>
    <row r="718" spans="1:35" ht="15">
      <c r="A718" s="9"/>
      <c r="B718" s="28"/>
      <c r="C718" s="28"/>
      <c r="D718" s="28"/>
      <c r="E718" s="28"/>
      <c r="F718" s="9"/>
      <c r="G718" s="9"/>
      <c r="H718" s="9"/>
      <c r="M718" s="9"/>
      <c r="N718" s="28"/>
      <c r="O718" s="28"/>
      <c r="P718" s="28"/>
      <c r="Q718" s="28"/>
      <c r="R718" s="9"/>
      <c r="V718" s="28"/>
      <c r="W718" s="9"/>
      <c r="AA718" s="28"/>
      <c r="AB718" s="9"/>
      <c r="AF718" s="28"/>
      <c r="AG718" s="9"/>
      <c r="AH718" s="9"/>
      <c r="AI718" s="9"/>
    </row>
    <row r="719" spans="1:35" ht="15">
      <c r="A719" s="8"/>
      <c r="B719" s="27"/>
      <c r="C719" s="27"/>
      <c r="D719" s="27"/>
      <c r="E719" s="27"/>
      <c r="F719" s="8"/>
      <c r="G719" s="8"/>
      <c r="H719" s="8"/>
      <c r="M719" s="8"/>
      <c r="N719" s="27"/>
      <c r="O719" s="27"/>
      <c r="P719" s="27"/>
      <c r="Q719" s="27"/>
      <c r="R719" s="8"/>
      <c r="V719" s="27"/>
      <c r="W719" s="8"/>
      <c r="AA719" s="27"/>
      <c r="AB719" s="8"/>
      <c r="AF719" s="27"/>
      <c r="AG719" s="8"/>
      <c r="AH719" s="8"/>
      <c r="AI719" s="8"/>
    </row>
    <row r="720" spans="1:35" ht="15">
      <c r="A720" s="9"/>
      <c r="B720" s="28"/>
      <c r="C720" s="28"/>
      <c r="D720" s="28"/>
      <c r="E720" s="28"/>
      <c r="F720" s="9"/>
      <c r="G720" s="9"/>
      <c r="H720" s="9"/>
      <c r="M720" s="9"/>
      <c r="N720" s="28"/>
      <c r="O720" s="28"/>
      <c r="P720" s="28"/>
      <c r="Q720" s="28"/>
      <c r="R720" s="9"/>
      <c r="V720" s="28"/>
      <c r="W720" s="9"/>
      <c r="AA720" s="28"/>
      <c r="AB720" s="9"/>
      <c r="AF720" s="28"/>
      <c r="AG720" s="9"/>
      <c r="AH720" s="9"/>
      <c r="AI720" s="9"/>
    </row>
    <row r="721" spans="1:35" ht="15">
      <c r="A721" s="8"/>
      <c r="B721" s="27"/>
      <c r="C721" s="27"/>
      <c r="D721" s="27"/>
      <c r="E721" s="27"/>
      <c r="F721" s="8"/>
      <c r="G721" s="8"/>
      <c r="H721" s="8"/>
      <c r="M721" s="8"/>
      <c r="N721" s="27"/>
      <c r="O721" s="27"/>
      <c r="P721" s="27"/>
      <c r="Q721" s="27"/>
      <c r="R721" s="8"/>
      <c r="V721" s="27"/>
      <c r="W721" s="8"/>
      <c r="AA721" s="27"/>
      <c r="AB721" s="8"/>
      <c r="AF721" s="27"/>
      <c r="AG721" s="8"/>
      <c r="AH721" s="8"/>
      <c r="AI721" s="8"/>
    </row>
    <row r="722" spans="1:35" ht="15">
      <c r="A722" s="9"/>
      <c r="B722" s="28"/>
      <c r="C722" s="28"/>
      <c r="D722" s="28"/>
      <c r="E722" s="28"/>
      <c r="F722" s="9"/>
      <c r="G722" s="9"/>
      <c r="H722" s="9"/>
      <c r="M722" s="9"/>
      <c r="N722" s="28"/>
      <c r="O722" s="28"/>
      <c r="P722" s="28"/>
      <c r="Q722" s="28"/>
      <c r="R722" s="9"/>
      <c r="V722" s="28"/>
      <c r="W722" s="9"/>
      <c r="AA722" s="28"/>
      <c r="AB722" s="9"/>
      <c r="AF722" s="28"/>
      <c r="AG722" s="9"/>
      <c r="AH722" s="9"/>
      <c r="AI722" s="9"/>
    </row>
    <row r="723" spans="1:35" ht="15">
      <c r="A723" s="8"/>
      <c r="B723" s="27"/>
      <c r="C723" s="27"/>
      <c r="D723" s="27"/>
      <c r="E723" s="27"/>
      <c r="F723" s="8"/>
      <c r="G723" s="8"/>
      <c r="H723" s="8"/>
      <c r="M723" s="8"/>
      <c r="N723" s="27"/>
      <c r="O723" s="27"/>
      <c r="P723" s="27"/>
      <c r="Q723" s="27"/>
      <c r="R723" s="8"/>
      <c r="V723" s="27"/>
      <c r="W723" s="8"/>
      <c r="AA723" s="27"/>
      <c r="AB723" s="8"/>
      <c r="AF723" s="27"/>
      <c r="AG723" s="8"/>
      <c r="AH723" s="8"/>
      <c r="AI723" s="8"/>
    </row>
    <row r="724" spans="1:35" ht="15">
      <c r="A724" s="9"/>
      <c r="B724" s="28"/>
      <c r="C724" s="28"/>
      <c r="D724" s="28"/>
      <c r="E724" s="28"/>
      <c r="F724" s="9"/>
      <c r="G724" s="9"/>
      <c r="H724" s="9"/>
      <c r="M724" s="9"/>
      <c r="N724" s="28"/>
      <c r="O724" s="28"/>
      <c r="P724" s="28"/>
      <c r="Q724" s="28"/>
      <c r="R724" s="9"/>
      <c r="V724" s="28"/>
      <c r="W724" s="9"/>
      <c r="AA724" s="28"/>
      <c r="AB724" s="9"/>
      <c r="AF724" s="28"/>
      <c r="AG724" s="9"/>
      <c r="AH724" s="9"/>
      <c r="AI724" s="9"/>
    </row>
    <row r="725" spans="1:35" ht="15">
      <c r="A725" s="8"/>
      <c r="B725" s="27"/>
      <c r="C725" s="27"/>
      <c r="D725" s="27"/>
      <c r="E725" s="27"/>
      <c r="F725" s="8"/>
      <c r="G725" s="8"/>
      <c r="H725" s="8"/>
      <c r="M725" s="8"/>
      <c r="N725" s="27"/>
      <c r="O725" s="27"/>
      <c r="P725" s="27"/>
      <c r="Q725" s="27"/>
      <c r="R725" s="8"/>
      <c r="V725" s="27"/>
      <c r="W725" s="8"/>
      <c r="AA725" s="27"/>
      <c r="AB725" s="8"/>
      <c r="AF725" s="27"/>
      <c r="AG725" s="8"/>
      <c r="AH725" s="8"/>
      <c r="AI725" s="8"/>
    </row>
    <row r="726" spans="1:35" ht="15">
      <c r="A726" s="9"/>
      <c r="B726" s="28"/>
      <c r="C726" s="28"/>
      <c r="D726" s="28"/>
      <c r="E726" s="28"/>
      <c r="F726" s="9"/>
      <c r="G726" s="9"/>
      <c r="H726" s="9"/>
      <c r="M726" s="9"/>
      <c r="N726" s="28"/>
      <c r="O726" s="28"/>
      <c r="P726" s="28"/>
      <c r="Q726" s="28"/>
      <c r="R726" s="9"/>
      <c r="V726" s="28"/>
      <c r="W726" s="9"/>
      <c r="AA726" s="28"/>
      <c r="AB726" s="9"/>
      <c r="AF726" s="28"/>
      <c r="AG726" s="9"/>
      <c r="AH726" s="9"/>
      <c r="AI726" s="9"/>
    </row>
    <row r="727" spans="1:35" ht="15">
      <c r="A727" s="8"/>
      <c r="B727" s="27"/>
      <c r="C727" s="27"/>
      <c r="D727" s="27"/>
      <c r="E727" s="27"/>
      <c r="F727" s="8"/>
      <c r="G727" s="8"/>
      <c r="H727" s="8"/>
      <c r="M727" s="8"/>
      <c r="N727" s="27"/>
      <c r="O727" s="27"/>
      <c r="P727" s="27"/>
      <c r="Q727" s="27"/>
      <c r="R727" s="8"/>
      <c r="V727" s="27"/>
      <c r="W727" s="8"/>
      <c r="AA727" s="27"/>
      <c r="AB727" s="8"/>
      <c r="AF727" s="27"/>
      <c r="AG727" s="8"/>
      <c r="AH727" s="8"/>
      <c r="AI727" s="8"/>
    </row>
    <row r="728" spans="1:35" ht="15">
      <c r="A728" s="9"/>
      <c r="B728" s="28"/>
      <c r="C728" s="28"/>
      <c r="D728" s="28"/>
      <c r="E728" s="28"/>
      <c r="F728" s="9"/>
      <c r="G728" s="9"/>
      <c r="H728" s="9"/>
      <c r="M728" s="9"/>
      <c r="N728" s="28"/>
      <c r="O728" s="28"/>
      <c r="P728" s="28"/>
      <c r="Q728" s="28"/>
      <c r="R728" s="9"/>
      <c r="V728" s="28"/>
      <c r="W728" s="9"/>
      <c r="AA728" s="28"/>
      <c r="AB728" s="9"/>
      <c r="AF728" s="28"/>
      <c r="AG728" s="9"/>
      <c r="AH728" s="9"/>
      <c r="AI728" s="9"/>
    </row>
    <row r="729" spans="1:35" ht="15">
      <c r="A729" s="8"/>
      <c r="B729" s="27"/>
      <c r="C729" s="27"/>
      <c r="D729" s="27"/>
      <c r="E729" s="27"/>
      <c r="F729" s="8"/>
      <c r="G729" s="8"/>
      <c r="H729" s="8"/>
      <c r="M729" s="8"/>
      <c r="N729" s="27"/>
      <c r="O729" s="27"/>
      <c r="P729" s="27"/>
      <c r="Q729" s="27"/>
      <c r="R729" s="8"/>
      <c r="V729" s="27"/>
      <c r="W729" s="8"/>
      <c r="AA729" s="27"/>
      <c r="AB729" s="8"/>
      <c r="AF729" s="27"/>
      <c r="AG729" s="8"/>
      <c r="AH729" s="8"/>
      <c r="AI729" s="8"/>
    </row>
    <row r="730" spans="1:35" ht="15">
      <c r="A730" s="9"/>
      <c r="B730" s="28"/>
      <c r="C730" s="28"/>
      <c r="D730" s="28"/>
      <c r="E730" s="28"/>
      <c r="F730" s="9"/>
      <c r="G730" s="9"/>
      <c r="H730" s="9"/>
      <c r="M730" s="9"/>
      <c r="N730" s="28"/>
      <c r="O730" s="28"/>
      <c r="P730" s="28"/>
      <c r="Q730" s="28"/>
      <c r="R730" s="9"/>
      <c r="V730" s="28"/>
      <c r="W730" s="9"/>
      <c r="AA730" s="28"/>
      <c r="AB730" s="9"/>
      <c r="AF730" s="28"/>
      <c r="AG730" s="9"/>
      <c r="AH730" s="9"/>
      <c r="AI730" s="9"/>
    </row>
    <row r="731" spans="1:35" ht="15">
      <c r="A731" s="8"/>
      <c r="B731" s="27"/>
      <c r="C731" s="27"/>
      <c r="D731" s="27"/>
      <c r="E731" s="27"/>
      <c r="F731" s="8"/>
      <c r="G731" s="8"/>
      <c r="H731" s="8"/>
      <c r="M731" s="8"/>
      <c r="N731" s="27"/>
      <c r="O731" s="27"/>
      <c r="P731" s="27"/>
      <c r="Q731" s="27"/>
      <c r="R731" s="8"/>
      <c r="V731" s="27"/>
      <c r="W731" s="8"/>
      <c r="AA731" s="27"/>
      <c r="AB731" s="8"/>
      <c r="AF731" s="27"/>
      <c r="AG731" s="8"/>
      <c r="AH731" s="8"/>
      <c r="AI731" s="8"/>
    </row>
    <row r="732" spans="1:35" ht="15">
      <c r="A732" s="9"/>
      <c r="B732" s="28"/>
      <c r="C732" s="28"/>
      <c r="D732" s="28"/>
      <c r="E732" s="28"/>
      <c r="F732" s="9"/>
      <c r="G732" s="9"/>
      <c r="H732" s="9"/>
      <c r="M732" s="9"/>
      <c r="N732" s="28"/>
      <c r="O732" s="28"/>
      <c r="P732" s="28"/>
      <c r="Q732" s="28"/>
      <c r="R732" s="9"/>
      <c r="V732" s="28"/>
      <c r="W732" s="9"/>
      <c r="AA732" s="28"/>
      <c r="AB732" s="9"/>
      <c r="AF732" s="28"/>
      <c r="AG732" s="9"/>
      <c r="AH732" s="9"/>
      <c r="AI732" s="9"/>
    </row>
    <row r="733" spans="1:35" ht="15">
      <c r="A733" s="8"/>
      <c r="B733" s="27"/>
      <c r="C733" s="27"/>
      <c r="D733" s="27"/>
      <c r="E733" s="27"/>
      <c r="F733" s="8"/>
      <c r="G733" s="8"/>
      <c r="H733" s="8"/>
      <c r="M733" s="8"/>
      <c r="N733" s="27"/>
      <c r="O733" s="27"/>
      <c r="P733" s="27"/>
      <c r="Q733" s="27"/>
      <c r="R733" s="8"/>
      <c r="V733" s="27"/>
      <c r="W733" s="8"/>
      <c r="AA733" s="27"/>
      <c r="AB733" s="8"/>
      <c r="AF733" s="27"/>
      <c r="AG733" s="8"/>
      <c r="AH733" s="8"/>
      <c r="AI733" s="8"/>
    </row>
    <row r="734" spans="1:35" ht="15">
      <c r="A734" s="9"/>
      <c r="B734" s="28"/>
      <c r="C734" s="28"/>
      <c r="D734" s="28"/>
      <c r="E734" s="28"/>
      <c r="F734" s="9"/>
      <c r="G734" s="9"/>
      <c r="H734" s="9"/>
      <c r="M734" s="9"/>
      <c r="N734" s="28"/>
      <c r="O734" s="28"/>
      <c r="P734" s="28"/>
      <c r="Q734" s="28"/>
      <c r="R734" s="9"/>
      <c r="V734" s="28"/>
      <c r="W734" s="9"/>
      <c r="AA734" s="28"/>
      <c r="AB734" s="9"/>
      <c r="AF734" s="28"/>
      <c r="AG734" s="9"/>
      <c r="AH734" s="9"/>
      <c r="AI734" s="9"/>
    </row>
    <row r="735" spans="1:35" ht="15">
      <c r="A735" s="8"/>
      <c r="B735" s="27"/>
      <c r="C735" s="27"/>
      <c r="D735" s="27"/>
      <c r="E735" s="27"/>
      <c r="F735" s="8"/>
      <c r="G735" s="8"/>
      <c r="H735" s="8"/>
      <c r="M735" s="8"/>
      <c r="N735" s="27"/>
      <c r="O735" s="27"/>
      <c r="P735" s="27"/>
      <c r="Q735" s="27"/>
      <c r="R735" s="8"/>
      <c r="V735" s="27"/>
      <c r="W735" s="8"/>
      <c r="AA735" s="27"/>
      <c r="AB735" s="8"/>
      <c r="AF735" s="27"/>
      <c r="AG735" s="8"/>
      <c r="AH735" s="8"/>
      <c r="AI735" s="8"/>
    </row>
    <row r="736" spans="1:35" ht="15">
      <c r="A736" s="9"/>
      <c r="B736" s="28"/>
      <c r="C736" s="28"/>
      <c r="D736" s="28"/>
      <c r="E736" s="28"/>
      <c r="F736" s="9"/>
      <c r="G736" s="9"/>
      <c r="H736" s="9"/>
      <c r="M736" s="9"/>
      <c r="N736" s="28"/>
      <c r="O736" s="28"/>
      <c r="P736" s="28"/>
      <c r="Q736" s="28"/>
      <c r="R736" s="9"/>
      <c r="V736" s="28"/>
      <c r="W736" s="9"/>
      <c r="AA736" s="28"/>
      <c r="AB736" s="9"/>
      <c r="AF736" s="28"/>
      <c r="AG736" s="9"/>
      <c r="AH736" s="9"/>
      <c r="AI736" s="9"/>
    </row>
    <row r="737" spans="1:35" ht="15">
      <c r="A737" s="8"/>
      <c r="B737" s="27"/>
      <c r="C737" s="27"/>
      <c r="D737" s="27"/>
      <c r="E737" s="27"/>
      <c r="F737" s="8"/>
      <c r="G737" s="8"/>
      <c r="H737" s="8"/>
      <c r="M737" s="8"/>
      <c r="N737" s="27"/>
      <c r="O737" s="27"/>
      <c r="P737" s="27"/>
      <c r="Q737" s="27"/>
      <c r="R737" s="8"/>
      <c r="V737" s="27"/>
      <c r="W737" s="8"/>
      <c r="AA737" s="27"/>
      <c r="AB737" s="8"/>
      <c r="AF737" s="27"/>
      <c r="AG737" s="8"/>
      <c r="AH737" s="8"/>
      <c r="AI737" s="8"/>
    </row>
    <row r="738" spans="1:35" ht="15">
      <c r="A738" s="9"/>
      <c r="B738" s="28"/>
      <c r="C738" s="28"/>
      <c r="D738" s="28"/>
      <c r="E738" s="28"/>
      <c r="F738" s="9"/>
      <c r="G738" s="9"/>
      <c r="H738" s="9"/>
      <c r="M738" s="9"/>
      <c r="N738" s="28"/>
      <c r="O738" s="28"/>
      <c r="P738" s="28"/>
      <c r="Q738" s="28"/>
      <c r="R738" s="9"/>
      <c r="V738" s="28"/>
      <c r="W738" s="9"/>
      <c r="AA738" s="28"/>
      <c r="AB738" s="9"/>
      <c r="AF738" s="28"/>
      <c r="AG738" s="9"/>
      <c r="AH738" s="9"/>
      <c r="AI738" s="9"/>
    </row>
    <row r="739" spans="1:35" ht="15">
      <c r="A739" s="8"/>
      <c r="B739" s="27"/>
      <c r="C739" s="27"/>
      <c r="D739" s="27"/>
      <c r="E739" s="27"/>
      <c r="F739" s="8"/>
      <c r="G739" s="8"/>
      <c r="H739" s="8"/>
      <c r="M739" s="8"/>
      <c r="N739" s="27"/>
      <c r="O739" s="27"/>
      <c r="P739" s="27"/>
      <c r="Q739" s="27"/>
      <c r="R739" s="8"/>
      <c r="V739" s="27"/>
      <c r="W739" s="8"/>
      <c r="AA739" s="27"/>
      <c r="AB739" s="8"/>
      <c r="AF739" s="27"/>
      <c r="AG739" s="8"/>
      <c r="AH739" s="8"/>
      <c r="AI739" s="8"/>
    </row>
    <row r="740" spans="1:35" ht="15">
      <c r="A740" s="9"/>
      <c r="B740" s="28"/>
      <c r="C740" s="28"/>
      <c r="D740" s="28"/>
      <c r="E740" s="28"/>
      <c r="F740" s="9"/>
      <c r="G740" s="9"/>
      <c r="H740" s="9"/>
      <c r="M740" s="9"/>
      <c r="N740" s="28"/>
      <c r="O740" s="28"/>
      <c r="P740" s="28"/>
      <c r="Q740" s="28"/>
      <c r="R740" s="9"/>
      <c r="V740" s="28"/>
      <c r="W740" s="9"/>
      <c r="AA740" s="28"/>
      <c r="AB740" s="9"/>
      <c r="AF740" s="28"/>
      <c r="AG740" s="9"/>
      <c r="AH740" s="9"/>
      <c r="AI740" s="9"/>
    </row>
    <row r="741" spans="1:35" ht="15">
      <c r="A741" s="8"/>
      <c r="B741" s="27"/>
      <c r="C741" s="27"/>
      <c r="D741" s="27"/>
      <c r="E741" s="27"/>
      <c r="F741" s="8"/>
      <c r="G741" s="8"/>
      <c r="H741" s="8"/>
      <c r="M741" s="8"/>
      <c r="N741" s="27"/>
      <c r="O741" s="27"/>
      <c r="P741" s="27"/>
      <c r="Q741" s="27"/>
      <c r="R741" s="8"/>
      <c r="V741" s="27"/>
      <c r="W741" s="8"/>
      <c r="AA741" s="27"/>
      <c r="AB741" s="8"/>
      <c r="AF741" s="27"/>
      <c r="AG741" s="8"/>
      <c r="AH741" s="8"/>
      <c r="AI741" s="8"/>
    </row>
    <row r="742" spans="1:35" ht="15">
      <c r="A742" s="9"/>
      <c r="B742" s="28"/>
      <c r="C742" s="28"/>
      <c r="D742" s="28"/>
      <c r="E742" s="28"/>
      <c r="F742" s="9"/>
      <c r="G742" s="9"/>
      <c r="H742" s="9"/>
      <c r="M742" s="9"/>
      <c r="N742" s="28"/>
      <c r="O742" s="28"/>
      <c r="P742" s="28"/>
      <c r="Q742" s="28"/>
      <c r="R742" s="9"/>
      <c r="V742" s="28"/>
      <c r="W742" s="9"/>
      <c r="AA742" s="28"/>
      <c r="AB742" s="9"/>
      <c r="AF742" s="28"/>
      <c r="AG742" s="9"/>
      <c r="AH742" s="9"/>
      <c r="AI742" s="9"/>
    </row>
    <row r="743" spans="1:35" ht="15">
      <c r="A743" s="8"/>
      <c r="B743" s="27"/>
      <c r="C743" s="27"/>
      <c r="D743" s="27"/>
      <c r="E743" s="27"/>
      <c r="F743" s="8"/>
      <c r="G743" s="8"/>
      <c r="H743" s="8"/>
      <c r="M743" s="8"/>
      <c r="N743" s="27"/>
      <c r="O743" s="27"/>
      <c r="P743" s="27"/>
      <c r="Q743" s="27"/>
      <c r="R743" s="8"/>
      <c r="V743" s="27"/>
      <c r="W743" s="8"/>
      <c r="AA743" s="27"/>
      <c r="AB743" s="8"/>
      <c r="AF743" s="27"/>
      <c r="AG743" s="8"/>
      <c r="AH743" s="8"/>
      <c r="AI743" s="8"/>
    </row>
    <row r="744" spans="1:35" ht="15">
      <c r="A744" s="9"/>
      <c r="B744" s="28"/>
      <c r="C744" s="28"/>
      <c r="D744" s="28"/>
      <c r="E744" s="28"/>
      <c r="F744" s="9"/>
      <c r="G744" s="9"/>
      <c r="H744" s="9"/>
      <c r="M744" s="9"/>
      <c r="N744" s="28"/>
      <c r="O744" s="28"/>
      <c r="P744" s="28"/>
      <c r="Q744" s="28"/>
      <c r="R744" s="9"/>
      <c r="V744" s="28"/>
      <c r="W744" s="9"/>
      <c r="AA744" s="28"/>
      <c r="AB744" s="9"/>
      <c r="AF744" s="28"/>
      <c r="AG744" s="9"/>
      <c r="AH744" s="9"/>
      <c r="AI744" s="9"/>
    </row>
    <row r="745" spans="1:35" ht="15">
      <c r="A745" s="8"/>
      <c r="B745" s="27"/>
      <c r="C745" s="27"/>
      <c r="D745" s="27"/>
      <c r="E745" s="27"/>
      <c r="F745" s="8"/>
      <c r="G745" s="8"/>
      <c r="H745" s="8"/>
      <c r="M745" s="8"/>
      <c r="N745" s="27"/>
      <c r="O745" s="27"/>
      <c r="P745" s="27"/>
      <c r="Q745" s="27"/>
      <c r="R745" s="8"/>
      <c r="V745" s="27"/>
      <c r="W745" s="8"/>
      <c r="AA745" s="27"/>
      <c r="AB745" s="8"/>
      <c r="AF745" s="27"/>
      <c r="AG745" s="8"/>
      <c r="AH745" s="8"/>
      <c r="AI745" s="8"/>
    </row>
    <row r="746" spans="1:35" ht="15">
      <c r="A746" s="9"/>
      <c r="B746" s="28"/>
      <c r="C746" s="28"/>
      <c r="D746" s="28"/>
      <c r="E746" s="28"/>
      <c r="F746" s="9"/>
      <c r="G746" s="9"/>
      <c r="H746" s="9"/>
      <c r="M746" s="9"/>
      <c r="N746" s="28"/>
      <c r="O746" s="28"/>
      <c r="P746" s="28"/>
      <c r="Q746" s="28"/>
      <c r="R746" s="9"/>
      <c r="V746" s="28"/>
      <c r="W746" s="9"/>
      <c r="AA746" s="28"/>
      <c r="AB746" s="9"/>
      <c r="AF746" s="28"/>
      <c r="AG746" s="9"/>
      <c r="AH746" s="9"/>
      <c r="AI746" s="9"/>
    </row>
    <row r="747" spans="1:35" ht="15">
      <c r="A747" s="8"/>
      <c r="B747" s="27"/>
      <c r="C747" s="27"/>
      <c r="D747" s="27"/>
      <c r="E747" s="27"/>
      <c r="F747" s="8"/>
      <c r="G747" s="8"/>
      <c r="H747" s="8"/>
      <c r="M747" s="8"/>
      <c r="N747" s="27"/>
      <c r="O747" s="27"/>
      <c r="P747" s="27"/>
      <c r="Q747" s="27"/>
      <c r="R747" s="8"/>
      <c r="V747" s="27"/>
      <c r="W747" s="8"/>
      <c r="AA747" s="27"/>
      <c r="AB747" s="8"/>
      <c r="AF747" s="27"/>
      <c r="AG747" s="8"/>
      <c r="AH747" s="8"/>
      <c r="AI747" s="8"/>
    </row>
    <row r="748" spans="1:35" ht="15">
      <c r="A748" s="9"/>
      <c r="B748" s="28"/>
      <c r="C748" s="28"/>
      <c r="D748" s="28"/>
      <c r="E748" s="28"/>
      <c r="F748" s="9"/>
      <c r="G748" s="9"/>
      <c r="H748" s="9"/>
      <c r="M748" s="9"/>
      <c r="N748" s="28"/>
      <c r="O748" s="28"/>
      <c r="P748" s="28"/>
      <c r="Q748" s="28"/>
      <c r="R748" s="9"/>
      <c r="V748" s="28"/>
      <c r="W748" s="9"/>
      <c r="AA748" s="28"/>
      <c r="AB748" s="9"/>
      <c r="AF748" s="28"/>
      <c r="AG748" s="9"/>
      <c r="AH748" s="9"/>
      <c r="AI748" s="9"/>
    </row>
    <row r="749" spans="1:35" ht="15">
      <c r="A749" s="8"/>
      <c r="B749" s="27"/>
      <c r="C749" s="27"/>
      <c r="D749" s="27"/>
      <c r="E749" s="27"/>
      <c r="F749" s="8"/>
      <c r="G749" s="8"/>
      <c r="H749" s="8"/>
      <c r="M749" s="8"/>
      <c r="N749" s="27"/>
      <c r="O749" s="27"/>
      <c r="P749" s="27"/>
      <c r="Q749" s="27"/>
      <c r="R749" s="8"/>
      <c r="V749" s="27"/>
      <c r="W749" s="8"/>
      <c r="AA749" s="27"/>
      <c r="AB749" s="8"/>
      <c r="AF749" s="27"/>
      <c r="AG749" s="8"/>
      <c r="AH749" s="8"/>
      <c r="AI749" s="8"/>
    </row>
    <row r="750" spans="1:35" ht="15">
      <c r="A750" s="9"/>
      <c r="B750" s="28"/>
      <c r="C750" s="28"/>
      <c r="D750" s="28"/>
      <c r="E750" s="28"/>
      <c r="F750" s="9"/>
      <c r="G750" s="9"/>
      <c r="H750" s="9"/>
      <c r="M750" s="9"/>
      <c r="N750" s="28"/>
      <c r="O750" s="28"/>
      <c r="P750" s="28"/>
      <c r="Q750" s="28"/>
      <c r="R750" s="9"/>
      <c r="V750" s="28"/>
      <c r="W750" s="9"/>
      <c r="AA750" s="28"/>
      <c r="AB750" s="9"/>
      <c r="AF750" s="28"/>
      <c r="AG750" s="9"/>
      <c r="AH750" s="9"/>
      <c r="AI750" s="9"/>
    </row>
    <row r="751" spans="1:35" ht="15">
      <c r="A751" s="8"/>
      <c r="B751" s="27"/>
      <c r="C751" s="27"/>
      <c r="D751" s="27"/>
      <c r="E751" s="27"/>
      <c r="F751" s="8"/>
      <c r="G751" s="8"/>
      <c r="H751" s="8"/>
      <c r="M751" s="8"/>
      <c r="N751" s="27"/>
      <c r="O751" s="27"/>
      <c r="P751" s="27"/>
      <c r="Q751" s="27"/>
      <c r="R751" s="8"/>
      <c r="V751" s="27"/>
      <c r="W751" s="8"/>
      <c r="AA751" s="27"/>
      <c r="AB751" s="8"/>
      <c r="AF751" s="27"/>
      <c r="AG751" s="8"/>
      <c r="AH751" s="8"/>
      <c r="AI751" s="8"/>
    </row>
    <row r="752" spans="1:35" ht="15">
      <c r="A752" s="9"/>
      <c r="B752" s="28"/>
      <c r="C752" s="28"/>
      <c r="D752" s="28"/>
      <c r="E752" s="28"/>
      <c r="F752" s="9"/>
      <c r="G752" s="9"/>
      <c r="H752" s="9"/>
      <c r="M752" s="9"/>
      <c r="N752" s="28"/>
      <c r="O752" s="28"/>
      <c r="P752" s="28"/>
      <c r="Q752" s="28"/>
      <c r="R752" s="9"/>
      <c r="V752" s="28"/>
      <c r="W752" s="9"/>
      <c r="AA752" s="28"/>
      <c r="AB752" s="9"/>
      <c r="AF752" s="28"/>
      <c r="AG752" s="9"/>
      <c r="AH752" s="9"/>
      <c r="AI752" s="9"/>
    </row>
    <row r="753" spans="1:35" ht="15">
      <c r="A753" s="8"/>
      <c r="B753" s="27"/>
      <c r="C753" s="27"/>
      <c r="D753" s="27"/>
      <c r="E753" s="27"/>
      <c r="F753" s="8"/>
      <c r="G753" s="8"/>
      <c r="H753" s="8"/>
      <c r="M753" s="8"/>
      <c r="N753" s="27"/>
      <c r="O753" s="27"/>
      <c r="P753" s="27"/>
      <c r="Q753" s="27"/>
      <c r="R753" s="8"/>
      <c r="V753" s="27"/>
      <c r="W753" s="8"/>
      <c r="AA753" s="27"/>
      <c r="AB753" s="8"/>
      <c r="AF753" s="27"/>
      <c r="AG753" s="8"/>
      <c r="AH753" s="8"/>
      <c r="AI753" s="8"/>
    </row>
    <row r="754" spans="1:35" ht="15">
      <c r="A754" s="9"/>
      <c r="B754" s="28"/>
      <c r="C754" s="28"/>
      <c r="D754" s="28"/>
      <c r="E754" s="28"/>
      <c r="F754" s="9"/>
      <c r="G754" s="9"/>
      <c r="H754" s="9"/>
      <c r="M754" s="9"/>
      <c r="N754" s="28"/>
      <c r="O754" s="28"/>
      <c r="P754" s="28"/>
      <c r="Q754" s="28"/>
      <c r="R754" s="9"/>
      <c r="V754" s="28"/>
      <c r="W754" s="9"/>
      <c r="AA754" s="28"/>
      <c r="AB754" s="9"/>
      <c r="AF754" s="28"/>
      <c r="AG754" s="9"/>
      <c r="AH754" s="9"/>
      <c r="AI754" s="9"/>
    </row>
    <row r="755" spans="1:35" ht="15">
      <c r="A755" s="8"/>
      <c r="B755" s="27"/>
      <c r="C755" s="27"/>
      <c r="D755" s="27"/>
      <c r="E755" s="27"/>
      <c r="F755" s="8"/>
      <c r="G755" s="8"/>
      <c r="H755" s="8"/>
      <c r="M755" s="8"/>
      <c r="N755" s="27"/>
      <c r="O755" s="27"/>
      <c r="P755" s="27"/>
      <c r="Q755" s="27"/>
      <c r="R755" s="8"/>
      <c r="V755" s="27"/>
      <c r="W755" s="8"/>
      <c r="AA755" s="27"/>
      <c r="AB755" s="8"/>
      <c r="AF755" s="27"/>
      <c r="AG755" s="8"/>
      <c r="AH755" s="8"/>
      <c r="AI755" s="8"/>
    </row>
    <row r="756" spans="1:35" ht="15">
      <c r="A756" s="9"/>
      <c r="B756" s="28"/>
      <c r="C756" s="28"/>
      <c r="D756" s="28"/>
      <c r="E756" s="28"/>
      <c r="F756" s="9"/>
      <c r="G756" s="9"/>
      <c r="H756" s="9"/>
      <c r="M756" s="9"/>
      <c r="N756" s="28"/>
      <c r="O756" s="28"/>
      <c r="P756" s="28"/>
      <c r="Q756" s="28"/>
      <c r="R756" s="9"/>
      <c r="V756" s="28"/>
      <c r="W756" s="9"/>
      <c r="AA756" s="28"/>
      <c r="AB756" s="9"/>
      <c r="AF756" s="28"/>
      <c r="AG756" s="9"/>
      <c r="AH756" s="9"/>
      <c r="AI756" s="9"/>
    </row>
    <row r="757" spans="1:35" ht="15">
      <c r="A757" s="8"/>
      <c r="B757" s="27"/>
      <c r="C757" s="27"/>
      <c r="D757" s="27"/>
      <c r="E757" s="27"/>
      <c r="F757" s="8"/>
      <c r="G757" s="8"/>
      <c r="H757" s="8"/>
      <c r="M757" s="8"/>
      <c r="N757" s="27"/>
      <c r="O757" s="27"/>
      <c r="P757" s="27"/>
      <c r="Q757" s="27"/>
      <c r="R757" s="8"/>
      <c r="V757" s="27"/>
      <c r="W757" s="8"/>
      <c r="AA757" s="27"/>
      <c r="AB757" s="8"/>
      <c r="AF757" s="27"/>
      <c r="AG757" s="8"/>
      <c r="AH757" s="8"/>
      <c r="AI757" s="8"/>
    </row>
    <row r="758" spans="1:35" ht="15">
      <c r="A758" s="9"/>
      <c r="B758" s="28"/>
      <c r="C758" s="28"/>
      <c r="D758" s="28"/>
      <c r="E758" s="28"/>
      <c r="F758" s="9"/>
      <c r="G758" s="9"/>
      <c r="H758" s="9"/>
      <c r="M758" s="9"/>
      <c r="N758" s="28"/>
      <c r="O758" s="28"/>
      <c r="P758" s="28"/>
      <c r="Q758" s="28"/>
      <c r="R758" s="9"/>
      <c r="V758" s="28"/>
      <c r="W758" s="9"/>
      <c r="AA758" s="28"/>
      <c r="AB758" s="9"/>
      <c r="AF758" s="28"/>
      <c r="AG758" s="9"/>
      <c r="AH758" s="9"/>
      <c r="AI758" s="9"/>
    </row>
    <row r="759" spans="1:35" ht="15">
      <c r="A759" s="8"/>
      <c r="B759" s="27"/>
      <c r="C759" s="27"/>
      <c r="D759" s="27"/>
      <c r="E759" s="27"/>
      <c r="F759" s="8"/>
      <c r="G759" s="8"/>
      <c r="H759" s="8"/>
      <c r="M759" s="8"/>
      <c r="N759" s="27"/>
      <c r="O759" s="27"/>
      <c r="P759" s="27"/>
      <c r="Q759" s="27"/>
      <c r="R759" s="8"/>
      <c r="V759" s="27"/>
      <c r="W759" s="8"/>
      <c r="AA759" s="27"/>
      <c r="AB759" s="8"/>
      <c r="AF759" s="27"/>
      <c r="AG759" s="8"/>
      <c r="AH759" s="8"/>
      <c r="AI759" s="8"/>
    </row>
    <row r="760" spans="1:35" ht="15">
      <c r="A760" s="9"/>
      <c r="B760" s="28"/>
      <c r="C760" s="28"/>
      <c r="D760" s="28"/>
      <c r="E760" s="28"/>
      <c r="F760" s="9"/>
      <c r="G760" s="9"/>
      <c r="H760" s="9"/>
      <c r="M760" s="9"/>
      <c r="N760" s="28"/>
      <c r="O760" s="28"/>
      <c r="P760" s="28"/>
      <c r="Q760" s="28"/>
      <c r="R760" s="9"/>
      <c r="V760" s="28"/>
      <c r="W760" s="9"/>
      <c r="AA760" s="28"/>
      <c r="AB760" s="9"/>
      <c r="AF760" s="28"/>
      <c r="AG760" s="9"/>
      <c r="AH760" s="9"/>
      <c r="AI760" s="9"/>
    </row>
    <row r="761" spans="1:35" ht="15">
      <c r="A761" s="8"/>
      <c r="B761" s="27"/>
      <c r="C761" s="27"/>
      <c r="D761" s="27"/>
      <c r="E761" s="27"/>
      <c r="F761" s="8"/>
      <c r="G761" s="8"/>
      <c r="H761" s="8"/>
      <c r="M761" s="8"/>
      <c r="N761" s="27"/>
      <c r="O761" s="27"/>
      <c r="P761" s="27"/>
      <c r="Q761" s="27"/>
      <c r="R761" s="8"/>
      <c r="V761" s="27"/>
      <c r="W761" s="8"/>
      <c r="AA761" s="27"/>
      <c r="AB761" s="8"/>
      <c r="AF761" s="27"/>
      <c r="AG761" s="8"/>
      <c r="AH761" s="8"/>
      <c r="AI761" s="8"/>
    </row>
    <row r="762" spans="1:35" ht="15">
      <c r="A762" s="9"/>
      <c r="B762" s="28"/>
      <c r="C762" s="28"/>
      <c r="D762" s="28"/>
      <c r="E762" s="28"/>
      <c r="F762" s="9"/>
      <c r="G762" s="9"/>
      <c r="H762" s="9"/>
      <c r="M762" s="9"/>
      <c r="N762" s="28"/>
      <c r="O762" s="28"/>
      <c r="P762" s="28"/>
      <c r="Q762" s="28"/>
      <c r="R762" s="9"/>
      <c r="V762" s="28"/>
      <c r="W762" s="9"/>
      <c r="AA762" s="28"/>
      <c r="AB762" s="9"/>
      <c r="AF762" s="28"/>
      <c r="AG762" s="9"/>
      <c r="AH762" s="9"/>
      <c r="AI762" s="9"/>
    </row>
    <row r="763" spans="1:35" ht="15">
      <c r="A763" s="8"/>
      <c r="B763" s="27"/>
      <c r="C763" s="27"/>
      <c r="D763" s="27"/>
      <c r="E763" s="27"/>
      <c r="F763" s="8"/>
      <c r="G763" s="8"/>
      <c r="H763" s="8"/>
      <c r="M763" s="8"/>
      <c r="N763" s="27"/>
      <c r="O763" s="27"/>
      <c r="P763" s="27"/>
      <c r="Q763" s="27"/>
      <c r="R763" s="8"/>
      <c r="V763" s="27"/>
      <c r="W763" s="8"/>
      <c r="AA763" s="27"/>
      <c r="AB763" s="8"/>
      <c r="AF763" s="27"/>
      <c r="AG763" s="8"/>
      <c r="AH763" s="8"/>
      <c r="AI763" s="8"/>
    </row>
    <row r="764" spans="1:35" ht="15">
      <c r="A764" s="9"/>
      <c r="B764" s="28"/>
      <c r="C764" s="28"/>
      <c r="D764" s="28"/>
      <c r="E764" s="28"/>
      <c r="F764" s="9"/>
      <c r="G764" s="9"/>
      <c r="H764" s="9"/>
      <c r="M764" s="9"/>
      <c r="N764" s="28"/>
      <c r="O764" s="28"/>
      <c r="P764" s="28"/>
      <c r="Q764" s="28"/>
      <c r="R764" s="9"/>
      <c r="V764" s="28"/>
      <c r="W764" s="9"/>
      <c r="AA764" s="28"/>
      <c r="AB764" s="9"/>
      <c r="AF764" s="28"/>
      <c r="AG764" s="9"/>
      <c r="AH764" s="9"/>
      <c r="AI764" s="9"/>
    </row>
    <row r="765" spans="1:35" ht="15">
      <c r="A765" s="8"/>
      <c r="B765" s="27"/>
      <c r="C765" s="27"/>
      <c r="D765" s="27"/>
      <c r="E765" s="27"/>
      <c r="F765" s="8"/>
      <c r="G765" s="8"/>
      <c r="H765" s="8"/>
      <c r="M765" s="8"/>
      <c r="N765" s="27"/>
      <c r="O765" s="27"/>
      <c r="P765" s="27"/>
      <c r="Q765" s="27"/>
      <c r="R765" s="8"/>
      <c r="V765" s="27"/>
      <c r="W765" s="8"/>
      <c r="AA765" s="27"/>
      <c r="AB765" s="8"/>
      <c r="AF765" s="27"/>
      <c r="AG765" s="8"/>
      <c r="AH765" s="8"/>
      <c r="AI765" s="8"/>
    </row>
    <row r="766" spans="1:35" ht="15">
      <c r="A766" s="9"/>
      <c r="B766" s="28"/>
      <c r="C766" s="28"/>
      <c r="D766" s="28"/>
      <c r="E766" s="28"/>
      <c r="F766" s="9"/>
      <c r="G766" s="9"/>
      <c r="H766" s="9"/>
      <c r="M766" s="9"/>
      <c r="N766" s="28"/>
      <c r="O766" s="28"/>
      <c r="P766" s="28"/>
      <c r="Q766" s="28"/>
      <c r="R766" s="9"/>
      <c r="V766" s="28"/>
      <c r="W766" s="9"/>
      <c r="AA766" s="28"/>
      <c r="AB766" s="9"/>
      <c r="AF766" s="28"/>
      <c r="AG766" s="9"/>
      <c r="AH766" s="9"/>
      <c r="AI766" s="9"/>
    </row>
    <row r="767" spans="1:35" ht="15">
      <c r="A767" s="8"/>
      <c r="B767" s="27"/>
      <c r="C767" s="27"/>
      <c r="D767" s="27"/>
      <c r="E767" s="27"/>
      <c r="F767" s="8"/>
      <c r="G767" s="8"/>
      <c r="H767" s="8"/>
      <c r="M767" s="8"/>
      <c r="N767" s="27"/>
      <c r="O767" s="27"/>
      <c r="P767" s="27"/>
      <c r="Q767" s="27"/>
      <c r="R767" s="8"/>
      <c r="V767" s="27"/>
      <c r="W767" s="8"/>
      <c r="AA767" s="27"/>
      <c r="AB767" s="8"/>
      <c r="AF767" s="27"/>
      <c r="AG767" s="8"/>
      <c r="AH767" s="8"/>
      <c r="AI767" s="8"/>
    </row>
    <row r="768" spans="1:35" ht="15">
      <c r="A768" s="9"/>
      <c r="B768" s="28"/>
      <c r="C768" s="28"/>
      <c r="D768" s="28"/>
      <c r="E768" s="28"/>
      <c r="F768" s="9"/>
      <c r="G768" s="9"/>
      <c r="H768" s="9"/>
      <c r="M768" s="9"/>
      <c r="N768" s="28"/>
      <c r="O768" s="28"/>
      <c r="P768" s="28"/>
      <c r="Q768" s="28"/>
      <c r="R768" s="9"/>
      <c r="V768" s="28"/>
      <c r="W768" s="9"/>
      <c r="AA768" s="28"/>
      <c r="AB768" s="9"/>
      <c r="AF768" s="28"/>
      <c r="AG768" s="9"/>
      <c r="AH768" s="9"/>
      <c r="AI768" s="9"/>
    </row>
    <row r="769" spans="1:35" ht="15">
      <c r="A769" s="8"/>
      <c r="B769" s="27"/>
      <c r="C769" s="27"/>
      <c r="D769" s="27"/>
      <c r="E769" s="27"/>
      <c r="F769" s="8"/>
      <c r="G769" s="8"/>
      <c r="H769" s="8"/>
      <c r="M769" s="8"/>
      <c r="N769" s="27"/>
      <c r="O769" s="27"/>
      <c r="P769" s="27"/>
      <c r="Q769" s="27"/>
      <c r="R769" s="8"/>
      <c r="V769" s="27"/>
      <c r="W769" s="8"/>
      <c r="AA769" s="27"/>
      <c r="AB769" s="8"/>
      <c r="AF769" s="27"/>
      <c r="AG769" s="8"/>
      <c r="AH769" s="8"/>
      <c r="AI769" s="8"/>
    </row>
    <row r="770" spans="1:35" ht="15">
      <c r="A770" s="9"/>
      <c r="B770" s="28"/>
      <c r="C770" s="28"/>
      <c r="D770" s="28"/>
      <c r="E770" s="28"/>
      <c r="F770" s="9"/>
      <c r="G770" s="9"/>
      <c r="H770" s="9"/>
      <c r="M770" s="9"/>
      <c r="N770" s="28"/>
      <c r="O770" s="28"/>
      <c r="P770" s="28"/>
      <c r="Q770" s="28"/>
      <c r="R770" s="9"/>
      <c r="V770" s="28"/>
      <c r="W770" s="9"/>
      <c r="AA770" s="28"/>
      <c r="AB770" s="9"/>
      <c r="AF770" s="28"/>
      <c r="AG770" s="9"/>
      <c r="AH770" s="9"/>
      <c r="AI770" s="9"/>
    </row>
    <row r="771" spans="1:35" ht="15">
      <c r="A771" s="8"/>
      <c r="B771" s="27"/>
      <c r="C771" s="27"/>
      <c r="D771" s="27"/>
      <c r="E771" s="27"/>
      <c r="F771" s="8"/>
      <c r="G771" s="8"/>
      <c r="H771" s="8"/>
      <c r="M771" s="8"/>
      <c r="N771" s="27"/>
      <c r="O771" s="27"/>
      <c r="P771" s="27"/>
      <c r="Q771" s="27"/>
      <c r="R771" s="8"/>
      <c r="V771" s="27"/>
      <c r="W771" s="8"/>
      <c r="AA771" s="27"/>
      <c r="AB771" s="8"/>
      <c r="AF771" s="27"/>
      <c r="AG771" s="8"/>
      <c r="AH771" s="8"/>
      <c r="AI771" s="8"/>
    </row>
    <row r="772" spans="1:35" ht="15">
      <c r="A772" s="9"/>
      <c r="B772" s="28"/>
      <c r="C772" s="28"/>
      <c r="D772" s="28"/>
      <c r="E772" s="28"/>
      <c r="F772" s="9"/>
      <c r="G772" s="9"/>
      <c r="H772" s="9"/>
      <c r="M772" s="9"/>
      <c r="N772" s="28"/>
      <c r="O772" s="28"/>
      <c r="P772" s="28"/>
      <c r="Q772" s="28"/>
      <c r="R772" s="9"/>
      <c r="V772" s="28"/>
      <c r="W772" s="9"/>
      <c r="AA772" s="28"/>
      <c r="AB772" s="9"/>
      <c r="AF772" s="28"/>
      <c r="AG772" s="9"/>
      <c r="AH772" s="9"/>
      <c r="AI772" s="9"/>
    </row>
    <row r="773" spans="1:35" ht="15">
      <c r="A773" s="8"/>
      <c r="B773" s="27"/>
      <c r="C773" s="27"/>
      <c r="D773" s="27"/>
      <c r="E773" s="27"/>
      <c r="F773" s="8"/>
      <c r="G773" s="8"/>
      <c r="H773" s="8"/>
      <c r="M773" s="8"/>
      <c r="N773" s="27"/>
      <c r="O773" s="27"/>
      <c r="P773" s="27"/>
      <c r="Q773" s="27"/>
      <c r="R773" s="8"/>
      <c r="V773" s="27"/>
      <c r="W773" s="8"/>
      <c r="AA773" s="27"/>
      <c r="AB773" s="8"/>
      <c r="AF773" s="27"/>
      <c r="AG773" s="8"/>
      <c r="AH773" s="8"/>
      <c r="AI773" s="8"/>
    </row>
    <row r="774" spans="1:35" ht="15">
      <c r="A774" s="9"/>
      <c r="B774" s="28"/>
      <c r="C774" s="28"/>
      <c r="D774" s="28"/>
      <c r="E774" s="28"/>
      <c r="F774" s="9"/>
      <c r="G774" s="9"/>
      <c r="H774" s="9"/>
      <c r="M774" s="9"/>
      <c r="N774" s="28"/>
      <c r="O774" s="28"/>
      <c r="P774" s="28"/>
      <c r="Q774" s="28"/>
      <c r="R774" s="9"/>
      <c r="V774" s="28"/>
      <c r="W774" s="9"/>
      <c r="AA774" s="28"/>
      <c r="AB774" s="9"/>
      <c r="AF774" s="28"/>
      <c r="AG774" s="9"/>
      <c r="AH774" s="9"/>
      <c r="AI774" s="9"/>
    </row>
    <row r="775" spans="1:35" ht="15">
      <c r="A775" s="8"/>
      <c r="B775" s="27"/>
      <c r="C775" s="27"/>
      <c r="D775" s="27"/>
      <c r="E775" s="27"/>
      <c r="F775" s="8"/>
      <c r="G775" s="8"/>
      <c r="H775" s="8"/>
      <c r="M775" s="8"/>
      <c r="N775" s="27"/>
      <c r="O775" s="27"/>
      <c r="P775" s="27"/>
      <c r="Q775" s="27"/>
      <c r="R775" s="8"/>
      <c r="V775" s="27"/>
      <c r="W775" s="8"/>
      <c r="AA775" s="27"/>
      <c r="AB775" s="8"/>
      <c r="AF775" s="27"/>
      <c r="AG775" s="8"/>
      <c r="AH775" s="8"/>
      <c r="AI775" s="8"/>
    </row>
    <row r="776" spans="1:35" ht="15">
      <c r="A776" s="9"/>
      <c r="B776" s="28"/>
      <c r="C776" s="28"/>
      <c r="D776" s="28"/>
      <c r="E776" s="28"/>
      <c r="F776" s="9"/>
      <c r="G776" s="9"/>
      <c r="H776" s="9"/>
      <c r="M776" s="9"/>
      <c r="N776" s="28"/>
      <c r="O776" s="28"/>
      <c r="P776" s="28"/>
      <c r="Q776" s="28"/>
      <c r="R776" s="9"/>
      <c r="V776" s="28"/>
      <c r="W776" s="9"/>
      <c r="AA776" s="28"/>
      <c r="AB776" s="9"/>
      <c r="AF776" s="28"/>
      <c r="AG776" s="9"/>
      <c r="AH776" s="9"/>
      <c r="AI776" s="9"/>
    </row>
    <row r="777" spans="1:35" ht="15">
      <c r="A777" s="8"/>
      <c r="B777" s="27"/>
      <c r="C777" s="27"/>
      <c r="D777" s="27"/>
      <c r="E777" s="27"/>
      <c r="F777" s="8"/>
      <c r="G777" s="8"/>
      <c r="H777" s="8"/>
      <c r="M777" s="8"/>
      <c r="N777" s="27"/>
      <c r="O777" s="27"/>
      <c r="P777" s="27"/>
      <c r="Q777" s="27"/>
      <c r="R777" s="8"/>
      <c r="V777" s="27"/>
      <c r="W777" s="8"/>
      <c r="AA777" s="27"/>
      <c r="AB777" s="8"/>
      <c r="AF777" s="27"/>
      <c r="AG777" s="8"/>
      <c r="AH777" s="8"/>
      <c r="AI777" s="8"/>
    </row>
    <row r="778" spans="1:35" ht="15">
      <c r="A778" s="9"/>
      <c r="B778" s="28"/>
      <c r="C778" s="28"/>
      <c r="D778" s="28"/>
      <c r="E778" s="28"/>
      <c r="F778" s="9"/>
      <c r="G778" s="9"/>
      <c r="H778" s="9"/>
      <c r="M778" s="9"/>
      <c r="N778" s="28"/>
      <c r="O778" s="28"/>
      <c r="P778" s="28"/>
      <c r="Q778" s="28"/>
      <c r="R778" s="9"/>
      <c r="V778" s="28"/>
      <c r="W778" s="9"/>
      <c r="AA778" s="28"/>
      <c r="AB778" s="9"/>
      <c r="AF778" s="28"/>
      <c r="AG778" s="9"/>
      <c r="AH778" s="9"/>
      <c r="AI778" s="9"/>
    </row>
    <row r="779" spans="1:35" ht="15">
      <c r="A779" s="8"/>
      <c r="B779" s="27"/>
      <c r="C779" s="27"/>
      <c r="D779" s="27"/>
      <c r="E779" s="27"/>
      <c r="F779" s="8"/>
      <c r="G779" s="8"/>
      <c r="H779" s="8"/>
      <c r="M779" s="8"/>
      <c r="N779" s="27"/>
      <c r="O779" s="27"/>
      <c r="P779" s="27"/>
      <c r="Q779" s="27"/>
      <c r="R779" s="8"/>
      <c r="V779" s="27"/>
      <c r="W779" s="8"/>
      <c r="AA779" s="27"/>
      <c r="AB779" s="8"/>
      <c r="AF779" s="27"/>
      <c r="AG779" s="8"/>
      <c r="AH779" s="8"/>
      <c r="AI779" s="8"/>
    </row>
    <row r="780" spans="1:35" ht="15">
      <c r="A780" s="9"/>
      <c r="B780" s="28"/>
      <c r="C780" s="28"/>
      <c r="D780" s="28"/>
      <c r="E780" s="28"/>
      <c r="F780" s="9"/>
      <c r="G780" s="9"/>
      <c r="H780" s="9"/>
      <c r="M780" s="9"/>
      <c r="N780" s="28"/>
      <c r="O780" s="28"/>
      <c r="P780" s="28"/>
      <c r="Q780" s="28"/>
      <c r="R780" s="9"/>
      <c r="V780" s="28"/>
      <c r="W780" s="9"/>
      <c r="AA780" s="28"/>
      <c r="AB780" s="9"/>
      <c r="AF780" s="28"/>
      <c r="AG780" s="9"/>
      <c r="AH780" s="9"/>
      <c r="AI780" s="9"/>
    </row>
    <row r="781" spans="1:35" ht="15">
      <c r="A781" s="8"/>
      <c r="B781" s="27"/>
      <c r="C781" s="27"/>
      <c r="D781" s="27"/>
      <c r="E781" s="27"/>
      <c r="F781" s="8"/>
      <c r="G781" s="8"/>
      <c r="H781" s="8"/>
      <c r="M781" s="8"/>
      <c r="N781" s="27"/>
      <c r="O781" s="27"/>
      <c r="P781" s="27"/>
      <c r="Q781" s="27"/>
      <c r="R781" s="8"/>
      <c r="V781" s="27"/>
      <c r="W781" s="8"/>
      <c r="AA781" s="27"/>
      <c r="AB781" s="8"/>
      <c r="AF781" s="27"/>
      <c r="AG781" s="8"/>
      <c r="AH781" s="8"/>
      <c r="AI781" s="8"/>
    </row>
    <row r="782" spans="1:35" ht="15">
      <c r="A782" s="9"/>
      <c r="B782" s="28"/>
      <c r="C782" s="28"/>
      <c r="D782" s="28"/>
      <c r="E782" s="28"/>
      <c r="F782" s="9"/>
      <c r="G782" s="9"/>
      <c r="H782" s="9"/>
      <c r="M782" s="9"/>
      <c r="N782" s="28"/>
      <c r="O782" s="28"/>
      <c r="P782" s="28"/>
      <c r="Q782" s="28"/>
      <c r="R782" s="9"/>
      <c r="V782" s="28"/>
      <c r="W782" s="9"/>
      <c r="AA782" s="28"/>
      <c r="AB782" s="9"/>
      <c r="AF782" s="28"/>
      <c r="AG782" s="9"/>
      <c r="AH782" s="9"/>
      <c r="AI782" s="9"/>
    </row>
    <row r="783" spans="1:35" ht="15">
      <c r="A783" s="8"/>
      <c r="B783" s="27"/>
      <c r="C783" s="27"/>
      <c r="D783" s="27"/>
      <c r="E783" s="27"/>
      <c r="F783" s="8"/>
      <c r="G783" s="8"/>
      <c r="H783" s="8"/>
      <c r="M783" s="8"/>
      <c r="N783" s="27"/>
      <c r="O783" s="27"/>
      <c r="P783" s="27"/>
      <c r="Q783" s="27"/>
      <c r="R783" s="8"/>
      <c r="V783" s="27"/>
      <c r="W783" s="8"/>
      <c r="AA783" s="27"/>
      <c r="AB783" s="8"/>
      <c r="AF783" s="27"/>
      <c r="AG783" s="8"/>
      <c r="AH783" s="8"/>
      <c r="AI783" s="8"/>
    </row>
    <row r="784" spans="1:35" ht="15">
      <c r="A784" s="9"/>
      <c r="B784" s="28"/>
      <c r="C784" s="28"/>
      <c r="D784" s="28"/>
      <c r="E784" s="28"/>
      <c r="F784" s="9"/>
      <c r="G784" s="9"/>
      <c r="H784" s="9"/>
      <c r="M784" s="9"/>
      <c r="N784" s="28"/>
      <c r="O784" s="28"/>
      <c r="P784" s="28"/>
      <c r="Q784" s="28"/>
      <c r="R784" s="9"/>
      <c r="V784" s="28"/>
      <c r="W784" s="9"/>
      <c r="AA784" s="28"/>
      <c r="AB784" s="9"/>
      <c r="AF784" s="28"/>
      <c r="AG784" s="9"/>
      <c r="AH784" s="9"/>
      <c r="AI784" s="9"/>
    </row>
    <row r="785" spans="1:35" ht="15">
      <c r="A785" s="8"/>
      <c r="B785" s="27"/>
      <c r="C785" s="27"/>
      <c r="D785" s="27"/>
      <c r="E785" s="27"/>
      <c r="F785" s="8"/>
      <c r="G785" s="8"/>
      <c r="H785" s="8"/>
      <c r="M785" s="8"/>
      <c r="N785" s="27"/>
      <c r="O785" s="27"/>
      <c r="P785" s="27"/>
      <c r="Q785" s="27"/>
      <c r="R785" s="8"/>
      <c r="V785" s="27"/>
      <c r="W785" s="8"/>
      <c r="AA785" s="27"/>
      <c r="AB785" s="8"/>
      <c r="AF785" s="27"/>
      <c r="AG785" s="8"/>
      <c r="AH785" s="8"/>
      <c r="AI785" s="8"/>
    </row>
    <row r="786" spans="1:35" ht="15">
      <c r="A786" s="9"/>
      <c r="B786" s="28"/>
      <c r="C786" s="28"/>
      <c r="D786" s="28"/>
      <c r="E786" s="28"/>
      <c r="F786" s="9"/>
      <c r="G786" s="9"/>
      <c r="H786" s="9"/>
      <c r="M786" s="9"/>
      <c r="N786" s="28"/>
      <c r="O786" s="28"/>
      <c r="P786" s="28"/>
      <c r="Q786" s="28"/>
      <c r="R786" s="9"/>
      <c r="V786" s="28"/>
      <c r="W786" s="9"/>
      <c r="AA786" s="28"/>
      <c r="AB786" s="9"/>
      <c r="AF786" s="28"/>
      <c r="AG786" s="9"/>
      <c r="AH786" s="9"/>
      <c r="AI786" s="9"/>
    </row>
    <row r="787" spans="1:35" ht="15">
      <c r="A787" s="8"/>
      <c r="B787" s="27"/>
      <c r="C787" s="27"/>
      <c r="D787" s="27"/>
      <c r="E787" s="27"/>
      <c r="F787" s="8"/>
      <c r="G787" s="8"/>
      <c r="H787" s="8"/>
      <c r="M787" s="8"/>
      <c r="N787" s="27"/>
      <c r="O787" s="27"/>
      <c r="P787" s="27"/>
      <c r="Q787" s="27"/>
      <c r="R787" s="8"/>
      <c r="V787" s="27"/>
      <c r="W787" s="8"/>
      <c r="AA787" s="27"/>
      <c r="AB787" s="8"/>
      <c r="AF787" s="27"/>
      <c r="AG787" s="8"/>
      <c r="AH787" s="8"/>
      <c r="AI787" s="8"/>
    </row>
    <row r="788" spans="1:35" ht="15">
      <c r="A788" s="9"/>
      <c r="B788" s="28"/>
      <c r="C788" s="28"/>
      <c r="D788" s="28"/>
      <c r="E788" s="28"/>
      <c r="F788" s="9"/>
      <c r="G788" s="9"/>
      <c r="H788" s="9"/>
      <c r="M788" s="9"/>
      <c r="N788" s="28"/>
      <c r="O788" s="28"/>
      <c r="P788" s="28"/>
      <c r="Q788" s="28"/>
      <c r="R788" s="9"/>
      <c r="V788" s="28"/>
      <c r="W788" s="9"/>
      <c r="AA788" s="28"/>
      <c r="AB788" s="9"/>
      <c r="AF788" s="28"/>
      <c r="AG788" s="9"/>
      <c r="AH788" s="9"/>
      <c r="AI788" s="9"/>
    </row>
    <row r="789" spans="1:35" ht="15">
      <c r="A789" s="8"/>
      <c r="B789" s="27"/>
      <c r="C789" s="27"/>
      <c r="D789" s="27"/>
      <c r="E789" s="27"/>
      <c r="F789" s="8"/>
      <c r="G789" s="8"/>
      <c r="H789" s="8"/>
      <c r="M789" s="8"/>
      <c r="N789" s="27"/>
      <c r="O789" s="27"/>
      <c r="P789" s="27"/>
      <c r="Q789" s="27"/>
      <c r="R789" s="8"/>
      <c r="V789" s="27"/>
      <c r="W789" s="8"/>
      <c r="AA789" s="27"/>
      <c r="AB789" s="8"/>
      <c r="AF789" s="27"/>
      <c r="AG789" s="8"/>
      <c r="AH789" s="8"/>
      <c r="AI789" s="8"/>
    </row>
    <row r="790" spans="1:35" ht="15">
      <c r="A790" s="9"/>
      <c r="B790" s="28"/>
      <c r="C790" s="28"/>
      <c r="D790" s="28"/>
      <c r="E790" s="28"/>
      <c r="F790" s="9"/>
      <c r="G790" s="9"/>
      <c r="H790" s="9"/>
      <c r="M790" s="9"/>
      <c r="N790" s="28"/>
      <c r="O790" s="28"/>
      <c r="P790" s="28"/>
      <c r="Q790" s="28"/>
      <c r="R790" s="9"/>
      <c r="V790" s="28"/>
      <c r="W790" s="9"/>
      <c r="AA790" s="28"/>
      <c r="AB790" s="9"/>
      <c r="AF790" s="28"/>
      <c r="AG790" s="9"/>
      <c r="AH790" s="9"/>
      <c r="AI790" s="9"/>
    </row>
    <row r="791" spans="1:35" ht="15">
      <c r="A791" s="8"/>
      <c r="B791" s="27"/>
      <c r="C791" s="27"/>
      <c r="D791" s="27"/>
      <c r="E791" s="27"/>
      <c r="F791" s="8"/>
      <c r="G791" s="8"/>
      <c r="H791" s="8"/>
      <c r="M791" s="8"/>
      <c r="N791" s="27"/>
      <c r="O791" s="27"/>
      <c r="P791" s="27"/>
      <c r="Q791" s="27"/>
      <c r="R791" s="8"/>
      <c r="V791" s="27"/>
      <c r="W791" s="8"/>
      <c r="AA791" s="27"/>
      <c r="AB791" s="8"/>
      <c r="AF791" s="27"/>
      <c r="AG791" s="8"/>
      <c r="AH791" s="8"/>
      <c r="AI791" s="8"/>
    </row>
    <row r="792" spans="1:35" ht="15">
      <c r="A792" s="9"/>
      <c r="B792" s="28"/>
      <c r="C792" s="28"/>
      <c r="D792" s="28"/>
      <c r="E792" s="28"/>
      <c r="F792" s="9"/>
      <c r="G792" s="9"/>
      <c r="H792" s="9"/>
      <c r="M792" s="9"/>
      <c r="N792" s="28"/>
      <c r="O792" s="28"/>
      <c r="P792" s="28"/>
      <c r="Q792" s="28"/>
      <c r="R792" s="9"/>
      <c r="V792" s="28"/>
      <c r="W792" s="9"/>
      <c r="AA792" s="28"/>
      <c r="AB792" s="9"/>
      <c r="AF792" s="28"/>
      <c r="AG792" s="9"/>
      <c r="AH792" s="9"/>
      <c r="AI792" s="9"/>
    </row>
    <row r="793" spans="1:35" ht="15">
      <c r="A793" s="8"/>
      <c r="B793" s="27"/>
      <c r="C793" s="27"/>
      <c r="D793" s="27"/>
      <c r="E793" s="27"/>
      <c r="F793" s="8"/>
      <c r="G793" s="8"/>
      <c r="H793" s="8"/>
      <c r="M793" s="8"/>
      <c r="N793" s="27"/>
      <c r="O793" s="27"/>
      <c r="P793" s="27"/>
      <c r="Q793" s="27"/>
      <c r="R793" s="8"/>
      <c r="V793" s="27"/>
      <c r="W793" s="8"/>
      <c r="AA793" s="27"/>
      <c r="AB793" s="8"/>
      <c r="AF793" s="27"/>
      <c r="AG793" s="8"/>
      <c r="AH793" s="8"/>
      <c r="AI793" s="8"/>
    </row>
    <row r="794" spans="1:35" ht="15">
      <c r="A794" s="9"/>
      <c r="B794" s="28"/>
      <c r="C794" s="28"/>
      <c r="D794" s="28"/>
      <c r="E794" s="28"/>
      <c r="F794" s="9"/>
      <c r="G794" s="9"/>
      <c r="H794" s="9"/>
      <c r="M794" s="9"/>
      <c r="N794" s="28"/>
      <c r="O794" s="28"/>
      <c r="P794" s="28"/>
      <c r="Q794" s="28"/>
      <c r="R794" s="9"/>
      <c r="V794" s="28"/>
      <c r="W794" s="9"/>
      <c r="AA794" s="28"/>
      <c r="AB794" s="9"/>
      <c r="AF794" s="28"/>
      <c r="AG794" s="9"/>
      <c r="AH794" s="9"/>
      <c r="AI794" s="9"/>
    </row>
    <row r="795" spans="1:35" ht="15">
      <c r="A795" s="8"/>
      <c r="B795" s="27"/>
      <c r="C795" s="27"/>
      <c r="D795" s="27"/>
      <c r="E795" s="27"/>
      <c r="F795" s="8"/>
      <c r="G795" s="8"/>
      <c r="H795" s="8"/>
      <c r="M795" s="8"/>
      <c r="N795" s="27"/>
      <c r="O795" s="27"/>
      <c r="P795" s="27"/>
      <c r="Q795" s="27"/>
      <c r="R795" s="8"/>
      <c r="V795" s="27"/>
      <c r="W795" s="8"/>
      <c r="AA795" s="27"/>
      <c r="AB795" s="8"/>
      <c r="AF795" s="27"/>
      <c r="AG795" s="8"/>
      <c r="AH795" s="8"/>
      <c r="AI795" s="8"/>
    </row>
    <row r="796" spans="1:35" ht="15">
      <c r="A796" s="9"/>
      <c r="B796" s="28"/>
      <c r="C796" s="28"/>
      <c r="D796" s="28"/>
      <c r="E796" s="28"/>
      <c r="F796" s="9"/>
      <c r="G796" s="9"/>
      <c r="H796" s="9"/>
      <c r="M796" s="9"/>
      <c r="N796" s="28"/>
      <c r="O796" s="28"/>
      <c r="P796" s="28"/>
      <c r="Q796" s="28"/>
      <c r="R796" s="9"/>
      <c r="V796" s="28"/>
      <c r="W796" s="9"/>
      <c r="AA796" s="28"/>
      <c r="AB796" s="9"/>
      <c r="AF796" s="28"/>
      <c r="AG796" s="9"/>
      <c r="AH796" s="9"/>
      <c r="AI796" s="9"/>
    </row>
    <row r="797" spans="1:35" ht="15">
      <c r="A797" s="8"/>
      <c r="B797" s="27"/>
      <c r="C797" s="27"/>
      <c r="D797" s="27"/>
      <c r="E797" s="27"/>
      <c r="F797" s="8"/>
      <c r="G797" s="8"/>
      <c r="H797" s="8"/>
      <c r="M797" s="8"/>
      <c r="N797" s="27"/>
      <c r="O797" s="27"/>
      <c r="P797" s="27"/>
      <c r="Q797" s="27"/>
      <c r="R797" s="8"/>
      <c r="V797" s="27"/>
      <c r="W797" s="8"/>
      <c r="AA797" s="27"/>
      <c r="AB797" s="8"/>
      <c r="AF797" s="27"/>
      <c r="AG797" s="8"/>
      <c r="AH797" s="8"/>
      <c r="AI797" s="8"/>
    </row>
    <row r="798" spans="1:35" ht="15">
      <c r="A798" s="9"/>
      <c r="B798" s="28"/>
      <c r="C798" s="28"/>
      <c r="D798" s="28"/>
      <c r="E798" s="28"/>
      <c r="F798" s="9"/>
      <c r="G798" s="9"/>
      <c r="H798" s="9"/>
      <c r="M798" s="9"/>
      <c r="N798" s="28"/>
      <c r="O798" s="28"/>
      <c r="P798" s="28"/>
      <c r="Q798" s="28"/>
      <c r="R798" s="9"/>
      <c r="V798" s="28"/>
      <c r="W798" s="9"/>
      <c r="AA798" s="28"/>
      <c r="AB798" s="9"/>
      <c r="AF798" s="28"/>
      <c r="AG798" s="9"/>
      <c r="AH798" s="9"/>
      <c r="AI798" s="9"/>
    </row>
    <row r="799" spans="1:35" ht="15">
      <c r="A799" s="8"/>
      <c r="B799" s="27"/>
      <c r="C799" s="27"/>
      <c r="D799" s="27"/>
      <c r="E799" s="27"/>
      <c r="F799" s="8"/>
      <c r="G799" s="8"/>
      <c r="H799" s="8"/>
      <c r="M799" s="8"/>
      <c r="N799" s="27"/>
      <c r="O799" s="27"/>
      <c r="P799" s="27"/>
      <c r="Q799" s="27"/>
      <c r="R799" s="8"/>
      <c r="V799" s="27"/>
      <c r="W799" s="8"/>
      <c r="AA799" s="27"/>
      <c r="AB799" s="8"/>
      <c r="AF799" s="27"/>
      <c r="AG799" s="8"/>
      <c r="AH799" s="8"/>
      <c r="AI799" s="8"/>
    </row>
    <row r="800" spans="1:35" ht="15">
      <c r="A800" s="9"/>
      <c r="B800" s="28"/>
      <c r="C800" s="28"/>
      <c r="D800" s="28"/>
      <c r="E800" s="28"/>
      <c r="F800" s="9"/>
      <c r="G800" s="9"/>
      <c r="H800" s="9"/>
      <c r="M800" s="9"/>
      <c r="N800" s="28"/>
      <c r="O800" s="28"/>
      <c r="P800" s="28"/>
      <c r="Q800" s="28"/>
      <c r="R800" s="9"/>
      <c r="V800" s="28"/>
      <c r="W800" s="9"/>
      <c r="AA800" s="28"/>
      <c r="AB800" s="9"/>
      <c r="AF800" s="28"/>
      <c r="AG800" s="9"/>
      <c r="AH800" s="9"/>
      <c r="AI800" s="9"/>
    </row>
    <row r="801" spans="1:35" ht="15">
      <c r="A801" s="8"/>
      <c r="B801" s="27"/>
      <c r="C801" s="27"/>
      <c r="D801" s="27"/>
      <c r="E801" s="27"/>
      <c r="F801" s="8"/>
      <c r="G801" s="8"/>
      <c r="H801" s="8"/>
      <c r="M801" s="8"/>
      <c r="N801" s="27"/>
      <c r="O801" s="27"/>
      <c r="P801" s="27"/>
      <c r="Q801" s="27"/>
      <c r="R801" s="8"/>
      <c r="V801" s="27"/>
      <c r="W801" s="8"/>
      <c r="AA801" s="27"/>
      <c r="AB801" s="8"/>
      <c r="AF801" s="27"/>
      <c r="AG801" s="8"/>
      <c r="AH801" s="8"/>
      <c r="AI801" s="8"/>
    </row>
    <row r="802" spans="1:35" ht="15">
      <c r="A802" s="9"/>
      <c r="B802" s="28"/>
      <c r="C802" s="28"/>
      <c r="D802" s="28"/>
      <c r="E802" s="28"/>
      <c r="F802" s="9"/>
      <c r="G802" s="9"/>
      <c r="H802" s="9"/>
      <c r="M802" s="9"/>
      <c r="N802" s="28"/>
      <c r="O802" s="28"/>
      <c r="P802" s="28"/>
      <c r="Q802" s="28"/>
      <c r="R802" s="9"/>
      <c r="V802" s="28"/>
      <c r="W802" s="9"/>
      <c r="AA802" s="28"/>
      <c r="AB802" s="9"/>
      <c r="AF802" s="28"/>
      <c r="AG802" s="9"/>
      <c r="AH802" s="9"/>
      <c r="AI802" s="9"/>
    </row>
    <row r="803" spans="1:35" ht="15">
      <c r="A803" s="8"/>
      <c r="B803" s="27"/>
      <c r="C803" s="27"/>
      <c r="D803" s="27"/>
      <c r="E803" s="27"/>
      <c r="F803" s="8"/>
      <c r="G803" s="8"/>
      <c r="H803" s="8"/>
      <c r="M803" s="8"/>
      <c r="N803" s="27"/>
      <c r="O803" s="27"/>
      <c r="P803" s="27"/>
      <c r="Q803" s="27"/>
      <c r="R803" s="8"/>
      <c r="V803" s="27"/>
      <c r="W803" s="8"/>
      <c r="AA803" s="27"/>
      <c r="AB803" s="8"/>
      <c r="AF803" s="27"/>
      <c r="AG803" s="8"/>
      <c r="AH803" s="8"/>
      <c r="AI803" s="8"/>
    </row>
    <row r="804" spans="1:35" ht="15">
      <c r="A804" s="9"/>
      <c r="B804" s="28"/>
      <c r="C804" s="28"/>
      <c r="D804" s="28"/>
      <c r="E804" s="28"/>
      <c r="F804" s="9"/>
      <c r="G804" s="9"/>
      <c r="H804" s="9"/>
      <c r="M804" s="9"/>
      <c r="N804" s="28"/>
      <c r="O804" s="28"/>
      <c r="P804" s="28"/>
      <c r="Q804" s="28"/>
      <c r="R804" s="9"/>
      <c r="V804" s="28"/>
      <c r="W804" s="9"/>
      <c r="AA804" s="28"/>
      <c r="AB804" s="9"/>
      <c r="AF804" s="28"/>
      <c r="AG804" s="9"/>
      <c r="AH804" s="9"/>
      <c r="AI804" s="9"/>
    </row>
    <row r="805" spans="1:35" ht="15">
      <c r="A805" s="8"/>
      <c r="B805" s="27"/>
      <c r="C805" s="27"/>
      <c r="D805" s="27"/>
      <c r="E805" s="27"/>
      <c r="F805" s="8"/>
      <c r="G805" s="8"/>
      <c r="H805" s="8"/>
      <c r="M805" s="8"/>
      <c r="N805" s="27"/>
      <c r="O805" s="27"/>
      <c r="P805" s="27"/>
      <c r="Q805" s="27"/>
      <c r="R805" s="8"/>
      <c r="V805" s="27"/>
      <c r="W805" s="8"/>
      <c r="AA805" s="27"/>
      <c r="AB805" s="8"/>
      <c r="AF805" s="27"/>
      <c r="AG805" s="8"/>
      <c r="AH805" s="8"/>
      <c r="AI805" s="8"/>
    </row>
    <row r="806" spans="1:35" ht="15">
      <c r="A806" s="9"/>
      <c r="B806" s="28"/>
      <c r="C806" s="28"/>
      <c r="D806" s="28"/>
      <c r="E806" s="28"/>
      <c r="F806" s="9"/>
      <c r="G806" s="9"/>
      <c r="H806" s="9"/>
      <c r="M806" s="9"/>
      <c r="N806" s="28"/>
      <c r="O806" s="28"/>
      <c r="P806" s="28"/>
      <c r="Q806" s="28"/>
      <c r="R806" s="9"/>
      <c r="V806" s="28"/>
      <c r="W806" s="9"/>
      <c r="AA806" s="28"/>
      <c r="AB806" s="9"/>
      <c r="AF806" s="28"/>
      <c r="AG806" s="9"/>
      <c r="AH806" s="9"/>
      <c r="AI806" s="9"/>
    </row>
    <row r="807" spans="1:35" ht="15">
      <c r="A807" s="8"/>
      <c r="B807" s="27"/>
      <c r="C807" s="27"/>
      <c r="D807" s="27"/>
      <c r="E807" s="27"/>
      <c r="F807" s="8"/>
      <c r="G807" s="8"/>
      <c r="H807" s="8"/>
      <c r="M807" s="8"/>
      <c r="N807" s="27"/>
      <c r="O807" s="27"/>
      <c r="P807" s="27"/>
      <c r="Q807" s="27"/>
      <c r="R807" s="8"/>
      <c r="V807" s="27"/>
      <c r="W807" s="8"/>
      <c r="AA807" s="27"/>
      <c r="AB807" s="8"/>
      <c r="AF807" s="27"/>
      <c r="AG807" s="8"/>
      <c r="AH807" s="8"/>
      <c r="AI807" s="8"/>
    </row>
    <row r="808" spans="1:35" ht="15">
      <c r="A808" s="9"/>
      <c r="B808" s="28"/>
      <c r="C808" s="28"/>
      <c r="D808" s="28"/>
      <c r="E808" s="28"/>
      <c r="F808" s="9"/>
      <c r="G808" s="9"/>
      <c r="H808" s="9"/>
      <c r="M808" s="9"/>
      <c r="N808" s="28"/>
      <c r="O808" s="28"/>
      <c r="P808" s="28"/>
      <c r="Q808" s="28"/>
      <c r="R808" s="9"/>
      <c r="V808" s="28"/>
      <c r="W808" s="9"/>
      <c r="AA808" s="28"/>
      <c r="AB808" s="9"/>
      <c r="AF808" s="28"/>
      <c r="AG808" s="9"/>
      <c r="AH808" s="9"/>
      <c r="AI808" s="9"/>
    </row>
    <row r="809" spans="1:35" ht="15">
      <c r="A809" s="8"/>
      <c r="B809" s="27"/>
      <c r="C809" s="27"/>
      <c r="D809" s="27"/>
      <c r="E809" s="27"/>
      <c r="F809" s="8"/>
      <c r="G809" s="8"/>
      <c r="H809" s="8"/>
      <c r="M809" s="8"/>
      <c r="N809" s="27"/>
      <c r="O809" s="27"/>
      <c r="P809" s="27"/>
      <c r="Q809" s="27"/>
      <c r="R809" s="8"/>
      <c r="V809" s="27"/>
      <c r="W809" s="8"/>
      <c r="AA809" s="27"/>
      <c r="AB809" s="8"/>
      <c r="AF809" s="27"/>
      <c r="AG809" s="8"/>
      <c r="AH809" s="8"/>
      <c r="AI809" s="8"/>
    </row>
    <row r="810" spans="1:35" ht="15">
      <c r="A810" s="9"/>
      <c r="B810" s="28"/>
      <c r="C810" s="28"/>
      <c r="D810" s="28"/>
      <c r="E810" s="28"/>
      <c r="F810" s="9"/>
      <c r="G810" s="9"/>
      <c r="H810" s="9"/>
      <c r="M810" s="9"/>
      <c r="N810" s="28"/>
      <c r="O810" s="28"/>
      <c r="P810" s="28"/>
      <c r="Q810" s="28"/>
      <c r="R810" s="9"/>
      <c r="V810" s="28"/>
      <c r="W810" s="9"/>
      <c r="AA810" s="28"/>
      <c r="AB810" s="9"/>
      <c r="AF810" s="28"/>
      <c r="AG810" s="9"/>
      <c r="AH810" s="9"/>
      <c r="AI810" s="9"/>
    </row>
    <row r="811" spans="1:35" ht="15">
      <c r="A811" s="8"/>
      <c r="B811" s="27"/>
      <c r="C811" s="27"/>
      <c r="D811" s="27"/>
      <c r="E811" s="27"/>
      <c r="F811" s="8"/>
      <c r="G811" s="8"/>
      <c r="H811" s="8"/>
      <c r="M811" s="8"/>
      <c r="N811" s="27"/>
      <c r="O811" s="27"/>
      <c r="P811" s="27"/>
      <c r="Q811" s="27"/>
      <c r="R811" s="8"/>
      <c r="V811" s="27"/>
      <c r="W811" s="8"/>
      <c r="AA811" s="27"/>
      <c r="AB811" s="8"/>
      <c r="AF811" s="27"/>
      <c r="AG811" s="8"/>
      <c r="AH811" s="8"/>
      <c r="AI811" s="8"/>
    </row>
    <row r="812" spans="1:35" ht="15">
      <c r="A812" s="9"/>
      <c r="B812" s="28"/>
      <c r="C812" s="28"/>
      <c r="D812" s="28"/>
      <c r="E812" s="28"/>
      <c r="F812" s="9"/>
      <c r="G812" s="9"/>
      <c r="H812" s="9"/>
      <c r="M812" s="9"/>
      <c r="N812" s="28"/>
      <c r="O812" s="28"/>
      <c r="P812" s="28"/>
      <c r="Q812" s="28"/>
      <c r="R812" s="9"/>
      <c r="V812" s="28"/>
      <c r="W812" s="9"/>
      <c r="AA812" s="28"/>
      <c r="AB812" s="9"/>
      <c r="AF812" s="28"/>
      <c r="AG812" s="9"/>
      <c r="AH812" s="9"/>
      <c r="AI812" s="9"/>
    </row>
    <row r="813" spans="1:35" ht="15">
      <c r="A813" s="8"/>
      <c r="B813" s="27"/>
      <c r="C813" s="27"/>
      <c r="D813" s="27"/>
      <c r="E813" s="27"/>
      <c r="F813" s="8"/>
      <c r="G813" s="8"/>
      <c r="H813" s="8"/>
      <c r="M813" s="8"/>
      <c r="N813" s="27"/>
      <c r="O813" s="27"/>
      <c r="P813" s="27"/>
      <c r="Q813" s="27"/>
      <c r="R813" s="8"/>
      <c r="V813" s="27"/>
      <c r="W813" s="8"/>
      <c r="AA813" s="27"/>
      <c r="AB813" s="8"/>
      <c r="AF813" s="27"/>
      <c r="AG813" s="8"/>
      <c r="AH813" s="8"/>
      <c r="AI813" s="8"/>
    </row>
    <row r="814" spans="1:35" ht="15">
      <c r="A814" s="9"/>
      <c r="B814" s="28"/>
      <c r="C814" s="28"/>
      <c r="D814" s="28"/>
      <c r="E814" s="28"/>
      <c r="F814" s="9"/>
      <c r="G814" s="9"/>
      <c r="H814" s="9"/>
      <c r="M814" s="9"/>
      <c r="N814" s="28"/>
      <c r="O814" s="28"/>
      <c r="P814" s="28"/>
      <c r="Q814" s="28"/>
      <c r="R814" s="9"/>
      <c r="V814" s="28"/>
      <c r="W814" s="9"/>
      <c r="AA814" s="28"/>
      <c r="AB814" s="9"/>
      <c r="AF814" s="28"/>
      <c r="AG814" s="9"/>
      <c r="AH814" s="9"/>
      <c r="AI814" s="9"/>
    </row>
    <row r="815" spans="1:35" ht="15">
      <c r="A815" s="8"/>
      <c r="B815" s="27"/>
      <c r="C815" s="27"/>
      <c r="D815" s="27"/>
      <c r="E815" s="27"/>
      <c r="F815" s="8"/>
      <c r="G815" s="8"/>
      <c r="H815" s="8"/>
      <c r="M815" s="8"/>
      <c r="N815" s="27"/>
      <c r="O815" s="27"/>
      <c r="P815" s="27"/>
      <c r="Q815" s="27"/>
      <c r="R815" s="8"/>
      <c r="V815" s="27"/>
      <c r="W815" s="8"/>
      <c r="AA815" s="27"/>
      <c r="AB815" s="8"/>
      <c r="AF815" s="27"/>
      <c r="AG815" s="8"/>
      <c r="AH815" s="8"/>
      <c r="AI815" s="8"/>
    </row>
    <row r="816" spans="1:35" ht="15">
      <c r="A816" s="9"/>
      <c r="B816" s="28"/>
      <c r="C816" s="28"/>
      <c r="D816" s="28"/>
      <c r="E816" s="28"/>
      <c r="F816" s="9"/>
      <c r="G816" s="9"/>
      <c r="H816" s="9"/>
      <c r="M816" s="9"/>
      <c r="N816" s="28"/>
      <c r="O816" s="28"/>
      <c r="P816" s="28"/>
      <c r="Q816" s="28"/>
      <c r="R816" s="9"/>
      <c r="V816" s="28"/>
      <c r="W816" s="9"/>
      <c r="AA816" s="28"/>
      <c r="AB816" s="9"/>
      <c r="AF816" s="28"/>
      <c r="AG816" s="9"/>
      <c r="AH816" s="9"/>
      <c r="AI816" s="9"/>
    </row>
    <row r="817" spans="1:35" ht="15">
      <c r="A817" s="8"/>
      <c r="B817" s="27"/>
      <c r="C817" s="27"/>
      <c r="D817" s="27"/>
      <c r="E817" s="27"/>
      <c r="F817" s="8"/>
      <c r="G817" s="8"/>
      <c r="H817" s="8"/>
      <c r="M817" s="8"/>
      <c r="N817" s="27"/>
      <c r="O817" s="27"/>
      <c r="P817" s="27"/>
      <c r="Q817" s="27"/>
      <c r="R817" s="8"/>
      <c r="V817" s="27"/>
      <c r="W817" s="8"/>
      <c r="AA817" s="27"/>
      <c r="AB817" s="8"/>
      <c r="AF817" s="27"/>
      <c r="AG817" s="8"/>
      <c r="AH817" s="8"/>
      <c r="AI817" s="8"/>
    </row>
    <row r="818" spans="1:35" ht="15">
      <c r="A818" s="9"/>
      <c r="B818" s="28"/>
      <c r="C818" s="28"/>
      <c r="D818" s="28"/>
      <c r="E818" s="28"/>
      <c r="F818" s="9"/>
      <c r="G818" s="9"/>
      <c r="H818" s="9"/>
      <c r="M818" s="9"/>
      <c r="N818" s="28"/>
      <c r="O818" s="28"/>
      <c r="P818" s="28"/>
      <c r="Q818" s="28"/>
      <c r="R818" s="9"/>
      <c r="V818" s="28"/>
      <c r="W818" s="9"/>
      <c r="AA818" s="28"/>
      <c r="AB818" s="9"/>
      <c r="AF818" s="28"/>
      <c r="AG818" s="9"/>
      <c r="AH818" s="9"/>
      <c r="AI818" s="9"/>
    </row>
    <row r="819" spans="1:35" ht="15">
      <c r="A819" s="8"/>
      <c r="B819" s="27"/>
      <c r="C819" s="27"/>
      <c r="D819" s="27"/>
      <c r="E819" s="27"/>
      <c r="F819" s="8"/>
      <c r="G819" s="8"/>
      <c r="H819" s="8"/>
      <c r="M819" s="8"/>
      <c r="N819" s="27"/>
      <c r="O819" s="27"/>
      <c r="P819" s="27"/>
      <c r="Q819" s="27"/>
      <c r="R819" s="8"/>
      <c r="V819" s="27"/>
      <c r="W819" s="8"/>
      <c r="AA819" s="27"/>
      <c r="AB819" s="8"/>
      <c r="AF819" s="27"/>
      <c r="AG819" s="8"/>
      <c r="AH819" s="8"/>
      <c r="AI819" s="8"/>
    </row>
    <row r="820" spans="1:35" ht="15">
      <c r="A820" s="9"/>
      <c r="B820" s="28"/>
      <c r="C820" s="28"/>
      <c r="D820" s="28"/>
      <c r="E820" s="28"/>
      <c r="F820" s="9"/>
      <c r="G820" s="9"/>
      <c r="H820" s="9"/>
      <c r="M820" s="9"/>
      <c r="N820" s="28"/>
      <c r="O820" s="28"/>
      <c r="P820" s="28"/>
      <c r="Q820" s="28"/>
      <c r="R820" s="9"/>
      <c r="V820" s="28"/>
      <c r="W820" s="9"/>
      <c r="AA820" s="28"/>
      <c r="AB820" s="9"/>
      <c r="AF820" s="28"/>
      <c r="AG820" s="9"/>
      <c r="AH820" s="9"/>
      <c r="AI820" s="9"/>
    </row>
    <row r="821" spans="1:35" ht="15">
      <c r="A821" s="8"/>
      <c r="B821" s="27"/>
      <c r="C821" s="27"/>
      <c r="D821" s="27"/>
      <c r="E821" s="27"/>
      <c r="F821" s="8"/>
      <c r="G821" s="8"/>
      <c r="H821" s="8"/>
      <c r="M821" s="8"/>
      <c r="N821" s="27"/>
      <c r="O821" s="27"/>
      <c r="P821" s="27"/>
      <c r="Q821" s="27"/>
      <c r="R821" s="8"/>
      <c r="V821" s="27"/>
      <c r="W821" s="8"/>
      <c r="AA821" s="27"/>
      <c r="AB821" s="8"/>
      <c r="AF821" s="27"/>
      <c r="AG821" s="8"/>
      <c r="AH821" s="8"/>
      <c r="AI821" s="8"/>
    </row>
    <row r="822" spans="1:35" ht="15">
      <c r="A822" s="9"/>
      <c r="B822" s="28"/>
      <c r="C822" s="28"/>
      <c r="D822" s="28"/>
      <c r="E822" s="28"/>
      <c r="F822" s="9"/>
      <c r="G822" s="9"/>
      <c r="H822" s="9"/>
      <c r="M822" s="9"/>
      <c r="N822" s="28"/>
      <c r="O822" s="28"/>
      <c r="P822" s="28"/>
      <c r="Q822" s="28"/>
      <c r="R822" s="9"/>
      <c r="V822" s="28"/>
      <c r="W822" s="9"/>
      <c r="AA822" s="28"/>
      <c r="AB822" s="9"/>
      <c r="AF822" s="28"/>
      <c r="AG822" s="9"/>
      <c r="AH822" s="9"/>
      <c r="AI822" s="9"/>
    </row>
    <row r="823" spans="1:35" ht="15">
      <c r="A823" s="8"/>
      <c r="B823" s="27"/>
      <c r="C823" s="27"/>
      <c r="D823" s="27"/>
      <c r="E823" s="27"/>
      <c r="F823" s="8"/>
      <c r="G823" s="8"/>
      <c r="H823" s="8"/>
      <c r="M823" s="8"/>
      <c r="N823" s="27"/>
      <c r="O823" s="27"/>
      <c r="P823" s="27"/>
      <c r="Q823" s="27"/>
      <c r="R823" s="8"/>
      <c r="V823" s="27"/>
      <c r="W823" s="8"/>
      <c r="AA823" s="27"/>
      <c r="AB823" s="8"/>
      <c r="AF823" s="27"/>
      <c r="AG823" s="8"/>
      <c r="AH823" s="8"/>
      <c r="AI823" s="8"/>
    </row>
    <row r="824" spans="1:35" ht="15">
      <c r="A824" s="9"/>
      <c r="B824" s="28"/>
      <c r="C824" s="28"/>
      <c r="D824" s="28"/>
      <c r="E824" s="28"/>
      <c r="F824" s="9"/>
      <c r="G824" s="9"/>
      <c r="H824" s="9"/>
      <c r="M824" s="9"/>
      <c r="N824" s="28"/>
      <c r="O824" s="28"/>
      <c r="P824" s="28"/>
      <c r="Q824" s="28"/>
      <c r="R824" s="9"/>
      <c r="V824" s="28"/>
      <c r="W824" s="9"/>
      <c r="AA824" s="28"/>
      <c r="AB824" s="9"/>
      <c r="AF824" s="28"/>
      <c r="AG824" s="9"/>
      <c r="AH824" s="9"/>
      <c r="AI824" s="9"/>
    </row>
    <row r="825" spans="1:35" ht="15">
      <c r="A825" s="8"/>
      <c r="B825" s="27"/>
      <c r="C825" s="27"/>
      <c r="D825" s="27"/>
      <c r="E825" s="27"/>
      <c r="F825" s="8"/>
      <c r="G825" s="8"/>
      <c r="H825" s="8"/>
      <c r="M825" s="8"/>
      <c r="N825" s="27"/>
      <c r="O825" s="27"/>
      <c r="P825" s="27"/>
      <c r="Q825" s="27"/>
      <c r="R825" s="8"/>
      <c r="V825" s="27"/>
      <c r="W825" s="8"/>
      <c r="AA825" s="27"/>
      <c r="AB825" s="8"/>
      <c r="AF825" s="27"/>
      <c r="AG825" s="8"/>
      <c r="AH825" s="8"/>
      <c r="AI825" s="8"/>
    </row>
    <row r="826" spans="1:35" ht="15">
      <c r="A826" s="9"/>
      <c r="B826" s="28"/>
      <c r="C826" s="28"/>
      <c r="D826" s="28"/>
      <c r="E826" s="28"/>
      <c r="F826" s="9"/>
      <c r="G826" s="9"/>
      <c r="H826" s="9"/>
      <c r="M826" s="9"/>
      <c r="N826" s="28"/>
      <c r="O826" s="28"/>
      <c r="P826" s="28"/>
      <c r="Q826" s="28"/>
      <c r="R826" s="9"/>
      <c r="V826" s="28"/>
      <c r="W826" s="9"/>
      <c r="AA826" s="28"/>
      <c r="AB826" s="9"/>
      <c r="AF826" s="28"/>
      <c r="AG826" s="9"/>
      <c r="AH826" s="9"/>
      <c r="AI826" s="9"/>
    </row>
    <row r="827" spans="1:35" ht="15">
      <c r="A827" s="8"/>
      <c r="B827" s="27"/>
      <c r="C827" s="27"/>
      <c r="D827" s="27"/>
      <c r="E827" s="27"/>
      <c r="F827" s="8"/>
      <c r="G827" s="8"/>
      <c r="H827" s="8"/>
      <c r="M827" s="8"/>
      <c r="N827" s="27"/>
      <c r="O827" s="27"/>
      <c r="P827" s="27"/>
      <c r="Q827" s="27"/>
      <c r="R827" s="8"/>
      <c r="V827" s="27"/>
      <c r="W827" s="8"/>
      <c r="AA827" s="27"/>
      <c r="AB827" s="8"/>
      <c r="AF827" s="27"/>
      <c r="AG827" s="8"/>
      <c r="AH827" s="8"/>
      <c r="AI827" s="8"/>
    </row>
    <row r="828" spans="1:35" ht="15">
      <c r="A828" s="9"/>
      <c r="B828" s="28"/>
      <c r="C828" s="28"/>
      <c r="D828" s="28"/>
      <c r="E828" s="28"/>
      <c r="F828" s="9"/>
      <c r="G828" s="9"/>
      <c r="H828" s="9"/>
      <c r="M828" s="9"/>
      <c r="N828" s="28"/>
      <c r="O828" s="28"/>
      <c r="P828" s="28"/>
      <c r="Q828" s="28"/>
      <c r="R828" s="9"/>
      <c r="V828" s="28"/>
      <c r="W828" s="9"/>
      <c r="AA828" s="28"/>
      <c r="AB828" s="9"/>
      <c r="AF828" s="28"/>
      <c r="AG828" s="9"/>
      <c r="AH828" s="9"/>
      <c r="AI828" s="9"/>
    </row>
    <row r="829" spans="1:35" ht="15">
      <c r="A829" s="8"/>
      <c r="B829" s="27"/>
      <c r="C829" s="27"/>
      <c r="D829" s="27"/>
      <c r="E829" s="27"/>
      <c r="F829" s="8"/>
      <c r="G829" s="8"/>
      <c r="H829" s="8"/>
      <c r="M829" s="8"/>
      <c r="N829" s="27"/>
      <c r="O829" s="27"/>
      <c r="P829" s="27"/>
      <c r="Q829" s="27"/>
      <c r="R829" s="8"/>
      <c r="V829" s="27"/>
      <c r="W829" s="8"/>
      <c r="AA829" s="27"/>
      <c r="AB829" s="8"/>
      <c r="AF829" s="27"/>
      <c r="AG829" s="8"/>
      <c r="AH829" s="8"/>
      <c r="AI829" s="8"/>
    </row>
    <row r="830" spans="1:35" ht="15">
      <c r="A830" s="9"/>
      <c r="B830" s="28"/>
      <c r="C830" s="28"/>
      <c r="D830" s="28"/>
      <c r="E830" s="28"/>
      <c r="F830" s="9"/>
      <c r="G830" s="9"/>
      <c r="H830" s="9"/>
      <c r="M830" s="9"/>
      <c r="N830" s="28"/>
      <c r="O830" s="28"/>
      <c r="P830" s="28"/>
      <c r="Q830" s="28"/>
      <c r="R830" s="9"/>
      <c r="V830" s="28"/>
      <c r="W830" s="9"/>
      <c r="AA830" s="28"/>
      <c r="AB830" s="9"/>
      <c r="AF830" s="28"/>
      <c r="AG830" s="9"/>
      <c r="AH830" s="9"/>
      <c r="AI830" s="9"/>
    </row>
    <row r="831" spans="1:35" ht="15">
      <c r="A831" s="8"/>
      <c r="B831" s="27"/>
      <c r="C831" s="27"/>
      <c r="D831" s="27"/>
      <c r="E831" s="27"/>
      <c r="F831" s="8"/>
      <c r="G831" s="8"/>
      <c r="H831" s="8"/>
      <c r="M831" s="8"/>
      <c r="N831" s="27"/>
      <c r="O831" s="27"/>
      <c r="P831" s="27"/>
      <c r="Q831" s="27"/>
      <c r="R831" s="8"/>
      <c r="V831" s="27"/>
      <c r="W831" s="8"/>
      <c r="AA831" s="27"/>
      <c r="AB831" s="8"/>
      <c r="AF831" s="27"/>
      <c r="AG831" s="8"/>
      <c r="AH831" s="8"/>
      <c r="AI831" s="8"/>
    </row>
    <row r="832" spans="1:35" ht="15">
      <c r="A832" s="9"/>
      <c r="B832" s="28"/>
      <c r="C832" s="28"/>
      <c r="D832" s="28"/>
      <c r="E832" s="28"/>
      <c r="F832" s="9"/>
      <c r="G832" s="9"/>
      <c r="H832" s="9"/>
      <c r="M832" s="9"/>
      <c r="N832" s="28"/>
      <c r="O832" s="28"/>
      <c r="P832" s="28"/>
      <c r="Q832" s="28"/>
      <c r="R832" s="9"/>
      <c r="V832" s="28"/>
      <c r="W832" s="9"/>
      <c r="AA832" s="28"/>
      <c r="AB832" s="9"/>
      <c r="AF832" s="28"/>
      <c r="AG832" s="9"/>
      <c r="AH832" s="9"/>
      <c r="AI832" s="9"/>
    </row>
    <row r="833" spans="1:35" ht="15">
      <c r="A833" s="8"/>
      <c r="B833" s="27"/>
      <c r="C833" s="27"/>
      <c r="D833" s="27"/>
      <c r="E833" s="27"/>
      <c r="F833" s="8"/>
      <c r="G833" s="8"/>
      <c r="H833" s="8"/>
      <c r="M833" s="8"/>
      <c r="N833" s="27"/>
      <c r="O833" s="27"/>
      <c r="P833" s="27"/>
      <c r="Q833" s="27"/>
      <c r="R833" s="8"/>
      <c r="V833" s="27"/>
      <c r="W833" s="8"/>
      <c r="AA833" s="27"/>
      <c r="AB833" s="8"/>
      <c r="AF833" s="27"/>
      <c r="AG833" s="8"/>
      <c r="AH833" s="8"/>
      <c r="AI833" s="8"/>
    </row>
    <row r="834" spans="1:35" ht="15">
      <c r="A834" s="9"/>
      <c r="B834" s="28"/>
      <c r="C834" s="28"/>
      <c r="D834" s="28"/>
      <c r="E834" s="28"/>
      <c r="F834" s="9"/>
      <c r="G834" s="9"/>
      <c r="H834" s="9"/>
      <c r="M834" s="9"/>
      <c r="N834" s="28"/>
      <c r="O834" s="28"/>
      <c r="P834" s="28"/>
      <c r="Q834" s="28"/>
      <c r="R834" s="9"/>
      <c r="V834" s="28"/>
      <c r="W834" s="9"/>
      <c r="AA834" s="28"/>
      <c r="AB834" s="9"/>
      <c r="AF834" s="28"/>
      <c r="AG834" s="9"/>
      <c r="AH834" s="9"/>
      <c r="AI834" s="9"/>
    </row>
    <row r="835" spans="1:35" ht="15">
      <c r="A835" s="8"/>
      <c r="B835" s="27"/>
      <c r="C835" s="27"/>
      <c r="D835" s="27"/>
      <c r="E835" s="27"/>
      <c r="F835" s="8"/>
      <c r="G835" s="8"/>
      <c r="H835" s="8"/>
      <c r="M835" s="8"/>
      <c r="N835" s="27"/>
      <c r="O835" s="27"/>
      <c r="P835" s="27"/>
      <c r="Q835" s="27"/>
      <c r="R835" s="8"/>
      <c r="V835" s="27"/>
      <c r="W835" s="8"/>
      <c r="AA835" s="27"/>
      <c r="AB835" s="8"/>
      <c r="AF835" s="27"/>
      <c r="AG835" s="8"/>
      <c r="AH835" s="8"/>
      <c r="AI835" s="8"/>
    </row>
    <row r="836" spans="1:35" ht="15">
      <c r="A836" s="9"/>
      <c r="B836" s="28"/>
      <c r="C836" s="28"/>
      <c r="D836" s="28"/>
      <c r="E836" s="28"/>
      <c r="F836" s="9"/>
      <c r="G836" s="9"/>
      <c r="H836" s="9"/>
      <c r="M836" s="9"/>
      <c r="N836" s="28"/>
      <c r="O836" s="28"/>
      <c r="P836" s="28"/>
      <c r="Q836" s="28"/>
      <c r="R836" s="9"/>
      <c r="V836" s="28"/>
      <c r="W836" s="9"/>
      <c r="AA836" s="28"/>
      <c r="AB836" s="9"/>
      <c r="AF836" s="28"/>
      <c r="AG836" s="9"/>
      <c r="AH836" s="9"/>
      <c r="AI836" s="9"/>
    </row>
    <row r="837" spans="1:35" ht="15">
      <c r="A837" s="8"/>
      <c r="B837" s="27"/>
      <c r="C837" s="27"/>
      <c r="D837" s="27"/>
      <c r="E837" s="27"/>
      <c r="F837" s="8"/>
      <c r="G837" s="8"/>
      <c r="H837" s="8"/>
      <c r="M837" s="8"/>
      <c r="N837" s="27"/>
      <c r="O837" s="27"/>
      <c r="P837" s="27"/>
      <c r="Q837" s="27"/>
      <c r="R837" s="8"/>
      <c r="V837" s="27"/>
      <c r="W837" s="8"/>
      <c r="AA837" s="27"/>
      <c r="AB837" s="8"/>
      <c r="AF837" s="27"/>
      <c r="AG837" s="8"/>
      <c r="AH837" s="8"/>
      <c r="AI837" s="8"/>
    </row>
    <row r="838" spans="1:35" ht="15">
      <c r="A838" s="9"/>
      <c r="B838" s="28"/>
      <c r="C838" s="28"/>
      <c r="D838" s="28"/>
      <c r="E838" s="28"/>
      <c r="F838" s="9"/>
      <c r="G838" s="9"/>
      <c r="H838" s="9"/>
      <c r="M838" s="9"/>
      <c r="N838" s="28"/>
      <c r="O838" s="28"/>
      <c r="P838" s="28"/>
      <c r="Q838" s="28"/>
      <c r="R838" s="9"/>
      <c r="V838" s="28"/>
      <c r="W838" s="9"/>
      <c r="AA838" s="28"/>
      <c r="AB838" s="9"/>
      <c r="AF838" s="28"/>
      <c r="AG838" s="9"/>
      <c r="AH838" s="9"/>
      <c r="AI838" s="9"/>
    </row>
    <row r="839" spans="1:35" ht="15">
      <c r="A839" s="8"/>
      <c r="B839" s="27"/>
      <c r="C839" s="27"/>
      <c r="D839" s="27"/>
      <c r="E839" s="27"/>
      <c r="F839" s="8"/>
      <c r="G839" s="8"/>
      <c r="H839" s="8"/>
      <c r="M839" s="8"/>
      <c r="N839" s="27"/>
      <c r="O839" s="27"/>
      <c r="P839" s="27"/>
      <c r="Q839" s="27"/>
      <c r="R839" s="8"/>
      <c r="V839" s="27"/>
      <c r="W839" s="8"/>
      <c r="AA839" s="27"/>
      <c r="AB839" s="8"/>
      <c r="AF839" s="27"/>
      <c r="AG839" s="8"/>
      <c r="AH839" s="8"/>
      <c r="AI839" s="8"/>
    </row>
    <row r="840" spans="1:35" ht="15">
      <c r="A840" s="9"/>
      <c r="B840" s="28"/>
      <c r="C840" s="28"/>
      <c r="D840" s="28"/>
      <c r="E840" s="28"/>
      <c r="F840" s="9"/>
      <c r="G840" s="9"/>
      <c r="H840" s="9"/>
      <c r="M840" s="9"/>
      <c r="N840" s="28"/>
      <c r="O840" s="28"/>
      <c r="P840" s="28"/>
      <c r="Q840" s="28"/>
      <c r="R840" s="9"/>
      <c r="V840" s="28"/>
      <c r="W840" s="9"/>
      <c r="AA840" s="28"/>
      <c r="AB840" s="9"/>
      <c r="AF840" s="28"/>
      <c r="AG840" s="9"/>
      <c r="AH840" s="9"/>
      <c r="AI840" s="9"/>
    </row>
    <row r="841" spans="1:35" ht="15">
      <c r="A841" s="8"/>
      <c r="B841" s="27"/>
      <c r="C841" s="27"/>
      <c r="D841" s="27"/>
      <c r="E841" s="27"/>
      <c r="F841" s="8"/>
      <c r="G841" s="8"/>
      <c r="H841" s="8"/>
      <c r="M841" s="8"/>
      <c r="N841" s="27"/>
      <c r="O841" s="27"/>
      <c r="P841" s="27"/>
      <c r="Q841" s="27"/>
      <c r="R841" s="8"/>
      <c r="V841" s="27"/>
      <c r="W841" s="8"/>
      <c r="AA841" s="27"/>
      <c r="AB841" s="8"/>
      <c r="AF841" s="27"/>
      <c r="AG841" s="8"/>
      <c r="AH841" s="8"/>
      <c r="AI841" s="8"/>
    </row>
    <row r="842" spans="1:35" ht="15">
      <c r="A842" s="9"/>
      <c r="B842" s="28"/>
      <c r="C842" s="28"/>
      <c r="D842" s="28"/>
      <c r="E842" s="28"/>
      <c r="F842" s="9"/>
      <c r="G842" s="9"/>
      <c r="H842" s="9"/>
      <c r="M842" s="9"/>
      <c r="N842" s="28"/>
      <c r="O842" s="28"/>
      <c r="P842" s="28"/>
      <c r="Q842" s="28"/>
      <c r="R842" s="9"/>
      <c r="V842" s="28"/>
      <c r="W842" s="9"/>
      <c r="AA842" s="28"/>
      <c r="AB842" s="9"/>
      <c r="AF842" s="28"/>
      <c r="AG842" s="9"/>
      <c r="AH842" s="9"/>
      <c r="AI842" s="9"/>
    </row>
    <row r="843" spans="1:35" ht="15">
      <c r="A843" s="8"/>
      <c r="B843" s="27"/>
      <c r="C843" s="27"/>
      <c r="D843" s="27"/>
      <c r="E843" s="27"/>
      <c r="F843" s="8"/>
      <c r="G843" s="8"/>
      <c r="H843" s="8"/>
      <c r="M843" s="8"/>
      <c r="N843" s="27"/>
      <c r="O843" s="27"/>
      <c r="P843" s="27"/>
      <c r="Q843" s="27"/>
      <c r="R843" s="8"/>
      <c r="V843" s="27"/>
      <c r="W843" s="8"/>
      <c r="AA843" s="27"/>
      <c r="AB843" s="8"/>
      <c r="AF843" s="27"/>
      <c r="AG843" s="8"/>
      <c r="AH843" s="8"/>
      <c r="AI843" s="8"/>
    </row>
    <row r="844" spans="1:35" ht="15">
      <c r="A844" s="9"/>
      <c r="B844" s="28"/>
      <c r="C844" s="28"/>
      <c r="D844" s="28"/>
      <c r="E844" s="28"/>
      <c r="F844" s="9"/>
      <c r="G844" s="9"/>
      <c r="H844" s="9"/>
      <c r="M844" s="9"/>
      <c r="N844" s="28"/>
      <c r="O844" s="28"/>
      <c r="P844" s="28"/>
      <c r="Q844" s="28"/>
      <c r="R844" s="9"/>
      <c r="V844" s="28"/>
      <c r="W844" s="9"/>
      <c r="AA844" s="28"/>
      <c r="AB844" s="9"/>
      <c r="AF844" s="28"/>
      <c r="AG844" s="9"/>
      <c r="AH844" s="9"/>
      <c r="AI844" s="9"/>
    </row>
    <row r="845" spans="1:35" ht="15">
      <c r="A845" s="8"/>
      <c r="B845" s="27"/>
      <c r="C845" s="27"/>
      <c r="D845" s="27"/>
      <c r="E845" s="27"/>
      <c r="F845" s="8"/>
      <c r="G845" s="8"/>
      <c r="H845" s="8"/>
      <c r="M845" s="8"/>
      <c r="N845" s="27"/>
      <c r="O845" s="27"/>
      <c r="P845" s="27"/>
      <c r="Q845" s="27"/>
      <c r="R845" s="8"/>
      <c r="V845" s="27"/>
      <c r="W845" s="8"/>
      <c r="AA845" s="27"/>
      <c r="AB845" s="8"/>
      <c r="AF845" s="27"/>
      <c r="AG845" s="8"/>
      <c r="AH845" s="8"/>
      <c r="AI845" s="8"/>
    </row>
    <row r="846" spans="1:35" ht="15">
      <c r="A846" s="9"/>
      <c r="B846" s="28"/>
      <c r="C846" s="28"/>
      <c r="D846" s="28"/>
      <c r="E846" s="28"/>
      <c r="F846" s="9"/>
      <c r="G846" s="9"/>
      <c r="H846" s="9"/>
      <c r="M846" s="9"/>
      <c r="N846" s="28"/>
      <c r="O846" s="28"/>
      <c r="P846" s="28"/>
      <c r="Q846" s="28"/>
      <c r="R846" s="9"/>
      <c r="V846" s="28"/>
      <c r="W846" s="9"/>
      <c r="AA846" s="28"/>
      <c r="AB846" s="9"/>
      <c r="AF846" s="28"/>
      <c r="AG846" s="9"/>
      <c r="AH846" s="9"/>
      <c r="AI846" s="9"/>
    </row>
    <row r="847" spans="1:35" ht="15">
      <c r="A847" s="8"/>
      <c r="B847" s="27"/>
      <c r="C847" s="27"/>
      <c r="D847" s="27"/>
      <c r="E847" s="27"/>
      <c r="F847" s="8"/>
      <c r="G847" s="8"/>
      <c r="H847" s="8"/>
      <c r="M847" s="8"/>
      <c r="N847" s="27"/>
      <c r="O847" s="27"/>
      <c r="P847" s="27"/>
      <c r="Q847" s="27"/>
      <c r="R847" s="8"/>
      <c r="V847" s="27"/>
      <c r="W847" s="8"/>
      <c r="AA847" s="27"/>
      <c r="AB847" s="8"/>
      <c r="AF847" s="27"/>
      <c r="AG847" s="8"/>
      <c r="AH847" s="8"/>
      <c r="AI847" s="8"/>
    </row>
    <row r="848" spans="1:35" ht="15">
      <c r="A848" s="9"/>
      <c r="B848" s="28"/>
      <c r="C848" s="28"/>
      <c r="D848" s="28"/>
      <c r="E848" s="28"/>
      <c r="F848" s="9"/>
      <c r="G848" s="9"/>
      <c r="H848" s="9"/>
      <c r="M848" s="9"/>
      <c r="N848" s="28"/>
      <c r="O848" s="28"/>
      <c r="P848" s="28"/>
      <c r="Q848" s="28"/>
      <c r="R848" s="9"/>
      <c r="V848" s="28"/>
      <c r="W848" s="9"/>
      <c r="AA848" s="28"/>
      <c r="AB848" s="9"/>
      <c r="AF848" s="28"/>
      <c r="AG848" s="9"/>
      <c r="AH848" s="9"/>
      <c r="AI848" s="9"/>
    </row>
    <row r="849" spans="1:35" ht="15">
      <c r="A849" s="8"/>
      <c r="B849" s="27"/>
      <c r="C849" s="27"/>
      <c r="D849" s="27"/>
      <c r="E849" s="27"/>
      <c r="F849" s="8"/>
      <c r="G849" s="8"/>
      <c r="H849" s="8"/>
      <c r="M849" s="8"/>
      <c r="N849" s="27"/>
      <c r="O849" s="27"/>
      <c r="P849" s="27"/>
      <c r="Q849" s="27"/>
      <c r="R849" s="8"/>
      <c r="V849" s="27"/>
      <c r="W849" s="8"/>
      <c r="AA849" s="27"/>
      <c r="AB849" s="8"/>
      <c r="AF849" s="27"/>
      <c r="AG849" s="8"/>
      <c r="AH849" s="8"/>
      <c r="AI849" s="8"/>
    </row>
    <row r="850" spans="1:35" ht="15">
      <c r="A850" s="9"/>
      <c r="B850" s="28"/>
      <c r="C850" s="28"/>
      <c r="D850" s="28"/>
      <c r="E850" s="28"/>
      <c r="F850" s="9"/>
      <c r="G850" s="9"/>
      <c r="H850" s="9"/>
      <c r="M850" s="9"/>
      <c r="N850" s="28"/>
      <c r="O850" s="28"/>
      <c r="P850" s="28"/>
      <c r="Q850" s="28"/>
      <c r="R850" s="9"/>
      <c r="V850" s="28"/>
      <c r="W850" s="9"/>
      <c r="AA850" s="28"/>
      <c r="AB850" s="9"/>
      <c r="AF850" s="28"/>
      <c r="AG850" s="9"/>
      <c r="AH850" s="9"/>
      <c r="AI850" s="9"/>
    </row>
    <row r="851" spans="1:35" ht="15">
      <c r="A851" s="8"/>
      <c r="B851" s="27"/>
      <c r="C851" s="27"/>
      <c r="D851" s="27"/>
      <c r="E851" s="27"/>
      <c r="F851" s="8"/>
      <c r="G851" s="8"/>
      <c r="H851" s="8"/>
      <c r="M851" s="8"/>
      <c r="N851" s="27"/>
      <c r="O851" s="27"/>
      <c r="P851" s="27"/>
      <c r="Q851" s="27"/>
      <c r="R851" s="8"/>
      <c r="V851" s="27"/>
      <c r="W851" s="8"/>
      <c r="AA851" s="27"/>
      <c r="AB851" s="8"/>
      <c r="AF851" s="27"/>
      <c r="AG851" s="8"/>
      <c r="AH851" s="8"/>
      <c r="AI851" s="8"/>
    </row>
    <row r="852" spans="1:35" ht="15">
      <c r="A852" s="9"/>
      <c r="B852" s="28"/>
      <c r="C852" s="28"/>
      <c r="D852" s="28"/>
      <c r="E852" s="28"/>
      <c r="F852" s="9"/>
      <c r="G852" s="9"/>
      <c r="H852" s="9"/>
      <c r="M852" s="9"/>
      <c r="N852" s="28"/>
      <c r="O852" s="28"/>
      <c r="P852" s="28"/>
      <c r="Q852" s="28"/>
      <c r="R852" s="9"/>
      <c r="V852" s="28"/>
      <c r="W852" s="9"/>
      <c r="AA852" s="28"/>
      <c r="AB852" s="9"/>
      <c r="AF852" s="28"/>
      <c r="AG852" s="9"/>
      <c r="AH852" s="9"/>
      <c r="AI852" s="9"/>
    </row>
    <row r="853" spans="1:35" ht="15">
      <c r="A853" s="8"/>
      <c r="B853" s="27"/>
      <c r="C853" s="27"/>
      <c r="D853" s="27"/>
      <c r="E853" s="27"/>
      <c r="F853" s="8"/>
      <c r="G853" s="8"/>
      <c r="H853" s="8"/>
      <c r="M853" s="8"/>
      <c r="N853" s="27"/>
      <c r="O853" s="27"/>
      <c r="P853" s="27"/>
      <c r="Q853" s="27"/>
      <c r="R853" s="8"/>
      <c r="V853" s="27"/>
      <c r="W853" s="8"/>
      <c r="AA853" s="27"/>
      <c r="AB853" s="8"/>
      <c r="AF853" s="27"/>
      <c r="AG853" s="8"/>
      <c r="AH853" s="8"/>
      <c r="AI853" s="8"/>
    </row>
    <row r="854" spans="1:35" ht="15">
      <c r="A854" s="9"/>
      <c r="B854" s="28"/>
      <c r="C854" s="28"/>
      <c r="D854" s="28"/>
      <c r="E854" s="28"/>
      <c r="F854" s="9"/>
      <c r="G854" s="9"/>
      <c r="H854" s="9"/>
      <c r="M854" s="9"/>
      <c r="N854" s="28"/>
      <c r="O854" s="28"/>
      <c r="P854" s="28"/>
      <c r="Q854" s="28"/>
      <c r="R854" s="9"/>
      <c r="V854" s="28"/>
      <c r="W854" s="9"/>
      <c r="AA854" s="28"/>
      <c r="AB854" s="9"/>
      <c r="AF854" s="28"/>
      <c r="AG854" s="9"/>
      <c r="AH854" s="9"/>
      <c r="AI854" s="9"/>
    </row>
    <row r="855" spans="1:35" ht="15">
      <c r="A855" s="8"/>
      <c r="B855" s="27"/>
      <c r="C855" s="27"/>
      <c r="D855" s="27"/>
      <c r="E855" s="27"/>
      <c r="F855" s="8"/>
      <c r="G855" s="8"/>
      <c r="H855" s="8"/>
      <c r="M855" s="8"/>
      <c r="N855" s="27"/>
      <c r="O855" s="27"/>
      <c r="P855" s="27"/>
      <c r="Q855" s="27"/>
      <c r="R855" s="8"/>
      <c r="V855" s="27"/>
      <c r="W855" s="8"/>
      <c r="AA855" s="27"/>
      <c r="AB855" s="8"/>
      <c r="AF855" s="27"/>
      <c r="AG855" s="8"/>
      <c r="AH855" s="8"/>
      <c r="AI855" s="8"/>
    </row>
    <row r="856" spans="1:35" ht="15">
      <c r="A856" s="9"/>
      <c r="B856" s="28"/>
      <c r="C856" s="28"/>
      <c r="D856" s="28"/>
      <c r="E856" s="28"/>
      <c r="F856" s="9"/>
      <c r="G856" s="9"/>
      <c r="H856" s="9"/>
      <c r="M856" s="9"/>
      <c r="N856" s="28"/>
      <c r="O856" s="28"/>
      <c r="P856" s="28"/>
      <c r="Q856" s="28"/>
      <c r="R856" s="9"/>
      <c r="V856" s="28"/>
      <c r="W856" s="9"/>
      <c r="AA856" s="28"/>
      <c r="AB856" s="9"/>
      <c r="AF856" s="28"/>
      <c r="AG856" s="9"/>
      <c r="AH856" s="9"/>
      <c r="AI856" s="9"/>
    </row>
    <row r="857" spans="1:35" ht="15">
      <c r="A857" s="8"/>
      <c r="B857" s="27"/>
      <c r="C857" s="27"/>
      <c r="D857" s="27"/>
      <c r="E857" s="27"/>
      <c r="F857" s="8"/>
      <c r="G857" s="8"/>
      <c r="H857" s="8"/>
      <c r="M857" s="8"/>
      <c r="N857" s="27"/>
      <c r="O857" s="27"/>
      <c r="P857" s="27"/>
      <c r="Q857" s="27"/>
      <c r="R857" s="8"/>
      <c r="V857" s="27"/>
      <c r="W857" s="8"/>
      <c r="AA857" s="27"/>
      <c r="AB857" s="8"/>
      <c r="AF857" s="27"/>
      <c r="AG857" s="8"/>
      <c r="AH857" s="8"/>
      <c r="AI857" s="8"/>
    </row>
    <row r="858" spans="1:35" ht="15">
      <c r="A858" s="9"/>
      <c r="B858" s="28"/>
      <c r="C858" s="28"/>
      <c r="D858" s="28"/>
      <c r="E858" s="28"/>
      <c r="F858" s="9"/>
      <c r="G858" s="9"/>
      <c r="H858" s="9"/>
      <c r="M858" s="9"/>
      <c r="N858" s="28"/>
      <c r="O858" s="28"/>
      <c r="P858" s="28"/>
      <c r="Q858" s="28"/>
      <c r="R858" s="9"/>
      <c r="V858" s="28"/>
      <c r="W858" s="9"/>
      <c r="AA858" s="28"/>
      <c r="AB858" s="9"/>
      <c r="AF858" s="28"/>
      <c r="AG858" s="9"/>
      <c r="AH858" s="9"/>
      <c r="AI858" s="9"/>
    </row>
    <row r="859" spans="1:35" ht="15">
      <c r="A859" s="8"/>
      <c r="B859" s="27"/>
      <c r="C859" s="27"/>
      <c r="D859" s="27"/>
      <c r="E859" s="27"/>
      <c r="F859" s="8"/>
      <c r="G859" s="8"/>
      <c r="H859" s="8"/>
      <c r="M859" s="8"/>
      <c r="N859" s="27"/>
      <c r="O859" s="27"/>
      <c r="P859" s="27"/>
      <c r="Q859" s="27"/>
      <c r="R859" s="8"/>
      <c r="V859" s="27"/>
      <c r="W859" s="8"/>
      <c r="AA859" s="27"/>
      <c r="AB859" s="8"/>
      <c r="AF859" s="27"/>
      <c r="AG859" s="8"/>
      <c r="AH859" s="8"/>
      <c r="AI859" s="8"/>
    </row>
    <row r="860" spans="1:35" ht="15">
      <c r="A860" s="9"/>
      <c r="B860" s="28"/>
      <c r="C860" s="28"/>
      <c r="D860" s="28"/>
      <c r="E860" s="28"/>
      <c r="F860" s="9"/>
      <c r="G860" s="9"/>
      <c r="H860" s="9"/>
      <c r="M860" s="9"/>
      <c r="N860" s="28"/>
      <c r="O860" s="28"/>
      <c r="P860" s="28"/>
      <c r="Q860" s="28"/>
      <c r="R860" s="9"/>
      <c r="V860" s="28"/>
      <c r="W860" s="9"/>
      <c r="AA860" s="28"/>
      <c r="AB860" s="9"/>
      <c r="AF860" s="28"/>
      <c r="AG860" s="9"/>
      <c r="AH860" s="9"/>
      <c r="AI860" s="9"/>
    </row>
    <row r="861" spans="1:35" ht="15">
      <c r="A861" s="8"/>
      <c r="B861" s="27"/>
      <c r="C861" s="27"/>
      <c r="D861" s="27"/>
      <c r="E861" s="27"/>
      <c r="F861" s="8"/>
      <c r="G861" s="8"/>
      <c r="H861" s="8"/>
      <c r="M861" s="8"/>
      <c r="N861" s="27"/>
      <c r="O861" s="27"/>
      <c r="P861" s="27"/>
      <c r="Q861" s="27"/>
      <c r="R861" s="8"/>
      <c r="V861" s="27"/>
      <c r="W861" s="8"/>
      <c r="AA861" s="27"/>
      <c r="AB861" s="8"/>
      <c r="AF861" s="27"/>
      <c r="AG861" s="8"/>
      <c r="AH861" s="8"/>
      <c r="AI861" s="8"/>
    </row>
    <row r="862" spans="1:35" ht="15">
      <c r="A862" s="9"/>
      <c r="B862" s="28"/>
      <c r="C862" s="28"/>
      <c r="D862" s="28"/>
      <c r="E862" s="28"/>
      <c r="F862" s="9"/>
      <c r="G862" s="9"/>
      <c r="H862" s="9"/>
      <c r="M862" s="9"/>
      <c r="N862" s="28"/>
      <c r="O862" s="28"/>
      <c r="P862" s="28"/>
      <c r="Q862" s="28"/>
      <c r="R862" s="9"/>
      <c r="V862" s="28"/>
      <c r="W862" s="9"/>
      <c r="AA862" s="28"/>
      <c r="AB862" s="9"/>
      <c r="AF862" s="28"/>
      <c r="AG862" s="9"/>
      <c r="AH862" s="9"/>
      <c r="AI862" s="9"/>
    </row>
    <row r="863" spans="1:35" ht="15">
      <c r="A863" s="8"/>
      <c r="B863" s="27"/>
      <c r="C863" s="27"/>
      <c r="D863" s="27"/>
      <c r="E863" s="27"/>
      <c r="F863" s="8"/>
      <c r="G863" s="8"/>
      <c r="H863" s="8"/>
      <c r="M863" s="8"/>
      <c r="N863" s="27"/>
      <c r="O863" s="27"/>
      <c r="P863" s="27"/>
      <c r="Q863" s="27"/>
      <c r="R863" s="8"/>
      <c r="V863" s="27"/>
      <c r="W863" s="8"/>
      <c r="AA863" s="27"/>
      <c r="AB863" s="8"/>
      <c r="AF863" s="27"/>
      <c r="AG863" s="8"/>
      <c r="AH863" s="8"/>
      <c r="AI863" s="8"/>
    </row>
    <row r="864" spans="1:35" ht="15">
      <c r="A864" s="9"/>
      <c r="B864" s="28"/>
      <c r="C864" s="28"/>
      <c r="D864" s="28"/>
      <c r="E864" s="28"/>
      <c r="F864" s="9"/>
      <c r="G864" s="9"/>
      <c r="H864" s="9"/>
      <c r="M864" s="9"/>
      <c r="N864" s="28"/>
      <c r="O864" s="28"/>
      <c r="P864" s="28"/>
      <c r="Q864" s="28"/>
      <c r="R864" s="9"/>
      <c r="V864" s="28"/>
      <c r="W864" s="9"/>
      <c r="AA864" s="28"/>
      <c r="AB864" s="9"/>
      <c r="AF864" s="28"/>
      <c r="AG864" s="9"/>
      <c r="AH864" s="9"/>
      <c r="AI864" s="9"/>
    </row>
    <row r="865" spans="1:35" ht="15">
      <c r="A865" s="8"/>
      <c r="B865" s="27"/>
      <c r="C865" s="27"/>
      <c r="D865" s="27"/>
      <c r="E865" s="27"/>
      <c r="F865" s="8"/>
      <c r="G865" s="8"/>
      <c r="H865" s="8"/>
      <c r="M865" s="8"/>
      <c r="N865" s="27"/>
      <c r="O865" s="27"/>
      <c r="P865" s="27"/>
      <c r="Q865" s="27"/>
      <c r="R865" s="8"/>
      <c r="V865" s="27"/>
      <c r="W865" s="8"/>
      <c r="AA865" s="27"/>
      <c r="AB865" s="8"/>
      <c r="AF865" s="27"/>
      <c r="AG865" s="8"/>
      <c r="AH865" s="8"/>
      <c r="AI865" s="8"/>
    </row>
    <row r="866" spans="1:35" ht="15">
      <c r="A866" s="9"/>
      <c r="B866" s="28"/>
      <c r="C866" s="28"/>
      <c r="D866" s="28"/>
      <c r="E866" s="28"/>
      <c r="F866" s="9"/>
      <c r="G866" s="9"/>
      <c r="H866" s="9"/>
      <c r="M866" s="9"/>
      <c r="N866" s="28"/>
      <c r="O866" s="28"/>
      <c r="P866" s="28"/>
      <c r="Q866" s="28"/>
      <c r="R866" s="9"/>
      <c r="V866" s="28"/>
      <c r="W866" s="9"/>
      <c r="AA866" s="28"/>
      <c r="AB866" s="9"/>
      <c r="AF866" s="28"/>
      <c r="AG866" s="9"/>
      <c r="AH866" s="9"/>
      <c r="AI866" s="9"/>
    </row>
    <row r="867" spans="1:35" ht="15">
      <c r="A867" s="8"/>
      <c r="B867" s="27"/>
      <c r="C867" s="27"/>
      <c r="D867" s="27"/>
      <c r="E867" s="27"/>
      <c r="F867" s="8"/>
      <c r="G867" s="8"/>
      <c r="H867" s="8"/>
      <c r="M867" s="8"/>
      <c r="N867" s="27"/>
      <c r="O867" s="27"/>
      <c r="P867" s="27"/>
      <c r="Q867" s="27"/>
      <c r="R867" s="8"/>
      <c r="V867" s="27"/>
      <c r="W867" s="8"/>
      <c r="AA867" s="27"/>
      <c r="AB867" s="8"/>
      <c r="AF867" s="27"/>
      <c r="AG867" s="8"/>
      <c r="AH867" s="8"/>
      <c r="AI867" s="8"/>
    </row>
    <row r="868" spans="1:35" ht="15">
      <c r="A868" s="9"/>
      <c r="B868" s="28"/>
      <c r="C868" s="28"/>
      <c r="D868" s="28"/>
      <c r="E868" s="28"/>
      <c r="F868" s="9"/>
      <c r="G868" s="9"/>
      <c r="H868" s="9"/>
      <c r="M868" s="9"/>
      <c r="N868" s="28"/>
      <c r="O868" s="28"/>
      <c r="P868" s="28"/>
      <c r="Q868" s="28"/>
      <c r="R868" s="9"/>
      <c r="V868" s="28"/>
      <c r="W868" s="9"/>
      <c r="AA868" s="28"/>
      <c r="AB868" s="9"/>
      <c r="AF868" s="28"/>
      <c r="AG868" s="9"/>
      <c r="AH868" s="9"/>
      <c r="AI868" s="9"/>
    </row>
    <row r="869" spans="1:35" ht="15">
      <c r="A869" s="8"/>
      <c r="B869" s="27"/>
      <c r="C869" s="27"/>
      <c r="D869" s="27"/>
      <c r="E869" s="27"/>
      <c r="F869" s="8"/>
      <c r="G869" s="8"/>
      <c r="H869" s="8"/>
      <c r="M869" s="8"/>
      <c r="N869" s="27"/>
      <c r="O869" s="27"/>
      <c r="P869" s="27"/>
      <c r="Q869" s="27"/>
      <c r="R869" s="8"/>
      <c r="V869" s="27"/>
      <c r="W869" s="8"/>
      <c r="AA869" s="27"/>
      <c r="AB869" s="8"/>
      <c r="AF869" s="27"/>
      <c r="AG869" s="8"/>
      <c r="AH869" s="8"/>
      <c r="AI869" s="8"/>
    </row>
    <row r="870" spans="1:35" ht="15">
      <c r="A870" s="9"/>
      <c r="B870" s="28"/>
      <c r="C870" s="28"/>
      <c r="D870" s="28"/>
      <c r="E870" s="28"/>
      <c r="F870" s="9"/>
      <c r="G870" s="9"/>
      <c r="H870" s="9"/>
      <c r="M870" s="9"/>
      <c r="N870" s="28"/>
      <c r="O870" s="28"/>
      <c r="P870" s="28"/>
      <c r="Q870" s="28"/>
      <c r="R870" s="9"/>
      <c r="V870" s="28"/>
      <c r="W870" s="9"/>
      <c r="AA870" s="28"/>
      <c r="AB870" s="9"/>
      <c r="AF870" s="28"/>
      <c r="AG870" s="9"/>
      <c r="AH870" s="9"/>
      <c r="AI870" s="9"/>
    </row>
    <row r="871" spans="1:35" ht="15">
      <c r="A871" s="8"/>
      <c r="B871" s="27"/>
      <c r="C871" s="27"/>
      <c r="D871" s="27"/>
      <c r="E871" s="27"/>
      <c r="F871" s="8"/>
      <c r="G871" s="8"/>
      <c r="H871" s="8"/>
      <c r="M871" s="8"/>
      <c r="N871" s="27"/>
      <c r="O871" s="27"/>
      <c r="P871" s="27"/>
      <c r="Q871" s="27"/>
      <c r="R871" s="8"/>
      <c r="V871" s="27"/>
      <c r="W871" s="8"/>
      <c r="AA871" s="27"/>
      <c r="AB871" s="8"/>
      <c r="AF871" s="27"/>
      <c r="AG871" s="8"/>
      <c r="AH871" s="8"/>
      <c r="AI871" s="8"/>
    </row>
    <row r="872" spans="1:35" ht="15">
      <c r="A872" s="9"/>
      <c r="B872" s="28"/>
      <c r="C872" s="28"/>
      <c r="D872" s="28"/>
      <c r="E872" s="28"/>
      <c r="F872" s="9"/>
      <c r="G872" s="9"/>
      <c r="H872" s="9"/>
      <c r="M872" s="9"/>
      <c r="N872" s="28"/>
      <c r="O872" s="28"/>
      <c r="P872" s="28"/>
      <c r="Q872" s="28"/>
      <c r="R872" s="9"/>
      <c r="V872" s="28"/>
      <c r="W872" s="9"/>
      <c r="AA872" s="28"/>
      <c r="AB872" s="9"/>
      <c r="AF872" s="28"/>
      <c r="AG872" s="9"/>
      <c r="AH872" s="9"/>
      <c r="AI872" s="9"/>
    </row>
    <row r="873" spans="1:35" ht="15">
      <c r="A873" s="8"/>
      <c r="B873" s="27"/>
      <c r="C873" s="27"/>
      <c r="D873" s="27"/>
      <c r="E873" s="27"/>
      <c r="F873" s="8"/>
      <c r="G873" s="8"/>
      <c r="H873" s="8"/>
      <c r="M873" s="8"/>
      <c r="N873" s="27"/>
      <c r="O873" s="27"/>
      <c r="P873" s="27"/>
      <c r="Q873" s="27"/>
      <c r="R873" s="8"/>
      <c r="V873" s="27"/>
      <c r="W873" s="8"/>
      <c r="AA873" s="27"/>
      <c r="AB873" s="8"/>
      <c r="AF873" s="27"/>
      <c r="AG873" s="8"/>
      <c r="AH873" s="8"/>
      <c r="AI873" s="8"/>
    </row>
    <row r="874" spans="1:35" ht="15">
      <c r="A874" s="9"/>
      <c r="B874" s="28"/>
      <c r="C874" s="28"/>
      <c r="D874" s="28"/>
      <c r="E874" s="28"/>
      <c r="F874" s="9"/>
      <c r="G874" s="9"/>
      <c r="H874" s="9"/>
      <c r="M874" s="9"/>
      <c r="N874" s="28"/>
      <c r="O874" s="28"/>
      <c r="P874" s="28"/>
      <c r="Q874" s="28"/>
      <c r="R874" s="9"/>
      <c r="V874" s="28"/>
      <c r="W874" s="9"/>
      <c r="AA874" s="28"/>
      <c r="AB874" s="9"/>
      <c r="AF874" s="28"/>
      <c r="AG874" s="9"/>
      <c r="AH874" s="9"/>
      <c r="AI874" s="9"/>
    </row>
    <row r="875" spans="1:35" ht="15">
      <c r="A875" s="8"/>
      <c r="B875" s="27"/>
      <c r="C875" s="27"/>
      <c r="D875" s="27"/>
      <c r="E875" s="27"/>
      <c r="F875" s="8"/>
      <c r="G875" s="8"/>
      <c r="H875" s="8"/>
      <c r="M875" s="8"/>
      <c r="N875" s="27"/>
      <c r="O875" s="27"/>
      <c r="P875" s="27"/>
      <c r="Q875" s="27"/>
      <c r="R875" s="8"/>
      <c r="V875" s="27"/>
      <c r="W875" s="8"/>
      <c r="AA875" s="27"/>
      <c r="AB875" s="8"/>
      <c r="AF875" s="27"/>
      <c r="AG875" s="8"/>
      <c r="AH875" s="8"/>
      <c r="AI875" s="8"/>
    </row>
    <row r="876" spans="1:35" ht="15">
      <c r="A876" s="9"/>
      <c r="B876" s="28"/>
      <c r="C876" s="28"/>
      <c r="D876" s="28"/>
      <c r="E876" s="28"/>
      <c r="F876" s="9"/>
      <c r="G876" s="9"/>
      <c r="H876" s="9"/>
      <c r="M876" s="9"/>
      <c r="N876" s="28"/>
      <c r="O876" s="28"/>
      <c r="P876" s="28"/>
      <c r="Q876" s="28"/>
      <c r="R876" s="9"/>
      <c r="V876" s="28"/>
      <c r="W876" s="9"/>
      <c r="AA876" s="28"/>
      <c r="AB876" s="9"/>
      <c r="AF876" s="28"/>
      <c r="AG876" s="9"/>
      <c r="AH876" s="9"/>
      <c r="AI876" s="9"/>
    </row>
    <row r="877" spans="1:35" ht="15">
      <c r="A877" s="8"/>
      <c r="B877" s="27"/>
      <c r="C877" s="27"/>
      <c r="D877" s="27"/>
      <c r="E877" s="27"/>
      <c r="F877" s="8"/>
      <c r="G877" s="8"/>
      <c r="H877" s="8"/>
      <c r="M877" s="8"/>
      <c r="N877" s="27"/>
      <c r="O877" s="27"/>
      <c r="P877" s="27"/>
      <c r="Q877" s="27"/>
      <c r="R877" s="8"/>
      <c r="V877" s="27"/>
      <c r="W877" s="8"/>
      <c r="AA877" s="27"/>
      <c r="AB877" s="8"/>
      <c r="AF877" s="27"/>
      <c r="AG877" s="8"/>
      <c r="AH877" s="8"/>
      <c r="AI877" s="8"/>
    </row>
    <row r="878" spans="1:35" ht="15">
      <c r="A878" s="9"/>
      <c r="B878" s="28"/>
      <c r="C878" s="28"/>
      <c r="D878" s="28"/>
      <c r="E878" s="28"/>
      <c r="F878" s="9"/>
      <c r="G878" s="9"/>
      <c r="H878" s="9"/>
      <c r="M878" s="9"/>
      <c r="N878" s="28"/>
      <c r="O878" s="28"/>
      <c r="P878" s="28"/>
      <c r="Q878" s="28"/>
      <c r="R878" s="9"/>
      <c r="V878" s="28"/>
      <c r="W878" s="9"/>
      <c r="AA878" s="28"/>
      <c r="AB878" s="9"/>
      <c r="AF878" s="28"/>
      <c r="AG878" s="9"/>
      <c r="AH878" s="9"/>
      <c r="AI878" s="9"/>
    </row>
    <row r="879" spans="1:35" ht="15">
      <c r="A879" s="8"/>
      <c r="B879" s="27"/>
      <c r="C879" s="27"/>
      <c r="D879" s="27"/>
      <c r="E879" s="27"/>
      <c r="F879" s="8"/>
      <c r="G879" s="8"/>
      <c r="H879" s="8"/>
      <c r="M879" s="8"/>
      <c r="N879" s="27"/>
      <c r="O879" s="27"/>
      <c r="P879" s="27"/>
      <c r="Q879" s="27"/>
      <c r="R879" s="8"/>
      <c r="V879" s="27"/>
      <c r="W879" s="8"/>
      <c r="AA879" s="27"/>
      <c r="AB879" s="8"/>
      <c r="AF879" s="27"/>
      <c r="AG879" s="8"/>
      <c r="AH879" s="8"/>
      <c r="AI879" s="8"/>
    </row>
    <row r="880" spans="1:35" ht="15">
      <c r="A880" s="9"/>
      <c r="B880" s="28"/>
      <c r="C880" s="28"/>
      <c r="D880" s="28"/>
      <c r="E880" s="28"/>
      <c r="F880" s="9"/>
      <c r="G880" s="9"/>
      <c r="H880" s="9"/>
      <c r="M880" s="9"/>
      <c r="N880" s="28"/>
      <c r="O880" s="28"/>
      <c r="P880" s="28"/>
      <c r="Q880" s="28"/>
      <c r="R880" s="9"/>
      <c r="V880" s="28"/>
      <c r="W880" s="9"/>
      <c r="AA880" s="28"/>
      <c r="AB880" s="9"/>
      <c r="AF880" s="28"/>
      <c r="AG880" s="9"/>
      <c r="AH880" s="9"/>
      <c r="AI880" s="9"/>
    </row>
    <row r="881" spans="1:35" ht="15">
      <c r="A881" s="8"/>
      <c r="B881" s="27"/>
      <c r="C881" s="27"/>
      <c r="D881" s="27"/>
      <c r="E881" s="27"/>
      <c r="F881" s="8"/>
      <c r="G881" s="8"/>
      <c r="H881" s="8"/>
      <c r="M881" s="8"/>
      <c r="N881" s="27"/>
      <c r="O881" s="27"/>
      <c r="P881" s="27"/>
      <c r="Q881" s="27"/>
      <c r="R881" s="8"/>
      <c r="V881" s="27"/>
      <c r="W881" s="8"/>
      <c r="AA881" s="27"/>
      <c r="AB881" s="8"/>
      <c r="AF881" s="27"/>
      <c r="AG881" s="8"/>
      <c r="AH881" s="8"/>
      <c r="AI881" s="8"/>
    </row>
    <row r="882" spans="1:35" ht="15">
      <c r="A882" s="9"/>
      <c r="B882" s="28"/>
      <c r="C882" s="28"/>
      <c r="D882" s="28"/>
      <c r="E882" s="28"/>
      <c r="F882" s="9"/>
      <c r="G882" s="9"/>
      <c r="H882" s="9"/>
      <c r="M882" s="9"/>
      <c r="N882" s="28"/>
      <c r="O882" s="28"/>
      <c r="P882" s="28"/>
      <c r="Q882" s="28"/>
      <c r="R882" s="9"/>
      <c r="V882" s="28"/>
      <c r="W882" s="9"/>
      <c r="AA882" s="28"/>
      <c r="AB882" s="9"/>
      <c r="AF882" s="28"/>
      <c r="AG882" s="9"/>
      <c r="AH882" s="9"/>
      <c r="AI882" s="9"/>
    </row>
    <row r="883" spans="1:35" ht="15">
      <c r="A883" s="8"/>
      <c r="B883" s="27"/>
      <c r="C883" s="27"/>
      <c r="D883" s="27"/>
      <c r="E883" s="27"/>
      <c r="F883" s="8"/>
      <c r="G883" s="8"/>
      <c r="H883" s="8"/>
      <c r="M883" s="8"/>
      <c r="N883" s="27"/>
      <c r="O883" s="27"/>
      <c r="P883" s="27"/>
      <c r="Q883" s="27"/>
      <c r="R883" s="8"/>
      <c r="V883" s="27"/>
      <c r="W883" s="8"/>
      <c r="AA883" s="27"/>
      <c r="AB883" s="8"/>
      <c r="AF883" s="27"/>
      <c r="AG883" s="8"/>
      <c r="AH883" s="8"/>
      <c r="AI883" s="8"/>
    </row>
    <row r="884" spans="1:35" ht="15">
      <c r="A884" s="9"/>
      <c r="B884" s="28"/>
      <c r="C884" s="28"/>
      <c r="D884" s="28"/>
      <c r="E884" s="28"/>
      <c r="F884" s="9"/>
      <c r="G884" s="9"/>
      <c r="H884" s="9"/>
      <c r="M884" s="9"/>
      <c r="N884" s="28"/>
      <c r="O884" s="28"/>
      <c r="P884" s="28"/>
      <c r="Q884" s="28"/>
      <c r="R884" s="9"/>
      <c r="V884" s="28"/>
      <c r="W884" s="9"/>
      <c r="AA884" s="28"/>
      <c r="AB884" s="9"/>
      <c r="AF884" s="28"/>
      <c r="AG884" s="9"/>
      <c r="AH884" s="9"/>
      <c r="AI884" s="9"/>
    </row>
    <row r="885" spans="1:35" ht="15">
      <c r="A885" s="8"/>
      <c r="B885" s="27"/>
      <c r="C885" s="27"/>
      <c r="D885" s="27"/>
      <c r="E885" s="27"/>
      <c r="F885" s="8"/>
      <c r="G885" s="8"/>
      <c r="H885" s="8"/>
      <c r="M885" s="8"/>
      <c r="N885" s="27"/>
      <c r="O885" s="27"/>
      <c r="P885" s="27"/>
      <c r="Q885" s="27"/>
      <c r="R885" s="8"/>
      <c r="V885" s="27"/>
      <c r="W885" s="8"/>
      <c r="AA885" s="27"/>
      <c r="AB885" s="8"/>
      <c r="AF885" s="27"/>
      <c r="AG885" s="8"/>
      <c r="AH885" s="8"/>
      <c r="AI885" s="8"/>
    </row>
    <row r="886" spans="1:35" ht="15">
      <c r="A886" s="9"/>
      <c r="B886" s="28"/>
      <c r="C886" s="28"/>
      <c r="D886" s="28"/>
      <c r="E886" s="28"/>
      <c r="F886" s="9"/>
      <c r="G886" s="9"/>
      <c r="H886" s="9"/>
      <c r="M886" s="9"/>
      <c r="N886" s="28"/>
      <c r="O886" s="28"/>
      <c r="P886" s="28"/>
      <c r="Q886" s="28"/>
      <c r="R886" s="9"/>
      <c r="V886" s="28"/>
      <c r="W886" s="9"/>
      <c r="AA886" s="28"/>
      <c r="AB886" s="9"/>
      <c r="AF886" s="28"/>
      <c r="AG886" s="9"/>
      <c r="AH886" s="9"/>
      <c r="AI886" s="9"/>
    </row>
    <row r="887" spans="1:35" ht="15">
      <c r="A887" s="8"/>
      <c r="B887" s="27"/>
      <c r="C887" s="27"/>
      <c r="D887" s="27"/>
      <c r="E887" s="27"/>
      <c r="F887" s="8"/>
      <c r="G887" s="8"/>
      <c r="H887" s="8"/>
      <c r="M887" s="8"/>
      <c r="N887" s="27"/>
      <c r="O887" s="27"/>
      <c r="P887" s="27"/>
      <c r="Q887" s="27"/>
      <c r="R887" s="8"/>
      <c r="V887" s="27"/>
      <c r="W887" s="8"/>
      <c r="AA887" s="27"/>
      <c r="AB887" s="8"/>
      <c r="AF887" s="27"/>
      <c r="AG887" s="8"/>
      <c r="AH887" s="8"/>
      <c r="AI887" s="8"/>
    </row>
    <row r="888" spans="1:35" ht="15">
      <c r="A888" s="9"/>
      <c r="B888" s="28"/>
      <c r="C888" s="28"/>
      <c r="D888" s="28"/>
      <c r="E888" s="28"/>
      <c r="F888" s="9"/>
      <c r="G888" s="9"/>
      <c r="H888" s="9"/>
      <c r="M888" s="9"/>
      <c r="N888" s="28"/>
      <c r="O888" s="28"/>
      <c r="P888" s="28"/>
      <c r="Q888" s="28"/>
      <c r="R888" s="9"/>
      <c r="V888" s="28"/>
      <c r="W888" s="9"/>
      <c r="AA888" s="28"/>
      <c r="AB888" s="9"/>
      <c r="AF888" s="28"/>
      <c r="AG888" s="9"/>
      <c r="AH888" s="9"/>
      <c r="AI888" s="9"/>
    </row>
    <row r="889" spans="1:35" ht="15">
      <c r="A889" s="8"/>
      <c r="B889" s="27"/>
      <c r="C889" s="27"/>
      <c r="D889" s="27"/>
      <c r="E889" s="27"/>
      <c r="F889" s="8"/>
      <c r="G889" s="8"/>
      <c r="H889" s="8"/>
      <c r="M889" s="8"/>
      <c r="N889" s="27"/>
      <c r="O889" s="27"/>
      <c r="P889" s="27"/>
      <c r="Q889" s="27"/>
      <c r="R889" s="8"/>
      <c r="V889" s="27"/>
      <c r="W889" s="8"/>
      <c r="AA889" s="27"/>
      <c r="AB889" s="8"/>
      <c r="AF889" s="27"/>
      <c r="AG889" s="8"/>
      <c r="AH889" s="8"/>
      <c r="AI889" s="8"/>
    </row>
    <row r="890" spans="1:35" ht="15">
      <c r="A890" s="9"/>
      <c r="B890" s="28"/>
      <c r="C890" s="28"/>
      <c r="D890" s="28"/>
      <c r="E890" s="28"/>
      <c r="F890" s="9"/>
      <c r="G890" s="9"/>
      <c r="H890" s="9"/>
      <c r="M890" s="9"/>
      <c r="N890" s="28"/>
      <c r="O890" s="28"/>
      <c r="P890" s="28"/>
      <c r="Q890" s="28"/>
      <c r="R890" s="9"/>
      <c r="V890" s="28"/>
      <c r="W890" s="9"/>
      <c r="AA890" s="28"/>
      <c r="AB890" s="9"/>
      <c r="AF890" s="28"/>
      <c r="AG890" s="9"/>
      <c r="AH890" s="9"/>
      <c r="AI890" s="9"/>
    </row>
    <row r="891" spans="1:35" ht="15">
      <c r="A891" s="8"/>
      <c r="B891" s="27"/>
      <c r="C891" s="27"/>
      <c r="D891" s="27"/>
      <c r="E891" s="27"/>
      <c r="F891" s="8"/>
      <c r="G891" s="8"/>
      <c r="H891" s="8"/>
      <c r="M891" s="8"/>
      <c r="N891" s="27"/>
      <c r="O891" s="27"/>
      <c r="P891" s="27"/>
      <c r="Q891" s="27"/>
      <c r="R891" s="8"/>
      <c r="V891" s="27"/>
      <c r="W891" s="8"/>
      <c r="AA891" s="27"/>
      <c r="AB891" s="8"/>
      <c r="AF891" s="27"/>
      <c r="AG891" s="8"/>
      <c r="AH891" s="8"/>
      <c r="AI891" s="8"/>
    </row>
    <row r="892" spans="1:35" ht="15">
      <c r="A892" s="9"/>
      <c r="B892" s="28"/>
      <c r="C892" s="28"/>
      <c r="D892" s="28"/>
      <c r="E892" s="28"/>
      <c r="F892" s="9"/>
      <c r="G892" s="9"/>
      <c r="H892" s="9"/>
      <c r="M892" s="9"/>
      <c r="N892" s="28"/>
      <c r="O892" s="28"/>
      <c r="P892" s="28"/>
      <c r="Q892" s="28"/>
      <c r="R892" s="9"/>
      <c r="V892" s="28"/>
      <c r="W892" s="9"/>
      <c r="AA892" s="28"/>
      <c r="AB892" s="9"/>
      <c r="AF892" s="28"/>
      <c r="AG892" s="9"/>
      <c r="AH892" s="9"/>
      <c r="AI892" s="9"/>
    </row>
    <row r="893" spans="1:35" ht="15">
      <c r="A893" s="8"/>
      <c r="B893" s="27"/>
      <c r="C893" s="27"/>
      <c r="D893" s="27"/>
      <c r="E893" s="27"/>
      <c r="F893" s="8"/>
      <c r="G893" s="8"/>
      <c r="H893" s="8"/>
      <c r="M893" s="8"/>
      <c r="N893" s="27"/>
      <c r="O893" s="27"/>
      <c r="P893" s="27"/>
      <c r="Q893" s="27"/>
      <c r="R893" s="8"/>
      <c r="V893" s="27"/>
      <c r="W893" s="8"/>
      <c r="AA893" s="27"/>
      <c r="AB893" s="8"/>
      <c r="AF893" s="27"/>
      <c r="AG893" s="8"/>
      <c r="AH893" s="8"/>
      <c r="AI893" s="8"/>
    </row>
    <row r="894" spans="1:35" ht="15">
      <c r="A894" s="9"/>
      <c r="B894" s="28"/>
      <c r="C894" s="28"/>
      <c r="D894" s="28"/>
      <c r="E894" s="28"/>
      <c r="F894" s="9"/>
      <c r="G894" s="9"/>
      <c r="H894" s="9"/>
      <c r="M894" s="9"/>
      <c r="N894" s="28"/>
      <c r="O894" s="28"/>
      <c r="P894" s="28"/>
      <c r="Q894" s="28"/>
      <c r="R894" s="9"/>
      <c r="V894" s="28"/>
      <c r="W894" s="9"/>
      <c r="AA894" s="28"/>
      <c r="AB894" s="9"/>
      <c r="AF894" s="28"/>
      <c r="AG894" s="9"/>
      <c r="AH894" s="9"/>
      <c r="AI894" s="9"/>
    </row>
    <row r="895" spans="1:35" ht="15">
      <c r="A895" s="8"/>
      <c r="B895" s="27"/>
      <c r="C895" s="27"/>
      <c r="D895" s="27"/>
      <c r="E895" s="27"/>
      <c r="F895" s="8"/>
      <c r="G895" s="8"/>
      <c r="H895" s="8"/>
      <c r="M895" s="8"/>
      <c r="N895" s="27"/>
      <c r="O895" s="27"/>
      <c r="P895" s="27"/>
      <c r="Q895" s="27"/>
      <c r="R895" s="8"/>
      <c r="V895" s="27"/>
      <c r="W895" s="8"/>
      <c r="AA895" s="27"/>
      <c r="AB895" s="8"/>
      <c r="AF895" s="27"/>
      <c r="AG895" s="8"/>
      <c r="AH895" s="8"/>
      <c r="AI895" s="8"/>
    </row>
    <row r="896" spans="1:35" ht="15">
      <c r="A896" s="9"/>
      <c r="B896" s="28"/>
      <c r="C896" s="28"/>
      <c r="D896" s="28"/>
      <c r="E896" s="28"/>
      <c r="F896" s="9"/>
      <c r="G896" s="9"/>
      <c r="H896" s="9"/>
      <c r="M896" s="9"/>
      <c r="N896" s="28"/>
      <c r="O896" s="28"/>
      <c r="P896" s="28"/>
      <c r="Q896" s="28"/>
      <c r="R896" s="9"/>
      <c r="V896" s="28"/>
      <c r="W896" s="9"/>
      <c r="AA896" s="28"/>
      <c r="AB896" s="9"/>
      <c r="AF896" s="28"/>
      <c r="AG896" s="9"/>
      <c r="AH896" s="9"/>
      <c r="AI896" s="9"/>
    </row>
    <row r="897" spans="1:35" ht="15">
      <c r="A897" s="8"/>
      <c r="B897" s="27"/>
      <c r="C897" s="27"/>
      <c r="D897" s="27"/>
      <c r="E897" s="27"/>
      <c r="F897" s="8"/>
      <c r="G897" s="8"/>
      <c r="H897" s="8"/>
      <c r="M897" s="8"/>
      <c r="N897" s="27"/>
      <c r="O897" s="27"/>
      <c r="P897" s="27"/>
      <c r="Q897" s="27"/>
      <c r="R897" s="8"/>
      <c r="V897" s="27"/>
      <c r="W897" s="8"/>
      <c r="AA897" s="27"/>
      <c r="AB897" s="8"/>
      <c r="AF897" s="27"/>
      <c r="AG897" s="8"/>
      <c r="AH897" s="8"/>
      <c r="AI897" s="8"/>
    </row>
    <row r="898" spans="1:35" ht="15">
      <c r="A898" s="9"/>
      <c r="B898" s="28"/>
      <c r="C898" s="28"/>
      <c r="D898" s="28"/>
      <c r="E898" s="28"/>
      <c r="F898" s="9"/>
      <c r="G898" s="9"/>
      <c r="H898" s="9"/>
      <c r="M898" s="9"/>
      <c r="N898" s="28"/>
      <c r="O898" s="28"/>
      <c r="P898" s="28"/>
      <c r="Q898" s="28"/>
      <c r="R898" s="9"/>
      <c r="V898" s="28"/>
      <c r="W898" s="9"/>
      <c r="AA898" s="28"/>
      <c r="AB898" s="9"/>
      <c r="AF898" s="28"/>
      <c r="AG898" s="9"/>
      <c r="AH898" s="9"/>
      <c r="AI898" s="9"/>
    </row>
    <row r="899" spans="1:35" ht="15">
      <c r="A899" s="8"/>
      <c r="B899" s="27"/>
      <c r="C899" s="27"/>
      <c r="D899" s="27"/>
      <c r="E899" s="27"/>
      <c r="F899" s="8"/>
      <c r="G899" s="8"/>
      <c r="H899" s="8"/>
      <c r="M899" s="8"/>
      <c r="N899" s="27"/>
      <c r="O899" s="27"/>
      <c r="P899" s="27"/>
      <c r="Q899" s="27"/>
      <c r="R899" s="8"/>
      <c r="V899" s="27"/>
      <c r="W899" s="8"/>
      <c r="AA899" s="27"/>
      <c r="AB899" s="8"/>
      <c r="AF899" s="27"/>
      <c r="AG899" s="8"/>
      <c r="AH899" s="8"/>
      <c r="AI899" s="8"/>
    </row>
    <row r="900" spans="1:35" ht="15">
      <c r="A900" s="9"/>
      <c r="B900" s="28"/>
      <c r="C900" s="28"/>
      <c r="D900" s="28"/>
      <c r="E900" s="28"/>
      <c r="F900" s="9"/>
      <c r="G900" s="9"/>
      <c r="H900" s="9"/>
      <c r="M900" s="9"/>
      <c r="N900" s="28"/>
      <c r="O900" s="28"/>
      <c r="P900" s="28"/>
      <c r="Q900" s="28"/>
      <c r="R900" s="9"/>
      <c r="V900" s="28"/>
      <c r="W900" s="9"/>
      <c r="AA900" s="28"/>
      <c r="AB900" s="9"/>
      <c r="AF900" s="28"/>
      <c r="AG900" s="9"/>
      <c r="AH900" s="9"/>
      <c r="AI900" s="9"/>
    </row>
    <row r="901" spans="1:35" ht="15">
      <c r="A901" s="8"/>
      <c r="B901" s="27"/>
      <c r="C901" s="27"/>
      <c r="D901" s="27"/>
      <c r="E901" s="27"/>
      <c r="F901" s="8"/>
      <c r="G901" s="8"/>
      <c r="H901" s="8"/>
      <c r="M901" s="8"/>
      <c r="N901" s="27"/>
      <c r="O901" s="27"/>
      <c r="P901" s="27"/>
      <c r="Q901" s="27"/>
      <c r="R901" s="8"/>
      <c r="V901" s="27"/>
      <c r="W901" s="8"/>
      <c r="AA901" s="27"/>
      <c r="AB901" s="8"/>
      <c r="AF901" s="27"/>
      <c r="AG901" s="8"/>
      <c r="AH901" s="8"/>
      <c r="AI901" s="8"/>
    </row>
    <row r="902" spans="1:35" ht="15">
      <c r="A902" s="9"/>
      <c r="B902" s="28"/>
      <c r="C902" s="28"/>
      <c r="D902" s="28"/>
      <c r="E902" s="28"/>
      <c r="F902" s="9"/>
      <c r="G902" s="9"/>
      <c r="H902" s="9"/>
      <c r="M902" s="9"/>
      <c r="N902" s="28"/>
      <c r="O902" s="28"/>
      <c r="P902" s="28"/>
      <c r="Q902" s="28"/>
      <c r="R902" s="9"/>
      <c r="V902" s="28"/>
      <c r="W902" s="9"/>
      <c r="AA902" s="28"/>
      <c r="AB902" s="9"/>
      <c r="AF902" s="28"/>
      <c r="AG902" s="9"/>
      <c r="AH902" s="9"/>
      <c r="AI902" s="9"/>
    </row>
    <row r="903" spans="1:35" ht="15">
      <c r="A903" s="8"/>
      <c r="B903" s="27"/>
      <c r="C903" s="27"/>
      <c r="D903" s="27"/>
      <c r="E903" s="27"/>
      <c r="F903" s="8"/>
      <c r="G903" s="8"/>
      <c r="H903" s="8"/>
      <c r="M903" s="8"/>
      <c r="N903" s="27"/>
      <c r="O903" s="27"/>
      <c r="P903" s="27"/>
      <c r="Q903" s="27"/>
      <c r="R903" s="8"/>
      <c r="V903" s="27"/>
      <c r="W903" s="8"/>
      <c r="AA903" s="27"/>
      <c r="AB903" s="8"/>
      <c r="AF903" s="27"/>
      <c r="AG903" s="8"/>
      <c r="AH903" s="8"/>
      <c r="AI903" s="8"/>
    </row>
    <row r="904" spans="1:35" ht="15">
      <c r="A904" s="9"/>
      <c r="B904" s="28"/>
      <c r="C904" s="28"/>
      <c r="D904" s="28"/>
      <c r="E904" s="28"/>
      <c r="F904" s="9"/>
      <c r="G904" s="9"/>
      <c r="H904" s="9"/>
      <c r="M904" s="9"/>
      <c r="N904" s="28"/>
      <c r="O904" s="28"/>
      <c r="P904" s="28"/>
      <c r="Q904" s="28"/>
      <c r="R904" s="9"/>
      <c r="V904" s="28"/>
      <c r="W904" s="9"/>
      <c r="AA904" s="28"/>
      <c r="AB904" s="9"/>
      <c r="AF904" s="28"/>
      <c r="AG904" s="9"/>
      <c r="AH904" s="9"/>
      <c r="AI904" s="9"/>
    </row>
    <row r="905" spans="1:35" ht="15">
      <c r="A905" s="8"/>
      <c r="B905" s="27"/>
      <c r="C905" s="27"/>
      <c r="D905" s="27"/>
      <c r="E905" s="27"/>
      <c r="F905" s="8"/>
      <c r="G905" s="8"/>
      <c r="H905" s="8"/>
      <c r="M905" s="8"/>
      <c r="N905" s="27"/>
      <c r="O905" s="27"/>
      <c r="P905" s="27"/>
      <c r="Q905" s="27"/>
      <c r="R905" s="8"/>
      <c r="V905" s="27"/>
      <c r="W905" s="8"/>
      <c r="AA905" s="27"/>
      <c r="AB905" s="8"/>
      <c r="AF905" s="27"/>
      <c r="AG905" s="8"/>
      <c r="AH905" s="8"/>
      <c r="AI905" s="8"/>
    </row>
    <row r="906" spans="1:35" ht="15">
      <c r="A906" s="9"/>
      <c r="B906" s="28"/>
      <c r="C906" s="28"/>
      <c r="D906" s="28"/>
      <c r="E906" s="28"/>
      <c r="F906" s="9"/>
      <c r="G906" s="9"/>
      <c r="H906" s="9"/>
      <c r="M906" s="9"/>
      <c r="N906" s="28"/>
      <c r="O906" s="28"/>
      <c r="P906" s="28"/>
      <c r="Q906" s="28"/>
      <c r="R906" s="9"/>
      <c r="V906" s="28"/>
      <c r="W906" s="9"/>
      <c r="AA906" s="28"/>
      <c r="AB906" s="9"/>
      <c r="AF906" s="28"/>
      <c r="AG906" s="9"/>
      <c r="AH906" s="9"/>
      <c r="AI906" s="9"/>
    </row>
    <row r="907" spans="1:35" ht="15">
      <c r="A907" s="8"/>
      <c r="B907" s="27"/>
      <c r="C907" s="27"/>
      <c r="D907" s="27"/>
      <c r="E907" s="27"/>
      <c r="F907" s="8"/>
      <c r="G907" s="8"/>
      <c r="H907" s="8"/>
      <c r="M907" s="8"/>
      <c r="N907" s="27"/>
      <c r="O907" s="27"/>
      <c r="P907" s="27"/>
      <c r="Q907" s="27"/>
      <c r="R907" s="8"/>
      <c r="V907" s="27"/>
      <c r="W907" s="8"/>
      <c r="AA907" s="27"/>
      <c r="AB907" s="8"/>
      <c r="AF907" s="27"/>
      <c r="AG907" s="8"/>
      <c r="AH907" s="8"/>
      <c r="AI907" s="8"/>
    </row>
    <row r="908" spans="1:35" ht="15">
      <c r="A908" s="9"/>
      <c r="B908" s="28"/>
      <c r="C908" s="28"/>
      <c r="D908" s="28"/>
      <c r="E908" s="28"/>
      <c r="F908" s="9"/>
      <c r="G908" s="9"/>
      <c r="H908" s="9"/>
      <c r="M908" s="9"/>
      <c r="N908" s="28"/>
      <c r="O908" s="28"/>
      <c r="P908" s="28"/>
      <c r="Q908" s="28"/>
      <c r="R908" s="9"/>
      <c r="V908" s="28"/>
      <c r="W908" s="9"/>
      <c r="AA908" s="28"/>
      <c r="AB908" s="9"/>
      <c r="AF908" s="28"/>
      <c r="AG908" s="9"/>
      <c r="AH908" s="9"/>
      <c r="AI908" s="9"/>
    </row>
    <row r="909" spans="1:35" ht="15">
      <c r="A909" s="8"/>
      <c r="B909" s="27"/>
      <c r="C909" s="27"/>
      <c r="D909" s="27"/>
      <c r="E909" s="27"/>
      <c r="F909" s="8"/>
      <c r="G909" s="8"/>
      <c r="H909" s="8"/>
      <c r="M909" s="8"/>
      <c r="N909" s="27"/>
      <c r="O909" s="27"/>
      <c r="P909" s="27"/>
      <c r="Q909" s="27"/>
      <c r="R909" s="8"/>
      <c r="V909" s="27"/>
      <c r="W909" s="8"/>
      <c r="AA909" s="27"/>
      <c r="AB909" s="8"/>
      <c r="AF909" s="27"/>
      <c r="AG909" s="8"/>
      <c r="AH909" s="8"/>
      <c r="AI909" s="8"/>
    </row>
    <row r="910" spans="1:35" ht="15">
      <c r="A910" s="9"/>
      <c r="B910" s="28"/>
      <c r="C910" s="28"/>
      <c r="D910" s="28"/>
      <c r="E910" s="28"/>
      <c r="F910" s="9"/>
      <c r="G910" s="9"/>
      <c r="H910" s="9"/>
      <c r="M910" s="9"/>
      <c r="N910" s="28"/>
      <c r="O910" s="28"/>
      <c r="P910" s="28"/>
      <c r="Q910" s="28"/>
      <c r="R910" s="9"/>
      <c r="V910" s="28"/>
      <c r="W910" s="9"/>
      <c r="AA910" s="28"/>
      <c r="AB910" s="9"/>
      <c r="AF910" s="28"/>
      <c r="AG910" s="9"/>
      <c r="AH910" s="9"/>
      <c r="AI910" s="9"/>
    </row>
    <row r="911" spans="1:35" ht="15">
      <c r="A911" s="8"/>
      <c r="B911" s="27"/>
      <c r="C911" s="27"/>
      <c r="D911" s="27"/>
      <c r="E911" s="27"/>
      <c r="F911" s="8"/>
      <c r="G911" s="8"/>
      <c r="H911" s="8"/>
      <c r="M911" s="8"/>
      <c r="N911" s="27"/>
      <c r="O911" s="27"/>
      <c r="P911" s="27"/>
      <c r="Q911" s="27"/>
      <c r="R911" s="8"/>
      <c r="V911" s="27"/>
      <c r="W911" s="8"/>
      <c r="AA911" s="27"/>
      <c r="AB911" s="8"/>
      <c r="AF911" s="27"/>
      <c r="AG911" s="8"/>
      <c r="AH911" s="8"/>
      <c r="AI911" s="8"/>
    </row>
    <row r="912" spans="1:35" ht="15">
      <c r="A912" s="9"/>
      <c r="B912" s="28"/>
      <c r="C912" s="28"/>
      <c r="D912" s="28"/>
      <c r="E912" s="28"/>
      <c r="F912" s="9"/>
      <c r="G912" s="9"/>
      <c r="H912" s="9"/>
      <c r="M912" s="9"/>
      <c r="N912" s="28"/>
      <c r="O912" s="28"/>
      <c r="P912" s="28"/>
      <c r="Q912" s="28"/>
      <c r="R912" s="9"/>
      <c r="V912" s="28"/>
      <c r="W912" s="9"/>
      <c r="AA912" s="28"/>
      <c r="AB912" s="9"/>
      <c r="AF912" s="28"/>
      <c r="AG912" s="9"/>
      <c r="AH912" s="9"/>
      <c r="AI912" s="9"/>
    </row>
    <row r="913" spans="1:35" ht="15">
      <c r="A913" s="8"/>
      <c r="B913" s="27"/>
      <c r="C913" s="27"/>
      <c r="D913" s="27"/>
      <c r="E913" s="27"/>
      <c r="F913" s="8"/>
      <c r="G913" s="8"/>
      <c r="H913" s="8"/>
      <c r="M913" s="8"/>
      <c r="N913" s="27"/>
      <c r="O913" s="27"/>
      <c r="P913" s="27"/>
      <c r="Q913" s="27"/>
      <c r="R913" s="8"/>
      <c r="V913" s="27"/>
      <c r="W913" s="8"/>
      <c r="AA913" s="27"/>
      <c r="AB913" s="8"/>
      <c r="AF913" s="27"/>
      <c r="AG913" s="8"/>
      <c r="AH913" s="8"/>
      <c r="AI913" s="8"/>
    </row>
    <row r="914" spans="1:35" ht="15">
      <c r="A914" s="9"/>
      <c r="B914" s="28"/>
      <c r="C914" s="28"/>
      <c r="D914" s="28"/>
      <c r="E914" s="28"/>
      <c r="F914" s="9"/>
      <c r="G914" s="9"/>
      <c r="H914" s="9"/>
      <c r="M914" s="9"/>
      <c r="N914" s="28"/>
      <c r="O914" s="28"/>
      <c r="P914" s="28"/>
      <c r="Q914" s="28"/>
      <c r="R914" s="9"/>
      <c r="V914" s="28"/>
      <c r="W914" s="9"/>
      <c r="AA914" s="28"/>
      <c r="AB914" s="9"/>
      <c r="AF914" s="28"/>
      <c r="AG914" s="9"/>
      <c r="AH914" s="9"/>
      <c r="AI914" s="9"/>
    </row>
    <row r="915" spans="1:35" ht="15">
      <c r="A915" s="8"/>
      <c r="B915" s="27"/>
      <c r="C915" s="27"/>
      <c r="D915" s="27"/>
      <c r="E915" s="27"/>
      <c r="F915" s="8"/>
      <c r="G915" s="8"/>
      <c r="H915" s="8"/>
      <c r="M915" s="8"/>
      <c r="N915" s="27"/>
      <c r="O915" s="27"/>
      <c r="P915" s="27"/>
      <c r="Q915" s="27"/>
      <c r="R915" s="8"/>
      <c r="V915" s="27"/>
      <c r="W915" s="8"/>
      <c r="AA915" s="27"/>
      <c r="AB915" s="8"/>
      <c r="AF915" s="27"/>
      <c r="AG915" s="8"/>
      <c r="AH915" s="8"/>
      <c r="AI915" s="8"/>
    </row>
    <row r="916" spans="1:35" ht="15">
      <c r="A916" s="9"/>
      <c r="B916" s="28"/>
      <c r="C916" s="28"/>
      <c r="D916" s="28"/>
      <c r="E916" s="28"/>
      <c r="F916" s="9"/>
      <c r="G916" s="9"/>
      <c r="H916" s="9"/>
      <c r="M916" s="9"/>
      <c r="N916" s="28"/>
      <c r="O916" s="28"/>
      <c r="P916" s="28"/>
      <c r="Q916" s="28"/>
      <c r="R916" s="9"/>
      <c r="V916" s="28"/>
      <c r="W916" s="9"/>
      <c r="AA916" s="28"/>
      <c r="AB916" s="9"/>
      <c r="AF916" s="28"/>
      <c r="AG916" s="9"/>
      <c r="AH916" s="9"/>
      <c r="AI916" s="9"/>
    </row>
    <row r="917" spans="1:35" ht="15">
      <c r="A917" s="8"/>
      <c r="B917" s="27"/>
      <c r="C917" s="27"/>
      <c r="D917" s="27"/>
      <c r="E917" s="27"/>
      <c r="F917" s="8"/>
      <c r="G917" s="8"/>
      <c r="H917" s="8"/>
      <c r="M917" s="8"/>
      <c r="N917" s="27"/>
      <c r="O917" s="27"/>
      <c r="P917" s="27"/>
      <c r="Q917" s="27"/>
      <c r="R917" s="8"/>
      <c r="V917" s="27"/>
      <c r="W917" s="8"/>
      <c r="AA917" s="27"/>
      <c r="AB917" s="8"/>
      <c r="AF917" s="27"/>
      <c r="AG917" s="8"/>
      <c r="AH917" s="8"/>
      <c r="AI917" s="8"/>
    </row>
    <row r="918" spans="1:35" ht="15">
      <c r="A918" s="9"/>
      <c r="B918" s="28"/>
      <c r="C918" s="28"/>
      <c r="D918" s="28"/>
      <c r="E918" s="28"/>
      <c r="F918" s="9"/>
      <c r="G918" s="9"/>
      <c r="H918" s="9"/>
      <c r="M918" s="9"/>
      <c r="N918" s="28"/>
      <c r="O918" s="28"/>
      <c r="P918" s="28"/>
      <c r="Q918" s="28"/>
      <c r="R918" s="9"/>
      <c r="V918" s="28"/>
      <c r="W918" s="9"/>
      <c r="AA918" s="28"/>
      <c r="AB918" s="9"/>
      <c r="AF918" s="28"/>
      <c r="AG918" s="9"/>
      <c r="AH918" s="9"/>
      <c r="AI918" s="9"/>
    </row>
    <row r="919" spans="1:35" ht="15">
      <c r="A919" s="8"/>
      <c r="B919" s="27"/>
      <c r="C919" s="27"/>
      <c r="D919" s="27"/>
      <c r="E919" s="27"/>
      <c r="F919" s="8"/>
      <c r="G919" s="8"/>
      <c r="H919" s="8"/>
      <c r="M919" s="8"/>
      <c r="N919" s="27"/>
      <c r="O919" s="27"/>
      <c r="P919" s="27"/>
      <c r="Q919" s="27"/>
      <c r="R919" s="8"/>
      <c r="V919" s="27"/>
      <c r="W919" s="8"/>
      <c r="AA919" s="27"/>
      <c r="AB919" s="8"/>
      <c r="AF919" s="27"/>
      <c r="AG919" s="8"/>
      <c r="AH919" s="8"/>
      <c r="AI919" s="8"/>
    </row>
    <row r="920" spans="1:35" ht="15">
      <c r="A920" s="9"/>
      <c r="B920" s="28"/>
      <c r="C920" s="28"/>
      <c r="D920" s="28"/>
      <c r="E920" s="28"/>
      <c r="F920" s="9"/>
      <c r="G920" s="9"/>
      <c r="H920" s="9"/>
      <c r="M920" s="9"/>
      <c r="N920" s="28"/>
      <c r="O920" s="28"/>
      <c r="P920" s="28"/>
      <c r="Q920" s="28"/>
      <c r="R920" s="9"/>
      <c r="V920" s="28"/>
      <c r="W920" s="9"/>
      <c r="AA920" s="28"/>
      <c r="AB920" s="9"/>
      <c r="AF920" s="28"/>
      <c r="AG920" s="9"/>
      <c r="AH920" s="9"/>
      <c r="AI920" s="9"/>
    </row>
    <row r="921" spans="1:35" ht="15">
      <c r="A921" s="8"/>
      <c r="B921" s="27"/>
      <c r="C921" s="27"/>
      <c r="D921" s="27"/>
      <c r="E921" s="27"/>
      <c r="F921" s="8"/>
      <c r="G921" s="8"/>
      <c r="H921" s="8"/>
      <c r="M921" s="8"/>
      <c r="N921" s="27"/>
      <c r="O921" s="27"/>
      <c r="P921" s="27"/>
      <c r="Q921" s="27"/>
      <c r="R921" s="8"/>
      <c r="V921" s="27"/>
      <c r="W921" s="8"/>
      <c r="AA921" s="27"/>
      <c r="AB921" s="8"/>
      <c r="AF921" s="27"/>
      <c r="AG921" s="8"/>
      <c r="AH921" s="8"/>
      <c r="AI921" s="8"/>
    </row>
    <row r="922" spans="1:35" ht="15">
      <c r="A922" s="9"/>
      <c r="B922" s="28"/>
      <c r="C922" s="28"/>
      <c r="D922" s="28"/>
      <c r="E922" s="28"/>
      <c r="F922" s="9"/>
      <c r="G922" s="9"/>
      <c r="H922" s="9"/>
      <c r="M922" s="9"/>
      <c r="N922" s="28"/>
      <c r="O922" s="28"/>
      <c r="P922" s="28"/>
      <c r="Q922" s="28"/>
      <c r="R922" s="9"/>
      <c r="V922" s="28"/>
      <c r="W922" s="9"/>
      <c r="AA922" s="28"/>
      <c r="AB922" s="9"/>
      <c r="AF922" s="28"/>
      <c r="AG922" s="9"/>
      <c r="AH922" s="9"/>
      <c r="AI922" s="9"/>
    </row>
    <row r="923" spans="1:35" ht="15">
      <c r="A923" s="8"/>
      <c r="B923" s="27"/>
      <c r="C923" s="27"/>
      <c r="D923" s="27"/>
      <c r="E923" s="27"/>
      <c r="F923" s="8"/>
      <c r="G923" s="8"/>
      <c r="H923" s="8"/>
      <c r="M923" s="8"/>
      <c r="N923" s="27"/>
      <c r="O923" s="27"/>
      <c r="P923" s="27"/>
      <c r="Q923" s="27"/>
      <c r="R923" s="8"/>
      <c r="V923" s="27"/>
      <c r="W923" s="8"/>
      <c r="AA923" s="27"/>
      <c r="AB923" s="8"/>
      <c r="AF923" s="27"/>
      <c r="AG923" s="8"/>
      <c r="AH923" s="8"/>
      <c r="AI923" s="8"/>
    </row>
    <row r="924" spans="1:35" ht="15">
      <c r="A924" s="9"/>
      <c r="B924" s="28"/>
      <c r="C924" s="28"/>
      <c r="D924" s="28"/>
      <c r="E924" s="28"/>
      <c r="F924" s="9"/>
      <c r="G924" s="9"/>
      <c r="H924" s="9"/>
      <c r="M924" s="9"/>
      <c r="N924" s="28"/>
      <c r="O924" s="28"/>
      <c r="P924" s="28"/>
      <c r="Q924" s="28"/>
      <c r="R924" s="9"/>
      <c r="V924" s="28"/>
      <c r="W924" s="9"/>
      <c r="AA924" s="28"/>
      <c r="AB924" s="9"/>
      <c r="AF924" s="28"/>
      <c r="AG924" s="9"/>
      <c r="AH924" s="9"/>
      <c r="AI924" s="9"/>
    </row>
    <row r="925" spans="1:35" ht="15">
      <c r="A925" s="8"/>
      <c r="B925" s="27"/>
      <c r="C925" s="27"/>
      <c r="D925" s="27"/>
      <c r="E925" s="27"/>
      <c r="F925" s="8"/>
      <c r="G925" s="8"/>
      <c r="H925" s="8"/>
      <c r="M925" s="8"/>
      <c r="N925" s="27"/>
      <c r="O925" s="27"/>
      <c r="P925" s="27"/>
      <c r="Q925" s="27"/>
      <c r="R925" s="8"/>
      <c r="V925" s="27"/>
      <c r="W925" s="8"/>
      <c r="AA925" s="27"/>
      <c r="AB925" s="8"/>
      <c r="AF925" s="27"/>
      <c r="AG925" s="8"/>
      <c r="AH925" s="8"/>
      <c r="AI925" s="8"/>
    </row>
    <row r="926" spans="1:35" ht="15">
      <c r="A926" s="9"/>
      <c r="B926" s="28"/>
      <c r="C926" s="28"/>
      <c r="D926" s="28"/>
      <c r="E926" s="28"/>
      <c r="F926" s="9"/>
      <c r="G926" s="9"/>
      <c r="H926" s="9"/>
      <c r="M926" s="9"/>
      <c r="N926" s="28"/>
      <c r="O926" s="28"/>
      <c r="P926" s="28"/>
      <c r="Q926" s="28"/>
      <c r="R926" s="9"/>
      <c r="V926" s="28"/>
      <c r="W926" s="9"/>
      <c r="AA926" s="28"/>
      <c r="AB926" s="9"/>
      <c r="AF926" s="28"/>
      <c r="AG926" s="9"/>
      <c r="AH926" s="9"/>
      <c r="AI926" s="9"/>
    </row>
    <row r="927" spans="1:35" ht="15">
      <c r="A927" s="8"/>
      <c r="B927" s="27"/>
      <c r="C927" s="27"/>
      <c r="D927" s="27"/>
      <c r="E927" s="27"/>
      <c r="F927" s="8"/>
      <c r="G927" s="8"/>
      <c r="H927" s="8"/>
      <c r="M927" s="8"/>
      <c r="N927" s="27"/>
      <c r="O927" s="27"/>
      <c r="P927" s="27"/>
      <c r="Q927" s="27"/>
      <c r="R927" s="8"/>
      <c r="V927" s="27"/>
      <c r="W927" s="8"/>
      <c r="AA927" s="27"/>
      <c r="AB927" s="8"/>
      <c r="AF927" s="27"/>
      <c r="AG927" s="8"/>
      <c r="AH927" s="8"/>
      <c r="AI927" s="8"/>
    </row>
    <row r="928" spans="1:35" ht="15">
      <c r="A928" s="9"/>
      <c r="B928" s="28"/>
      <c r="C928" s="28"/>
      <c r="D928" s="28"/>
      <c r="E928" s="28"/>
      <c r="F928" s="9"/>
      <c r="G928" s="9"/>
      <c r="H928" s="9"/>
      <c r="M928" s="9"/>
      <c r="N928" s="28"/>
      <c r="O928" s="28"/>
      <c r="P928" s="28"/>
      <c r="Q928" s="28"/>
      <c r="R928" s="9"/>
      <c r="V928" s="28"/>
      <c r="W928" s="9"/>
      <c r="AA928" s="28"/>
      <c r="AB928" s="9"/>
      <c r="AF928" s="28"/>
      <c r="AG928" s="9"/>
      <c r="AH928" s="9"/>
      <c r="AI928" s="9"/>
    </row>
    <row r="929" spans="1:35" ht="15">
      <c r="A929" s="8"/>
      <c r="B929" s="27"/>
      <c r="C929" s="27"/>
      <c r="D929" s="27"/>
      <c r="E929" s="27"/>
      <c r="F929" s="8"/>
      <c r="G929" s="8"/>
      <c r="H929" s="8"/>
      <c r="M929" s="8"/>
      <c r="N929" s="27"/>
      <c r="O929" s="27"/>
      <c r="P929" s="27"/>
      <c r="Q929" s="27"/>
      <c r="R929" s="8"/>
      <c r="V929" s="27"/>
      <c r="W929" s="8"/>
      <c r="AA929" s="27"/>
      <c r="AB929" s="8"/>
      <c r="AF929" s="27"/>
      <c r="AG929" s="8"/>
      <c r="AH929" s="8"/>
      <c r="AI929" s="8"/>
    </row>
    <row r="930" spans="1:35" ht="15">
      <c r="A930" s="9"/>
      <c r="B930" s="28"/>
      <c r="C930" s="28"/>
      <c r="D930" s="28"/>
      <c r="E930" s="28"/>
      <c r="F930" s="9"/>
      <c r="G930" s="9"/>
      <c r="H930" s="9"/>
      <c r="M930" s="9"/>
      <c r="N930" s="28"/>
      <c r="O930" s="28"/>
      <c r="P930" s="28"/>
      <c r="Q930" s="28"/>
      <c r="R930" s="9"/>
      <c r="V930" s="28"/>
      <c r="W930" s="9"/>
      <c r="AA930" s="28"/>
      <c r="AB930" s="9"/>
      <c r="AF930" s="28"/>
      <c r="AG930" s="9"/>
      <c r="AH930" s="9"/>
      <c r="AI930" s="9"/>
    </row>
    <row r="931" spans="1:35" ht="15">
      <c r="A931" s="8"/>
      <c r="B931" s="27"/>
      <c r="C931" s="27"/>
      <c r="D931" s="27"/>
      <c r="E931" s="27"/>
      <c r="F931" s="8"/>
      <c r="G931" s="8"/>
      <c r="H931" s="8"/>
      <c r="M931" s="8"/>
      <c r="N931" s="27"/>
      <c r="O931" s="27"/>
      <c r="P931" s="27"/>
      <c r="Q931" s="27"/>
      <c r="R931" s="8"/>
      <c r="V931" s="27"/>
      <c r="W931" s="8"/>
      <c r="AA931" s="27"/>
      <c r="AB931" s="8"/>
      <c r="AF931" s="27"/>
      <c r="AG931" s="8"/>
      <c r="AH931" s="8"/>
      <c r="AI931" s="8"/>
    </row>
    <row r="932" spans="1:35" ht="15">
      <c r="A932" s="9"/>
      <c r="B932" s="28"/>
      <c r="C932" s="28"/>
      <c r="D932" s="28"/>
      <c r="E932" s="28"/>
      <c r="F932" s="9"/>
      <c r="G932" s="9"/>
      <c r="H932" s="9"/>
      <c r="M932" s="9"/>
      <c r="N932" s="28"/>
      <c r="O932" s="28"/>
      <c r="P932" s="28"/>
      <c r="Q932" s="28"/>
      <c r="R932" s="9"/>
      <c r="V932" s="28"/>
      <c r="W932" s="9"/>
      <c r="AA932" s="28"/>
      <c r="AB932" s="9"/>
      <c r="AF932" s="28"/>
      <c r="AG932" s="9"/>
      <c r="AH932" s="9"/>
      <c r="AI932" s="9"/>
    </row>
    <row r="933" spans="1:35" ht="15">
      <c r="A933" s="8"/>
      <c r="B933" s="27"/>
      <c r="C933" s="27"/>
      <c r="D933" s="27"/>
      <c r="E933" s="27"/>
      <c r="F933" s="8"/>
      <c r="G933" s="8"/>
      <c r="H933" s="8"/>
      <c r="M933" s="8"/>
      <c r="N933" s="27"/>
      <c r="O933" s="27"/>
      <c r="P933" s="27"/>
      <c r="Q933" s="27"/>
      <c r="R933" s="8"/>
      <c r="V933" s="27"/>
      <c r="W933" s="8"/>
      <c r="AA933" s="27"/>
      <c r="AB933" s="8"/>
      <c r="AF933" s="27"/>
      <c r="AG933" s="8"/>
      <c r="AH933" s="8"/>
      <c r="AI933" s="8"/>
    </row>
    <row r="934" spans="1:35" ht="15">
      <c r="A934" s="9"/>
      <c r="B934" s="28"/>
      <c r="C934" s="28"/>
      <c r="D934" s="28"/>
      <c r="E934" s="28"/>
      <c r="F934" s="9"/>
      <c r="G934" s="9"/>
      <c r="H934" s="9"/>
      <c r="M934" s="9"/>
      <c r="N934" s="28"/>
      <c r="O934" s="28"/>
      <c r="P934" s="28"/>
      <c r="Q934" s="28"/>
      <c r="R934" s="9"/>
      <c r="V934" s="28"/>
      <c r="W934" s="9"/>
      <c r="AA934" s="28"/>
      <c r="AB934" s="9"/>
      <c r="AF934" s="28"/>
      <c r="AG934" s="9"/>
      <c r="AH934" s="9"/>
      <c r="AI934" s="9"/>
    </row>
    <row r="935" spans="1:35" ht="15">
      <c r="A935" s="8"/>
      <c r="B935" s="27"/>
      <c r="C935" s="27"/>
      <c r="D935" s="27"/>
      <c r="E935" s="27"/>
      <c r="F935" s="8"/>
      <c r="G935" s="8"/>
      <c r="H935" s="8"/>
      <c r="M935" s="8"/>
      <c r="N935" s="27"/>
      <c r="O935" s="27"/>
      <c r="P935" s="27"/>
      <c r="Q935" s="27"/>
      <c r="R935" s="8"/>
      <c r="V935" s="27"/>
      <c r="W935" s="8"/>
      <c r="AA935" s="27"/>
      <c r="AB935" s="8"/>
      <c r="AF935" s="27"/>
      <c r="AG935" s="8"/>
      <c r="AH935" s="8"/>
      <c r="AI935" s="8"/>
    </row>
    <row r="936" spans="1:35" ht="15">
      <c r="A936" s="9"/>
      <c r="B936" s="28"/>
      <c r="C936" s="28"/>
      <c r="D936" s="28"/>
      <c r="E936" s="28"/>
      <c r="F936" s="9"/>
      <c r="G936" s="9"/>
      <c r="H936" s="9"/>
      <c r="M936" s="9"/>
      <c r="N936" s="28"/>
      <c r="O936" s="28"/>
      <c r="P936" s="28"/>
      <c r="Q936" s="28"/>
      <c r="R936" s="9"/>
      <c r="V936" s="28"/>
      <c r="W936" s="9"/>
      <c r="AA936" s="28"/>
      <c r="AB936" s="9"/>
      <c r="AF936" s="28"/>
      <c r="AG936" s="9"/>
      <c r="AH936" s="9"/>
      <c r="AI936" s="9"/>
    </row>
    <row r="937" spans="1:35" ht="15">
      <c r="A937" s="8"/>
      <c r="B937" s="27"/>
      <c r="C937" s="27"/>
      <c r="D937" s="27"/>
      <c r="E937" s="27"/>
      <c r="F937" s="8"/>
      <c r="G937" s="8"/>
      <c r="H937" s="8"/>
      <c r="M937" s="8"/>
      <c r="N937" s="27"/>
      <c r="O937" s="27"/>
      <c r="P937" s="27"/>
      <c r="Q937" s="27"/>
      <c r="R937" s="8"/>
      <c r="V937" s="27"/>
      <c r="W937" s="8"/>
      <c r="AA937" s="27"/>
      <c r="AB937" s="8"/>
      <c r="AF937" s="27"/>
      <c r="AG937" s="8"/>
      <c r="AH937" s="8"/>
      <c r="AI937" s="8"/>
    </row>
    <row r="938" spans="1:35" ht="15">
      <c r="A938" s="9"/>
      <c r="B938" s="28"/>
      <c r="C938" s="28"/>
      <c r="D938" s="28"/>
      <c r="E938" s="28"/>
      <c r="F938" s="9"/>
      <c r="G938" s="9"/>
      <c r="H938" s="9"/>
      <c r="M938" s="9"/>
      <c r="N938" s="28"/>
      <c r="O938" s="28"/>
      <c r="P938" s="28"/>
      <c r="Q938" s="28"/>
      <c r="R938" s="9"/>
      <c r="V938" s="28"/>
      <c r="W938" s="9"/>
      <c r="AA938" s="28"/>
      <c r="AB938" s="9"/>
      <c r="AF938" s="28"/>
      <c r="AG938" s="9"/>
      <c r="AH938" s="9"/>
      <c r="AI938" s="9"/>
    </row>
    <row r="939" spans="1:35" ht="15">
      <c r="A939" s="8"/>
      <c r="B939" s="27"/>
      <c r="C939" s="27"/>
      <c r="D939" s="27"/>
      <c r="E939" s="27"/>
      <c r="F939" s="8"/>
      <c r="G939" s="8"/>
      <c r="H939" s="8"/>
      <c r="M939" s="8"/>
      <c r="N939" s="27"/>
      <c r="O939" s="27"/>
      <c r="P939" s="27"/>
      <c r="Q939" s="27"/>
      <c r="R939" s="8"/>
      <c r="V939" s="27"/>
      <c r="W939" s="8"/>
      <c r="AA939" s="27"/>
      <c r="AB939" s="8"/>
      <c r="AF939" s="27"/>
      <c r="AG939" s="8"/>
      <c r="AH939" s="8"/>
      <c r="AI939" s="8"/>
    </row>
    <row r="940" spans="1:35" ht="15">
      <c r="A940" s="9"/>
      <c r="B940" s="28"/>
      <c r="C940" s="28"/>
      <c r="D940" s="28"/>
      <c r="E940" s="28"/>
      <c r="F940" s="9"/>
      <c r="G940" s="9"/>
      <c r="H940" s="9"/>
      <c r="M940" s="9"/>
      <c r="N940" s="28"/>
      <c r="O940" s="28"/>
      <c r="P940" s="28"/>
      <c r="Q940" s="28"/>
      <c r="R940" s="9"/>
      <c r="V940" s="28"/>
      <c r="W940" s="9"/>
      <c r="AA940" s="28"/>
      <c r="AB940" s="9"/>
      <c r="AF940" s="28"/>
      <c r="AG940" s="9"/>
      <c r="AH940" s="9"/>
      <c r="AI940" s="9"/>
    </row>
    <row r="941" spans="1:35" ht="15">
      <c r="A941" s="8"/>
      <c r="B941" s="27"/>
      <c r="C941" s="27"/>
      <c r="D941" s="27"/>
      <c r="E941" s="27"/>
      <c r="F941" s="8"/>
      <c r="G941" s="8"/>
      <c r="H941" s="8"/>
      <c r="M941" s="8"/>
      <c r="N941" s="27"/>
      <c r="O941" s="27"/>
      <c r="P941" s="27"/>
      <c r="Q941" s="27"/>
      <c r="R941" s="8"/>
      <c r="V941" s="27"/>
      <c r="W941" s="8"/>
      <c r="AA941" s="27"/>
      <c r="AB941" s="8"/>
      <c r="AF941" s="27"/>
      <c r="AG941" s="8"/>
      <c r="AH941" s="8"/>
      <c r="AI941" s="8"/>
    </row>
    <row r="942" spans="1:35" ht="15">
      <c r="A942" s="9"/>
      <c r="B942" s="28"/>
      <c r="C942" s="28"/>
      <c r="D942" s="28"/>
      <c r="E942" s="28"/>
      <c r="F942" s="9"/>
      <c r="G942" s="9"/>
      <c r="H942" s="9"/>
      <c r="M942" s="9"/>
      <c r="N942" s="28"/>
      <c r="O942" s="28"/>
      <c r="P942" s="28"/>
      <c r="Q942" s="28"/>
      <c r="R942" s="9"/>
      <c r="V942" s="28"/>
      <c r="W942" s="9"/>
      <c r="AA942" s="28"/>
      <c r="AB942" s="9"/>
      <c r="AF942" s="28"/>
      <c r="AG942" s="9"/>
      <c r="AH942" s="9"/>
      <c r="AI942" s="9"/>
    </row>
    <row r="943" spans="1:35" ht="15">
      <c r="A943" s="8"/>
      <c r="B943" s="27"/>
      <c r="C943" s="27"/>
      <c r="D943" s="27"/>
      <c r="E943" s="27"/>
      <c r="F943" s="8"/>
      <c r="G943" s="8"/>
      <c r="H943" s="8"/>
      <c r="M943" s="8"/>
      <c r="N943" s="27"/>
      <c r="O943" s="27"/>
      <c r="P943" s="27"/>
      <c r="Q943" s="27"/>
      <c r="R943" s="8"/>
      <c r="V943" s="27"/>
      <c r="W943" s="8"/>
      <c r="AA943" s="27"/>
      <c r="AB943" s="8"/>
      <c r="AF943" s="27"/>
      <c r="AG943" s="8"/>
      <c r="AH943" s="8"/>
      <c r="AI943" s="8"/>
    </row>
    <row r="944" spans="1:35" ht="15">
      <c r="A944" s="9"/>
      <c r="B944" s="28"/>
      <c r="C944" s="28"/>
      <c r="D944" s="28"/>
      <c r="E944" s="28"/>
      <c r="F944" s="9"/>
      <c r="G944" s="9"/>
      <c r="H944" s="9"/>
      <c r="M944" s="9"/>
      <c r="N944" s="28"/>
      <c r="O944" s="28"/>
      <c r="P944" s="28"/>
      <c r="Q944" s="28"/>
      <c r="R944" s="9"/>
      <c r="V944" s="28"/>
      <c r="W944" s="9"/>
      <c r="AA944" s="28"/>
      <c r="AB944" s="9"/>
      <c r="AF944" s="28"/>
      <c r="AG944" s="9"/>
      <c r="AH944" s="9"/>
      <c r="AI944" s="9"/>
    </row>
    <row r="945" spans="1:35" ht="15">
      <c r="A945" s="8"/>
      <c r="B945" s="27"/>
      <c r="C945" s="27"/>
      <c r="D945" s="27"/>
      <c r="E945" s="27"/>
      <c r="F945" s="8"/>
      <c r="G945" s="8"/>
      <c r="H945" s="8"/>
      <c r="M945" s="8"/>
      <c r="N945" s="27"/>
      <c r="O945" s="27"/>
      <c r="P945" s="27"/>
      <c r="Q945" s="27"/>
      <c r="R945" s="8"/>
      <c r="V945" s="27"/>
      <c r="W945" s="8"/>
      <c r="AA945" s="27"/>
      <c r="AB945" s="8"/>
      <c r="AF945" s="27"/>
      <c r="AG945" s="8"/>
      <c r="AH945" s="8"/>
      <c r="AI945" s="8"/>
    </row>
    <row r="946" spans="1:35" ht="15">
      <c r="A946" s="9"/>
      <c r="B946" s="28"/>
      <c r="C946" s="28"/>
      <c r="D946" s="28"/>
      <c r="E946" s="28"/>
      <c r="F946" s="9"/>
      <c r="G946" s="9"/>
      <c r="H946" s="9"/>
      <c r="M946" s="9"/>
      <c r="N946" s="28"/>
      <c r="O946" s="28"/>
      <c r="P946" s="28"/>
      <c r="Q946" s="28"/>
      <c r="R946" s="9"/>
      <c r="V946" s="28"/>
      <c r="W946" s="9"/>
      <c r="AA946" s="28"/>
      <c r="AB946" s="9"/>
      <c r="AF946" s="28"/>
      <c r="AG946" s="9"/>
      <c r="AH946" s="9"/>
      <c r="AI946" s="9"/>
    </row>
    <row r="947" spans="1:35" ht="15">
      <c r="A947" s="8"/>
      <c r="B947" s="27"/>
      <c r="C947" s="27"/>
      <c r="D947" s="27"/>
      <c r="E947" s="27"/>
      <c r="F947" s="8"/>
      <c r="G947" s="8"/>
      <c r="H947" s="8"/>
      <c r="M947" s="8"/>
      <c r="N947" s="27"/>
      <c r="O947" s="27"/>
      <c r="P947" s="27"/>
      <c r="Q947" s="27"/>
      <c r="R947" s="8"/>
      <c r="V947" s="27"/>
      <c r="W947" s="8"/>
      <c r="AA947" s="27"/>
      <c r="AB947" s="8"/>
      <c r="AF947" s="27"/>
      <c r="AG947" s="8"/>
      <c r="AH947" s="8"/>
      <c r="AI947" s="8"/>
    </row>
    <row r="948" spans="1:35" ht="15">
      <c r="A948" s="9"/>
      <c r="B948" s="28"/>
      <c r="C948" s="28"/>
      <c r="D948" s="28"/>
      <c r="E948" s="28"/>
      <c r="F948" s="9"/>
      <c r="G948" s="9"/>
      <c r="H948" s="9"/>
      <c r="M948" s="9"/>
      <c r="N948" s="28"/>
      <c r="O948" s="28"/>
      <c r="P948" s="28"/>
      <c r="Q948" s="28"/>
      <c r="R948" s="9"/>
      <c r="V948" s="28"/>
      <c r="W948" s="9"/>
      <c r="AA948" s="28"/>
      <c r="AB948" s="9"/>
      <c r="AF948" s="28"/>
      <c r="AG948" s="9"/>
      <c r="AH948" s="9"/>
      <c r="AI948" s="9"/>
    </row>
    <row r="949" spans="1:35" ht="15">
      <c r="A949" s="8"/>
      <c r="B949" s="27"/>
      <c r="C949" s="27"/>
      <c r="D949" s="27"/>
      <c r="E949" s="27"/>
      <c r="F949" s="8"/>
      <c r="G949" s="8"/>
      <c r="H949" s="8"/>
      <c r="M949" s="8"/>
      <c r="N949" s="27"/>
      <c r="O949" s="27"/>
      <c r="P949" s="27"/>
      <c r="Q949" s="27"/>
      <c r="R949" s="8"/>
      <c r="V949" s="27"/>
      <c r="W949" s="8"/>
      <c r="AA949" s="27"/>
      <c r="AB949" s="8"/>
      <c r="AF949" s="27"/>
      <c r="AG949" s="8"/>
      <c r="AH949" s="8"/>
      <c r="AI949" s="8"/>
    </row>
    <row r="950" spans="1:35" ht="15">
      <c r="A950" s="9"/>
      <c r="B950" s="28"/>
      <c r="C950" s="28"/>
      <c r="D950" s="28"/>
      <c r="E950" s="28"/>
      <c r="F950" s="9"/>
      <c r="G950" s="9"/>
      <c r="H950" s="9"/>
      <c r="M950" s="9"/>
      <c r="N950" s="28"/>
      <c r="O950" s="28"/>
      <c r="P950" s="28"/>
      <c r="Q950" s="28"/>
      <c r="R950" s="9"/>
      <c r="V950" s="28"/>
      <c r="W950" s="9"/>
      <c r="AA950" s="28"/>
      <c r="AB950" s="9"/>
      <c r="AF950" s="28"/>
      <c r="AG950" s="9"/>
      <c r="AH950" s="9"/>
      <c r="AI950" s="9"/>
    </row>
    <row r="951" spans="1:35" ht="15">
      <c r="A951" s="8"/>
      <c r="B951" s="27"/>
      <c r="C951" s="27"/>
      <c r="D951" s="27"/>
      <c r="E951" s="27"/>
      <c r="F951" s="8"/>
      <c r="G951" s="8"/>
      <c r="H951" s="8"/>
      <c r="M951" s="8"/>
      <c r="N951" s="27"/>
      <c r="O951" s="27"/>
      <c r="P951" s="27"/>
      <c r="Q951" s="27"/>
      <c r="R951" s="8"/>
      <c r="V951" s="27"/>
      <c r="W951" s="8"/>
      <c r="AA951" s="27"/>
      <c r="AB951" s="8"/>
      <c r="AF951" s="27"/>
      <c r="AG951" s="8"/>
      <c r="AH951" s="8"/>
      <c r="AI951" s="8"/>
    </row>
    <row r="952" spans="1:35" ht="15">
      <c r="A952" s="9"/>
      <c r="B952" s="28"/>
      <c r="C952" s="28"/>
      <c r="D952" s="28"/>
      <c r="E952" s="28"/>
      <c r="F952" s="9"/>
      <c r="G952" s="9"/>
      <c r="H952" s="9"/>
      <c r="M952" s="9"/>
      <c r="N952" s="28"/>
      <c r="O952" s="28"/>
      <c r="P952" s="28"/>
      <c r="Q952" s="28"/>
      <c r="R952" s="9"/>
      <c r="V952" s="28"/>
      <c r="W952" s="9"/>
      <c r="AA952" s="28"/>
      <c r="AB952" s="9"/>
      <c r="AF952" s="28"/>
      <c r="AG952" s="9"/>
      <c r="AH952" s="9"/>
      <c r="AI952" s="9"/>
    </row>
    <row r="953" spans="1:35" ht="15">
      <c r="A953" s="8"/>
      <c r="B953" s="27"/>
      <c r="C953" s="27"/>
      <c r="D953" s="27"/>
      <c r="E953" s="27"/>
      <c r="F953" s="8"/>
      <c r="G953" s="8"/>
      <c r="H953" s="8"/>
      <c r="M953" s="8"/>
      <c r="N953" s="27"/>
      <c r="O953" s="27"/>
      <c r="P953" s="27"/>
      <c r="Q953" s="27"/>
      <c r="R953" s="8"/>
      <c r="V953" s="27"/>
      <c r="W953" s="8"/>
      <c r="AA953" s="27"/>
      <c r="AB953" s="8"/>
      <c r="AF953" s="27"/>
      <c r="AG953" s="8"/>
      <c r="AH953" s="8"/>
      <c r="AI953" s="8"/>
    </row>
    <row r="954" spans="1:35" ht="15">
      <c r="A954" s="9"/>
      <c r="B954" s="28"/>
      <c r="C954" s="28"/>
      <c r="D954" s="28"/>
      <c r="E954" s="28"/>
      <c r="F954" s="9"/>
      <c r="G954" s="9"/>
      <c r="H954" s="9"/>
      <c r="M954" s="9"/>
      <c r="N954" s="28"/>
      <c r="O954" s="28"/>
      <c r="P954" s="28"/>
      <c r="Q954" s="28"/>
      <c r="R954" s="9"/>
      <c r="V954" s="28"/>
      <c r="W954" s="9"/>
      <c r="AA954" s="28"/>
      <c r="AB954" s="9"/>
      <c r="AF954" s="28"/>
      <c r="AG954" s="9"/>
      <c r="AH954" s="9"/>
      <c r="AI954" s="9"/>
    </row>
    <row r="955" spans="1:35" ht="15">
      <c r="A955" s="8"/>
      <c r="B955" s="27"/>
      <c r="C955" s="27"/>
      <c r="D955" s="27"/>
      <c r="E955" s="27"/>
      <c r="F955" s="8"/>
      <c r="G955" s="8"/>
      <c r="H955" s="8"/>
      <c r="M955" s="8"/>
      <c r="N955" s="27"/>
      <c r="O955" s="27"/>
      <c r="P955" s="27"/>
      <c r="Q955" s="27"/>
      <c r="R955" s="8"/>
      <c r="V955" s="27"/>
      <c r="W955" s="8"/>
      <c r="AA955" s="27"/>
      <c r="AB955" s="8"/>
      <c r="AF955" s="27"/>
      <c r="AG955" s="8"/>
      <c r="AH955" s="8"/>
      <c r="AI955" s="8"/>
    </row>
    <row r="956" spans="1:35" ht="15">
      <c r="A956" s="9"/>
      <c r="B956" s="28"/>
      <c r="C956" s="28"/>
      <c r="D956" s="28"/>
      <c r="E956" s="28"/>
      <c r="F956" s="9"/>
      <c r="G956" s="9"/>
      <c r="H956" s="9"/>
      <c r="M956" s="9"/>
      <c r="N956" s="28"/>
      <c r="O956" s="28"/>
      <c r="P956" s="28"/>
      <c r="Q956" s="28"/>
      <c r="R956" s="9"/>
      <c r="V956" s="28"/>
      <c r="W956" s="9"/>
      <c r="AA956" s="28"/>
      <c r="AB956" s="9"/>
      <c r="AF956" s="28"/>
      <c r="AG956" s="9"/>
      <c r="AH956" s="9"/>
      <c r="AI956" s="9"/>
    </row>
    <row r="957" spans="1:35" ht="15">
      <c r="A957" s="8"/>
      <c r="B957" s="27"/>
      <c r="C957" s="27"/>
      <c r="D957" s="27"/>
      <c r="E957" s="27"/>
      <c r="F957" s="8"/>
      <c r="G957" s="8"/>
      <c r="H957" s="8"/>
      <c r="M957" s="8"/>
      <c r="N957" s="27"/>
      <c r="O957" s="27"/>
      <c r="P957" s="27"/>
      <c r="Q957" s="27"/>
      <c r="R957" s="8"/>
      <c r="V957" s="27"/>
      <c r="W957" s="8"/>
      <c r="AA957" s="27"/>
      <c r="AB957" s="8"/>
      <c r="AF957" s="27"/>
      <c r="AG957" s="8"/>
      <c r="AH957" s="8"/>
      <c r="AI957" s="8"/>
    </row>
    <row r="958" spans="1:35" ht="15">
      <c r="A958" s="9"/>
      <c r="B958" s="28"/>
      <c r="C958" s="28"/>
      <c r="D958" s="28"/>
      <c r="E958" s="28"/>
      <c r="F958" s="9"/>
      <c r="G958" s="9"/>
      <c r="H958" s="9"/>
      <c r="M958" s="9"/>
      <c r="N958" s="28"/>
      <c r="O958" s="28"/>
      <c r="P958" s="28"/>
      <c r="Q958" s="28"/>
      <c r="R958" s="9"/>
      <c r="V958" s="28"/>
      <c r="W958" s="9"/>
      <c r="AA958" s="28"/>
      <c r="AB958" s="9"/>
      <c r="AF958" s="28"/>
      <c r="AG958" s="9"/>
      <c r="AH958" s="9"/>
      <c r="AI958" s="9"/>
    </row>
    <row r="959" spans="1:35" ht="15">
      <c r="A959" s="8"/>
      <c r="B959" s="27"/>
      <c r="C959" s="27"/>
      <c r="D959" s="27"/>
      <c r="E959" s="27"/>
      <c r="F959" s="8"/>
      <c r="G959" s="8"/>
      <c r="H959" s="8"/>
      <c r="M959" s="8"/>
      <c r="N959" s="27"/>
      <c r="O959" s="27"/>
      <c r="P959" s="27"/>
      <c r="Q959" s="27"/>
      <c r="R959" s="8"/>
      <c r="V959" s="27"/>
      <c r="W959" s="8"/>
      <c r="AA959" s="27"/>
      <c r="AB959" s="8"/>
      <c r="AF959" s="27"/>
      <c r="AG959" s="8"/>
      <c r="AH959" s="8"/>
      <c r="AI959" s="8"/>
    </row>
    <row r="960" spans="1:35" ht="15">
      <c r="A960" s="9"/>
      <c r="B960" s="28"/>
      <c r="C960" s="28"/>
      <c r="D960" s="28"/>
      <c r="E960" s="28"/>
      <c r="F960" s="9"/>
      <c r="G960" s="9"/>
      <c r="H960" s="9"/>
      <c r="M960" s="9"/>
      <c r="N960" s="28"/>
      <c r="O960" s="28"/>
      <c r="P960" s="28"/>
      <c r="Q960" s="28"/>
      <c r="R960" s="9"/>
      <c r="V960" s="28"/>
      <c r="W960" s="9"/>
      <c r="AA960" s="28"/>
      <c r="AB960" s="9"/>
      <c r="AF960" s="28"/>
      <c r="AG960" s="9"/>
      <c r="AH960" s="9"/>
      <c r="AI960" s="9"/>
    </row>
    <row r="961" spans="1:35" ht="15">
      <c r="A961" s="8"/>
      <c r="B961" s="27"/>
      <c r="C961" s="27"/>
      <c r="D961" s="27"/>
      <c r="E961" s="27"/>
      <c r="F961" s="8"/>
      <c r="G961" s="8"/>
      <c r="H961" s="8"/>
      <c r="M961" s="8"/>
      <c r="N961" s="27"/>
      <c r="O961" s="27"/>
      <c r="P961" s="27"/>
      <c r="Q961" s="27"/>
      <c r="R961" s="8"/>
      <c r="V961" s="27"/>
      <c r="W961" s="8"/>
      <c r="AA961" s="27"/>
      <c r="AB961" s="8"/>
      <c r="AF961" s="27"/>
      <c r="AG961" s="8"/>
      <c r="AH961" s="8"/>
      <c r="AI961" s="8"/>
    </row>
    <row r="962" spans="1:35" ht="15">
      <c r="A962" s="9"/>
      <c r="B962" s="28"/>
      <c r="C962" s="28"/>
      <c r="D962" s="28"/>
      <c r="E962" s="28"/>
      <c r="F962" s="9"/>
      <c r="G962" s="9"/>
      <c r="H962" s="9"/>
      <c r="M962" s="9"/>
      <c r="N962" s="28"/>
      <c r="O962" s="28"/>
      <c r="P962" s="28"/>
      <c r="Q962" s="28"/>
      <c r="R962" s="9"/>
      <c r="V962" s="28"/>
      <c r="W962" s="9"/>
      <c r="AA962" s="28"/>
      <c r="AB962" s="9"/>
      <c r="AF962" s="28"/>
      <c r="AG962" s="9"/>
      <c r="AH962" s="9"/>
      <c r="AI962" s="9"/>
    </row>
    <row r="963" spans="1:35" ht="15">
      <c r="A963" s="8"/>
      <c r="B963" s="27"/>
      <c r="C963" s="27"/>
      <c r="D963" s="27"/>
      <c r="E963" s="27"/>
      <c r="F963" s="8"/>
      <c r="G963" s="8"/>
      <c r="H963" s="8"/>
      <c r="M963" s="8"/>
      <c r="N963" s="27"/>
      <c r="O963" s="27"/>
      <c r="P963" s="27"/>
      <c r="Q963" s="27"/>
      <c r="R963" s="8"/>
      <c r="V963" s="27"/>
      <c r="W963" s="8"/>
      <c r="AA963" s="27"/>
      <c r="AB963" s="8"/>
      <c r="AF963" s="27"/>
      <c r="AG963" s="8"/>
      <c r="AH963" s="8"/>
      <c r="AI963" s="8"/>
    </row>
    <row r="964" spans="1:35" ht="15">
      <c r="A964" s="9"/>
      <c r="B964" s="28"/>
      <c r="C964" s="28"/>
      <c r="D964" s="28"/>
      <c r="E964" s="28"/>
      <c r="F964" s="9"/>
      <c r="G964" s="9"/>
      <c r="H964" s="9"/>
      <c r="M964" s="9"/>
      <c r="N964" s="28"/>
      <c r="O964" s="28"/>
      <c r="P964" s="28"/>
      <c r="Q964" s="28"/>
      <c r="R964" s="9"/>
      <c r="V964" s="28"/>
      <c r="W964" s="9"/>
      <c r="AA964" s="28"/>
      <c r="AB964" s="9"/>
      <c r="AF964" s="28"/>
      <c r="AG964" s="9"/>
      <c r="AH964" s="9"/>
      <c r="AI964" s="9"/>
    </row>
    <row r="965" spans="1:35" ht="15">
      <c r="A965" s="8"/>
      <c r="B965" s="27"/>
      <c r="C965" s="27"/>
      <c r="D965" s="27"/>
      <c r="E965" s="27"/>
      <c r="F965" s="8"/>
      <c r="G965" s="8"/>
      <c r="H965" s="8"/>
      <c r="M965" s="8"/>
      <c r="N965" s="27"/>
      <c r="O965" s="27"/>
      <c r="P965" s="27"/>
      <c r="Q965" s="27"/>
      <c r="R965" s="8"/>
      <c r="V965" s="27"/>
      <c r="W965" s="8"/>
      <c r="AA965" s="27"/>
      <c r="AB965" s="8"/>
      <c r="AF965" s="27"/>
      <c r="AG965" s="8"/>
      <c r="AH965" s="8"/>
      <c r="AI965" s="8"/>
    </row>
    <row r="966" spans="1:35" ht="15">
      <c r="A966" s="9"/>
      <c r="B966" s="28"/>
      <c r="C966" s="28"/>
      <c r="D966" s="28"/>
      <c r="E966" s="28"/>
      <c r="F966" s="9"/>
      <c r="G966" s="9"/>
      <c r="H966" s="9"/>
      <c r="M966" s="9"/>
      <c r="N966" s="28"/>
      <c r="O966" s="28"/>
      <c r="P966" s="28"/>
      <c r="Q966" s="28"/>
      <c r="R966" s="9"/>
      <c r="V966" s="28"/>
      <c r="W966" s="9"/>
      <c r="AA966" s="28"/>
      <c r="AB966" s="9"/>
      <c r="AF966" s="28"/>
      <c r="AG966" s="9"/>
      <c r="AH966" s="9"/>
      <c r="AI966" s="9"/>
    </row>
    <row r="967" spans="1:35" ht="15">
      <c r="A967" s="8"/>
      <c r="B967" s="27"/>
      <c r="C967" s="27"/>
      <c r="D967" s="27"/>
      <c r="E967" s="27"/>
      <c r="F967" s="8"/>
      <c r="G967" s="8"/>
      <c r="H967" s="8"/>
      <c r="M967" s="8"/>
      <c r="N967" s="27"/>
      <c r="O967" s="27"/>
      <c r="P967" s="27"/>
      <c r="Q967" s="27"/>
      <c r="R967" s="8"/>
      <c r="V967" s="27"/>
      <c r="W967" s="8"/>
      <c r="AA967" s="27"/>
      <c r="AB967" s="8"/>
      <c r="AF967" s="27"/>
      <c r="AG967" s="8"/>
      <c r="AH967" s="8"/>
      <c r="AI967" s="8"/>
    </row>
    <row r="968" spans="1:35" ht="15">
      <c r="A968" s="9"/>
      <c r="B968" s="28"/>
      <c r="C968" s="28"/>
      <c r="D968" s="28"/>
      <c r="E968" s="28"/>
      <c r="F968" s="9"/>
      <c r="G968" s="9"/>
      <c r="H968" s="9"/>
      <c r="M968" s="9"/>
      <c r="N968" s="28"/>
      <c r="O968" s="28"/>
      <c r="P968" s="28"/>
      <c r="Q968" s="28"/>
      <c r="R968" s="9"/>
      <c r="V968" s="28"/>
      <c r="W968" s="9"/>
      <c r="AA968" s="28"/>
      <c r="AB968" s="9"/>
      <c r="AF968" s="28"/>
      <c r="AG968" s="9"/>
      <c r="AH968" s="9"/>
      <c r="AI968" s="9"/>
    </row>
    <row r="969" spans="1:35" ht="15">
      <c r="A969" s="8"/>
      <c r="B969" s="27"/>
      <c r="C969" s="27"/>
      <c r="D969" s="27"/>
      <c r="E969" s="27"/>
      <c r="F969" s="8"/>
      <c r="G969" s="8"/>
      <c r="H969" s="8"/>
      <c r="M969" s="8"/>
      <c r="N969" s="27"/>
      <c r="O969" s="27"/>
      <c r="P969" s="27"/>
      <c r="Q969" s="27"/>
      <c r="R969" s="8"/>
      <c r="V969" s="27"/>
      <c r="W969" s="8"/>
      <c r="AA969" s="27"/>
      <c r="AB969" s="8"/>
      <c r="AF969" s="27"/>
      <c r="AG969" s="8"/>
      <c r="AH969" s="8"/>
      <c r="AI969" s="8"/>
    </row>
    <row r="970" spans="1:35" ht="15">
      <c r="A970" s="9"/>
      <c r="B970" s="28"/>
      <c r="C970" s="28"/>
      <c r="D970" s="28"/>
      <c r="E970" s="28"/>
      <c r="F970" s="9"/>
      <c r="G970" s="9"/>
      <c r="H970" s="9"/>
      <c r="M970" s="9"/>
      <c r="N970" s="28"/>
      <c r="O970" s="28"/>
      <c r="P970" s="28"/>
      <c r="Q970" s="28"/>
      <c r="R970" s="9"/>
      <c r="V970" s="28"/>
      <c r="W970" s="9"/>
      <c r="AA970" s="28"/>
      <c r="AB970" s="9"/>
      <c r="AF970" s="28"/>
      <c r="AG970" s="9"/>
      <c r="AH970" s="9"/>
      <c r="AI970" s="9"/>
    </row>
    <row r="971" spans="1:35" ht="15">
      <c r="A971" s="8"/>
      <c r="B971" s="27"/>
      <c r="C971" s="27"/>
      <c r="D971" s="27"/>
      <c r="E971" s="27"/>
      <c r="F971" s="8"/>
      <c r="G971" s="8"/>
      <c r="H971" s="8"/>
      <c r="M971" s="8"/>
      <c r="N971" s="27"/>
      <c r="O971" s="27"/>
      <c r="P971" s="27"/>
      <c r="Q971" s="27"/>
      <c r="R971" s="8"/>
      <c r="V971" s="27"/>
      <c r="W971" s="8"/>
      <c r="AA971" s="27"/>
      <c r="AB971" s="8"/>
      <c r="AF971" s="27"/>
      <c r="AG971" s="8"/>
      <c r="AH971" s="8"/>
      <c r="AI971" s="8"/>
    </row>
    <row r="972" spans="1:35" ht="15">
      <c r="A972" s="9"/>
      <c r="B972" s="28"/>
      <c r="C972" s="28"/>
      <c r="D972" s="28"/>
      <c r="E972" s="28"/>
      <c r="F972" s="9"/>
      <c r="G972" s="9"/>
      <c r="H972" s="9"/>
      <c r="M972" s="9"/>
      <c r="N972" s="28"/>
      <c r="O972" s="28"/>
      <c r="P972" s="28"/>
      <c r="Q972" s="28"/>
      <c r="R972" s="9"/>
      <c r="V972" s="28"/>
      <c r="W972" s="9"/>
      <c r="AA972" s="28"/>
      <c r="AB972" s="9"/>
      <c r="AF972" s="28"/>
      <c r="AG972" s="9"/>
      <c r="AH972" s="9"/>
      <c r="AI972" s="9"/>
    </row>
    <row r="973" spans="1:35" ht="15">
      <c r="A973" s="8"/>
      <c r="B973" s="27"/>
      <c r="C973" s="27"/>
      <c r="D973" s="27"/>
      <c r="E973" s="27"/>
      <c r="F973" s="8"/>
      <c r="G973" s="8"/>
      <c r="H973" s="8"/>
      <c r="M973" s="8"/>
      <c r="N973" s="27"/>
      <c r="O973" s="27"/>
      <c r="P973" s="27"/>
      <c r="Q973" s="27"/>
      <c r="R973" s="8"/>
      <c r="V973" s="27"/>
      <c r="W973" s="8"/>
      <c r="AA973" s="27"/>
      <c r="AB973" s="8"/>
      <c r="AF973" s="27"/>
      <c r="AG973" s="8"/>
      <c r="AH973" s="8"/>
      <c r="AI973" s="8"/>
    </row>
    <row r="974" spans="1:35" ht="15">
      <c r="A974" s="9"/>
      <c r="B974" s="28"/>
      <c r="C974" s="28"/>
      <c r="D974" s="28"/>
      <c r="E974" s="28"/>
      <c r="F974" s="9"/>
      <c r="G974" s="9"/>
      <c r="H974" s="9"/>
      <c r="M974" s="9"/>
      <c r="N974" s="28"/>
      <c r="O974" s="28"/>
      <c r="P974" s="28"/>
      <c r="Q974" s="28"/>
      <c r="R974" s="9"/>
      <c r="V974" s="28"/>
      <c r="W974" s="9"/>
      <c r="AA974" s="28"/>
      <c r="AB974" s="9"/>
      <c r="AF974" s="28"/>
      <c r="AG974" s="9"/>
      <c r="AH974" s="9"/>
      <c r="AI974" s="9"/>
    </row>
    <row r="975" spans="1:35" ht="15">
      <c r="A975" s="8"/>
      <c r="B975" s="27"/>
      <c r="C975" s="27"/>
      <c r="D975" s="27"/>
      <c r="E975" s="27"/>
      <c r="F975" s="8"/>
      <c r="G975" s="8"/>
      <c r="H975" s="8"/>
      <c r="M975" s="8"/>
      <c r="N975" s="27"/>
      <c r="O975" s="27"/>
      <c r="P975" s="27"/>
      <c r="Q975" s="27"/>
      <c r="R975" s="8"/>
      <c r="V975" s="27"/>
      <c r="W975" s="8"/>
      <c r="AA975" s="27"/>
      <c r="AB975" s="8"/>
      <c r="AF975" s="27"/>
      <c r="AG975" s="8"/>
      <c r="AH975" s="8"/>
      <c r="AI975" s="8"/>
    </row>
    <row r="976" spans="1:35" ht="15">
      <c r="A976" s="9"/>
      <c r="B976" s="28"/>
      <c r="C976" s="28"/>
      <c r="D976" s="28"/>
      <c r="E976" s="28"/>
      <c r="F976" s="9"/>
      <c r="G976" s="9"/>
      <c r="H976" s="9"/>
      <c r="M976" s="9"/>
      <c r="N976" s="28"/>
      <c r="O976" s="28"/>
      <c r="P976" s="28"/>
      <c r="Q976" s="28"/>
      <c r="R976" s="9"/>
      <c r="V976" s="28"/>
      <c r="W976" s="9"/>
      <c r="AA976" s="28"/>
      <c r="AB976" s="9"/>
      <c r="AF976" s="28"/>
      <c r="AG976" s="9"/>
      <c r="AH976" s="9"/>
      <c r="AI976" s="9"/>
    </row>
    <row r="977" spans="1:35" ht="15">
      <c r="A977" s="8"/>
      <c r="B977" s="27"/>
      <c r="C977" s="27"/>
      <c r="D977" s="27"/>
      <c r="E977" s="27"/>
      <c r="F977" s="8"/>
      <c r="G977" s="8"/>
      <c r="H977" s="8"/>
      <c r="M977" s="8"/>
      <c r="N977" s="27"/>
      <c r="O977" s="27"/>
      <c r="P977" s="27"/>
      <c r="Q977" s="27"/>
      <c r="R977" s="8"/>
      <c r="V977" s="27"/>
      <c r="W977" s="8"/>
      <c r="AA977" s="27"/>
      <c r="AB977" s="8"/>
      <c r="AF977" s="27"/>
      <c r="AG977" s="8"/>
      <c r="AH977" s="8"/>
      <c r="AI977" s="8"/>
    </row>
    <row r="978" spans="1:35" ht="15">
      <c r="A978" s="9"/>
      <c r="B978" s="28"/>
      <c r="C978" s="28"/>
      <c r="D978" s="28"/>
      <c r="E978" s="28"/>
      <c r="F978" s="9"/>
      <c r="G978" s="9"/>
      <c r="H978" s="9"/>
      <c r="M978" s="9"/>
      <c r="N978" s="28"/>
      <c r="O978" s="28"/>
      <c r="P978" s="28"/>
      <c r="Q978" s="28"/>
      <c r="R978" s="9"/>
      <c r="V978" s="28"/>
      <c r="W978" s="9"/>
      <c r="AA978" s="28"/>
      <c r="AB978" s="9"/>
      <c r="AF978" s="28"/>
      <c r="AG978" s="9"/>
      <c r="AH978" s="9"/>
      <c r="AI978" s="9"/>
    </row>
    <row r="979" spans="1:35" ht="15">
      <c r="A979" s="8"/>
      <c r="B979" s="27"/>
      <c r="C979" s="27"/>
      <c r="D979" s="27"/>
      <c r="E979" s="27"/>
      <c r="F979" s="8"/>
      <c r="G979" s="8"/>
      <c r="H979" s="8"/>
      <c r="M979" s="8"/>
      <c r="N979" s="27"/>
      <c r="O979" s="27"/>
      <c r="P979" s="27"/>
      <c r="Q979" s="27"/>
      <c r="R979" s="8"/>
      <c r="V979" s="27"/>
      <c r="W979" s="8"/>
      <c r="AA979" s="27"/>
      <c r="AB979" s="8"/>
      <c r="AF979" s="27"/>
      <c r="AG979" s="8"/>
      <c r="AH979" s="8"/>
      <c r="AI979" s="8"/>
    </row>
    <row r="980" spans="1:35" ht="15">
      <c r="A980" s="9"/>
      <c r="B980" s="28"/>
      <c r="C980" s="28"/>
      <c r="D980" s="28"/>
      <c r="E980" s="28"/>
      <c r="F980" s="9"/>
      <c r="G980" s="9"/>
      <c r="H980" s="9"/>
      <c r="M980" s="9"/>
      <c r="N980" s="28"/>
      <c r="O980" s="28"/>
      <c r="P980" s="28"/>
      <c r="Q980" s="28"/>
      <c r="R980" s="9"/>
      <c r="V980" s="28"/>
      <c r="W980" s="9"/>
      <c r="AA980" s="28"/>
      <c r="AB980" s="9"/>
      <c r="AF980" s="28"/>
      <c r="AG980" s="9"/>
      <c r="AH980" s="9"/>
      <c r="AI980" s="9"/>
    </row>
    <row r="981" spans="1:35" ht="15">
      <c r="A981" s="8"/>
      <c r="B981" s="27"/>
      <c r="C981" s="27"/>
      <c r="D981" s="27"/>
      <c r="E981" s="27"/>
      <c r="F981" s="8"/>
      <c r="G981" s="8"/>
      <c r="H981" s="8"/>
      <c r="M981" s="8"/>
      <c r="N981" s="27"/>
      <c r="O981" s="27"/>
      <c r="P981" s="27"/>
      <c r="Q981" s="27"/>
      <c r="R981" s="8"/>
      <c r="V981" s="27"/>
      <c r="W981" s="8"/>
      <c r="AA981" s="27"/>
      <c r="AB981" s="8"/>
      <c r="AF981" s="27"/>
      <c r="AG981" s="8"/>
      <c r="AH981" s="8"/>
      <c r="AI981" s="8"/>
    </row>
    <row r="982" spans="1:35" ht="15">
      <c r="A982" s="9"/>
      <c r="B982" s="28"/>
      <c r="C982" s="28"/>
      <c r="D982" s="28"/>
      <c r="E982" s="28"/>
      <c r="F982" s="9"/>
      <c r="G982" s="9"/>
      <c r="H982" s="9"/>
      <c r="M982" s="9"/>
      <c r="N982" s="28"/>
      <c r="O982" s="28"/>
      <c r="P982" s="28"/>
      <c r="Q982" s="28"/>
      <c r="R982" s="9"/>
      <c r="V982" s="28"/>
      <c r="W982" s="9"/>
      <c r="AA982" s="28"/>
      <c r="AB982" s="9"/>
      <c r="AF982" s="28"/>
      <c r="AG982" s="9"/>
      <c r="AH982" s="9"/>
      <c r="AI982" s="9"/>
    </row>
    <row r="983" spans="1:35" ht="15">
      <c r="A983" s="8"/>
      <c r="B983" s="27"/>
      <c r="C983" s="27"/>
      <c r="D983" s="27"/>
      <c r="E983" s="27"/>
      <c r="F983" s="8"/>
      <c r="G983" s="8"/>
      <c r="H983" s="8"/>
      <c r="M983" s="8"/>
      <c r="N983" s="27"/>
      <c r="O983" s="27"/>
      <c r="P983" s="27"/>
      <c r="Q983" s="27"/>
      <c r="R983" s="8"/>
      <c r="V983" s="27"/>
      <c r="W983" s="8"/>
      <c r="AA983" s="27"/>
      <c r="AB983" s="8"/>
      <c r="AF983" s="27"/>
      <c r="AG983" s="8"/>
      <c r="AH983" s="8"/>
      <c r="AI983" s="8"/>
    </row>
    <row r="984" spans="1:35" ht="15">
      <c r="A984" s="9"/>
      <c r="B984" s="28"/>
      <c r="C984" s="28"/>
      <c r="D984" s="28"/>
      <c r="E984" s="28"/>
      <c r="F984" s="9"/>
      <c r="G984" s="9"/>
      <c r="H984" s="9"/>
      <c r="M984" s="9"/>
      <c r="N984" s="28"/>
      <c r="O984" s="28"/>
      <c r="P984" s="28"/>
      <c r="Q984" s="28"/>
      <c r="R984" s="9"/>
      <c r="V984" s="28"/>
      <c r="W984" s="9"/>
      <c r="AA984" s="28"/>
      <c r="AB984" s="9"/>
      <c r="AF984" s="28"/>
      <c r="AG984" s="9"/>
      <c r="AH984" s="9"/>
      <c r="AI984" s="9"/>
    </row>
    <row r="985" spans="1:35" ht="15">
      <c r="A985" s="8"/>
      <c r="B985" s="27"/>
      <c r="C985" s="27"/>
      <c r="D985" s="27"/>
      <c r="E985" s="27"/>
      <c r="F985" s="8"/>
      <c r="G985" s="8"/>
      <c r="H985" s="8"/>
      <c r="M985" s="8"/>
      <c r="N985" s="27"/>
      <c r="O985" s="27"/>
      <c r="P985" s="27"/>
      <c r="Q985" s="27"/>
      <c r="R985" s="8"/>
      <c r="V985" s="27"/>
      <c r="W985" s="8"/>
      <c r="AA985" s="27"/>
      <c r="AB985" s="8"/>
      <c r="AF985" s="27"/>
      <c r="AG985" s="8"/>
      <c r="AH985" s="8"/>
      <c r="AI985" s="8"/>
    </row>
    <row r="986" spans="1:35" ht="15">
      <c r="A986" s="9"/>
      <c r="B986" s="28"/>
      <c r="C986" s="28"/>
      <c r="D986" s="28"/>
      <c r="E986" s="28"/>
      <c r="F986" s="9"/>
      <c r="G986" s="9"/>
      <c r="H986" s="9"/>
      <c r="M986" s="9"/>
      <c r="N986" s="28"/>
      <c r="O986" s="28"/>
      <c r="P986" s="28"/>
      <c r="Q986" s="28"/>
      <c r="R986" s="9"/>
      <c r="V986" s="28"/>
      <c r="W986" s="9"/>
      <c r="AA986" s="28"/>
      <c r="AB986" s="9"/>
      <c r="AF986" s="28"/>
      <c r="AG986" s="9"/>
      <c r="AH986" s="9"/>
      <c r="AI986" s="9"/>
    </row>
    <row r="987" spans="1:35" ht="15">
      <c r="A987" s="8"/>
      <c r="B987" s="27"/>
      <c r="C987" s="27"/>
      <c r="D987" s="27"/>
      <c r="E987" s="27"/>
      <c r="F987" s="8"/>
      <c r="G987" s="8"/>
      <c r="H987" s="8"/>
      <c r="M987" s="8"/>
      <c r="N987" s="27"/>
      <c r="O987" s="27"/>
      <c r="P987" s="27"/>
      <c r="Q987" s="27"/>
      <c r="R987" s="8"/>
      <c r="V987" s="27"/>
      <c r="W987" s="8"/>
      <c r="AA987" s="27"/>
      <c r="AB987" s="8"/>
      <c r="AF987" s="27"/>
      <c r="AG987" s="8"/>
      <c r="AH987" s="8"/>
      <c r="AI987" s="8"/>
    </row>
    <row r="988" spans="1:35" ht="15">
      <c r="A988" s="9"/>
      <c r="B988" s="28"/>
      <c r="C988" s="28"/>
      <c r="D988" s="28"/>
      <c r="E988" s="28"/>
      <c r="F988" s="9"/>
      <c r="G988" s="9"/>
      <c r="H988" s="9"/>
      <c r="M988" s="9"/>
      <c r="N988" s="28"/>
      <c r="O988" s="28"/>
      <c r="P988" s="28"/>
      <c r="Q988" s="28"/>
      <c r="R988" s="9"/>
      <c r="V988" s="28"/>
      <c r="W988" s="9"/>
      <c r="AA988" s="28"/>
      <c r="AB988" s="9"/>
      <c r="AF988" s="28"/>
      <c r="AG988" s="9"/>
      <c r="AH988" s="9"/>
      <c r="AI988" s="9"/>
    </row>
    <row r="989" spans="1:35" ht="15">
      <c r="A989" s="8"/>
      <c r="B989" s="27"/>
      <c r="C989" s="27"/>
      <c r="D989" s="27"/>
      <c r="E989" s="27"/>
      <c r="F989" s="8"/>
      <c r="G989" s="8"/>
      <c r="H989" s="8"/>
      <c r="M989" s="8"/>
      <c r="N989" s="27"/>
      <c r="O989" s="27"/>
      <c r="P989" s="27"/>
      <c r="Q989" s="27"/>
      <c r="R989" s="8"/>
      <c r="V989" s="27"/>
      <c r="W989" s="8"/>
      <c r="AA989" s="27"/>
      <c r="AB989" s="8"/>
      <c r="AF989" s="27"/>
      <c r="AG989" s="8"/>
      <c r="AH989" s="8"/>
      <c r="AI989" s="8"/>
    </row>
    <row r="990" spans="1:35" ht="15">
      <c r="A990" s="9"/>
      <c r="B990" s="28"/>
      <c r="C990" s="28"/>
      <c r="D990" s="28"/>
      <c r="E990" s="28"/>
      <c r="F990" s="9"/>
      <c r="G990" s="9"/>
      <c r="H990" s="9"/>
      <c r="M990" s="9"/>
      <c r="N990" s="28"/>
      <c r="O990" s="28"/>
      <c r="P990" s="28"/>
      <c r="Q990" s="28"/>
      <c r="R990" s="9"/>
      <c r="V990" s="28"/>
      <c r="W990" s="9"/>
      <c r="AA990" s="28"/>
      <c r="AB990" s="9"/>
      <c r="AF990" s="28"/>
      <c r="AG990" s="9"/>
      <c r="AH990" s="9"/>
      <c r="AI990" s="9"/>
    </row>
    <row r="991" spans="1:35" ht="15">
      <c r="A991" s="8"/>
      <c r="B991" s="27"/>
      <c r="C991" s="27"/>
      <c r="D991" s="27"/>
      <c r="E991" s="27"/>
      <c r="F991" s="8"/>
      <c r="G991" s="8"/>
      <c r="H991" s="8"/>
      <c r="M991" s="8"/>
      <c r="N991" s="27"/>
      <c r="O991" s="27"/>
      <c r="P991" s="27"/>
      <c r="Q991" s="27"/>
      <c r="R991" s="8"/>
      <c r="V991" s="27"/>
      <c r="W991" s="8"/>
      <c r="AA991" s="27"/>
      <c r="AB991" s="8"/>
      <c r="AF991" s="27"/>
      <c r="AG991" s="8"/>
      <c r="AH991" s="8"/>
      <c r="AI991" s="8"/>
    </row>
    <row r="992" spans="1:35" ht="15">
      <c r="A992" s="9"/>
      <c r="B992" s="28"/>
      <c r="C992" s="28"/>
      <c r="D992" s="28"/>
      <c r="E992" s="28"/>
      <c r="F992" s="9"/>
      <c r="G992" s="9"/>
      <c r="H992" s="9"/>
      <c r="M992" s="9"/>
      <c r="N992" s="28"/>
      <c r="O992" s="28"/>
      <c r="P992" s="28"/>
      <c r="Q992" s="28"/>
      <c r="R992" s="9"/>
      <c r="V992" s="28"/>
      <c r="W992" s="9"/>
      <c r="AA992" s="28"/>
      <c r="AB992" s="9"/>
      <c r="AF992" s="28"/>
      <c r="AG992" s="9"/>
      <c r="AH992" s="9"/>
      <c r="AI992" s="9"/>
    </row>
    <row r="993" spans="1:35" ht="15">
      <c r="A993" s="8"/>
      <c r="B993" s="27"/>
      <c r="C993" s="27"/>
      <c r="D993" s="27"/>
      <c r="E993" s="27"/>
      <c r="F993" s="8"/>
      <c r="G993" s="8"/>
      <c r="H993" s="8"/>
      <c r="M993" s="8"/>
      <c r="N993" s="27"/>
      <c r="O993" s="27"/>
      <c r="P993" s="27"/>
      <c r="Q993" s="27"/>
      <c r="R993" s="8"/>
      <c r="V993" s="27"/>
      <c r="W993" s="8"/>
      <c r="AA993" s="27"/>
      <c r="AB993" s="8"/>
      <c r="AF993" s="27"/>
      <c r="AG993" s="8"/>
      <c r="AH993" s="8"/>
      <c r="AI993" s="8"/>
    </row>
    <row r="994" spans="1:35" ht="15">
      <c r="A994" s="9"/>
      <c r="B994" s="28"/>
      <c r="C994" s="28"/>
      <c r="D994" s="28"/>
      <c r="E994" s="28"/>
      <c r="F994" s="9"/>
      <c r="G994" s="9"/>
      <c r="H994" s="9"/>
      <c r="M994" s="9"/>
      <c r="N994" s="28"/>
      <c r="O994" s="28"/>
      <c r="P994" s="28"/>
      <c r="Q994" s="28"/>
      <c r="R994" s="9"/>
      <c r="V994" s="28"/>
      <c r="W994" s="9"/>
      <c r="AA994" s="28"/>
      <c r="AB994" s="9"/>
      <c r="AF994" s="28"/>
      <c r="AG994" s="9"/>
      <c r="AH994" s="9"/>
      <c r="AI994" s="9"/>
    </row>
    <row r="995" spans="1:35" ht="15">
      <c r="A995" s="8"/>
      <c r="B995" s="27"/>
      <c r="C995" s="27"/>
      <c r="D995" s="27"/>
      <c r="E995" s="27"/>
      <c r="F995" s="8"/>
      <c r="G995" s="8"/>
      <c r="H995" s="8"/>
      <c r="M995" s="8"/>
      <c r="N995" s="27"/>
      <c r="O995" s="27"/>
      <c r="P995" s="27"/>
      <c r="Q995" s="27"/>
      <c r="R995" s="8"/>
      <c r="V995" s="27"/>
      <c r="W995" s="8"/>
      <c r="AA995" s="27"/>
      <c r="AB995" s="8"/>
      <c r="AF995" s="27"/>
      <c r="AG995" s="8"/>
      <c r="AH995" s="8"/>
      <c r="AI995" s="8"/>
    </row>
    <row r="996" spans="1:35" ht="15">
      <c r="A996" s="9"/>
      <c r="B996" s="28"/>
      <c r="C996" s="28"/>
      <c r="D996" s="28"/>
      <c r="E996" s="28"/>
      <c r="F996" s="9"/>
      <c r="G996" s="9"/>
      <c r="H996" s="9"/>
      <c r="M996" s="9"/>
      <c r="N996" s="28"/>
      <c r="O996" s="28"/>
      <c r="P996" s="28"/>
      <c r="Q996" s="28"/>
      <c r="R996" s="9"/>
      <c r="V996" s="28"/>
      <c r="W996" s="9"/>
      <c r="AA996" s="28"/>
      <c r="AB996" s="9"/>
      <c r="AF996" s="28"/>
      <c r="AG996" s="9"/>
      <c r="AH996" s="9"/>
      <c r="AI996" s="9"/>
    </row>
    <row r="997" spans="1:35" ht="15">
      <c r="A997" s="8"/>
      <c r="B997" s="27"/>
      <c r="C997" s="27"/>
      <c r="D997" s="27"/>
      <c r="E997" s="27"/>
      <c r="F997" s="8"/>
      <c r="G997" s="8"/>
      <c r="H997" s="8"/>
      <c r="M997" s="8"/>
      <c r="N997" s="27"/>
      <c r="O997" s="27"/>
      <c r="P997" s="27"/>
      <c r="Q997" s="27"/>
      <c r="R997" s="8"/>
      <c r="V997" s="27"/>
      <c r="W997" s="8"/>
      <c r="AA997" s="27"/>
      <c r="AB997" s="8"/>
      <c r="AF997" s="27"/>
      <c r="AG997" s="8"/>
      <c r="AH997" s="8"/>
      <c r="AI997" s="8"/>
    </row>
    <row r="998" spans="1:35" ht="15">
      <c r="A998" s="9"/>
      <c r="B998" s="28"/>
      <c r="C998" s="28"/>
      <c r="D998" s="28"/>
      <c r="E998" s="28"/>
      <c r="F998" s="9"/>
      <c r="G998" s="9"/>
      <c r="H998" s="9"/>
      <c r="M998" s="9"/>
      <c r="N998" s="28"/>
      <c r="O998" s="28"/>
      <c r="P998" s="28"/>
      <c r="Q998" s="28"/>
      <c r="R998" s="9"/>
      <c r="V998" s="28"/>
      <c r="W998" s="9"/>
      <c r="AA998" s="28"/>
      <c r="AB998" s="9"/>
      <c r="AF998" s="28"/>
      <c r="AG998" s="9"/>
      <c r="AH998" s="9"/>
      <c r="AI998" s="9"/>
    </row>
    <row r="999" spans="1:35" ht="15">
      <c r="A999" s="8"/>
      <c r="B999" s="27"/>
      <c r="C999" s="27"/>
      <c r="D999" s="27"/>
      <c r="E999" s="27"/>
      <c r="F999" s="8"/>
      <c r="G999" s="8"/>
      <c r="H999" s="8"/>
      <c r="M999" s="8"/>
      <c r="N999" s="27"/>
      <c r="O999" s="27"/>
      <c r="P999" s="27"/>
      <c r="Q999" s="27"/>
      <c r="R999" s="8"/>
      <c r="V999" s="27"/>
      <c r="W999" s="8"/>
      <c r="AA999" s="27"/>
      <c r="AB999" s="8"/>
      <c r="AF999" s="27"/>
      <c r="AG999" s="8"/>
      <c r="AH999" s="8"/>
      <c r="AI999" s="8"/>
    </row>
    <row r="1000" spans="1:35" ht="15">
      <c r="A1000" s="9"/>
      <c r="B1000" s="28"/>
      <c r="C1000" s="28"/>
      <c r="D1000" s="28"/>
      <c r="E1000" s="28"/>
      <c r="F1000" s="9"/>
      <c r="G1000" s="9"/>
      <c r="H1000" s="9"/>
      <c r="M1000" s="9"/>
      <c r="N1000" s="28"/>
      <c r="O1000" s="28"/>
      <c r="P1000" s="28"/>
      <c r="Q1000" s="28"/>
      <c r="R1000" s="9"/>
      <c r="V1000" s="28"/>
      <c r="W1000" s="9"/>
      <c r="AA1000" s="28"/>
      <c r="AB1000" s="9"/>
      <c r="AF1000" s="28"/>
      <c r="AG1000" s="9"/>
      <c r="AH1000" s="9"/>
      <c r="AI1000" s="9"/>
    </row>
  </sheetData>
  <conditionalFormatting sqref="L2:L82">
    <cfRule type="cellIs" dxfId="17" priority="19" operator="equal">
      <formula>"Desceu"</formula>
    </cfRule>
    <cfRule type="cellIs" dxfId="16" priority="20" operator="equal">
      <formula>"Subiu"</formula>
    </cfRule>
  </conditionalFormatting>
  <conditionalFormatting sqref="Q2 Q4 Q6 Q8 Q10 Q12 Q14 Q16 Q18 Q20 Q22 Q24 Q26 Q28 Q30 Q32 Q34 Q36 Q38 Q40 Q42 Q44 Q46 Q48 Q50 Q52 Q54 Q56 Q58 Q60 Q62 Q64 Q66 Q68 Q70 Q72 Q74 Q76 Q78 Q80 Q82">
    <cfRule type="cellIs" dxfId="15" priority="17" operator="equal">
      <formula>"Desceu"</formula>
    </cfRule>
    <cfRule type="cellIs" dxfId="14" priority="18" operator="equal">
      <formula>"Subiu"</formula>
    </cfRule>
  </conditionalFormatting>
  <conditionalFormatting sqref="Q3 Q5 Q7 Q9 Q11 Q13 Q15 Q17 Q19 Q21 Q23 Q25 Q27 Q29 Q31 Q33 Q35 Q37 Q39 Q41 Q43 Q45 Q47 Q49 Q51 Q53 Q55 Q57 Q59 Q61 Q63 Q65 Q67 Q69 Q71 Q73 Q75 Q77 Q79 Q81">
    <cfRule type="cellIs" dxfId="13" priority="13" operator="equal">
      <formula>"Desceu"</formula>
    </cfRule>
    <cfRule type="cellIs" dxfId="12" priority="14" operator="equal">
      <formula>"Subiu"</formula>
    </cfRule>
  </conditionalFormatting>
  <conditionalFormatting sqref="V3 V5 V7 V9 V11 V13 V15 V17 V19 V21 V23 V25 V27 V29 V31 V33 V35 V37 V39 V41 V43 V45 V47 V49 V51 V53 V55 V57 V59 V61 V63 V65 V67 V69 V71 V73 V75 V77 V79 V81">
    <cfRule type="cellIs" dxfId="11" priority="9" operator="equal">
      <formula>"Desceu"</formula>
    </cfRule>
    <cfRule type="cellIs" dxfId="10" priority="10" operator="equal">
      <formula>"Subiu"</formula>
    </cfRule>
  </conditionalFormatting>
  <conditionalFormatting sqref="V2 V4 V6 V8 V10 V12 V14 V16 V18 V20 V22 V24 V26 V28 V30 V32 V34 V36 V38 V40 V42 V44 V46 V48 V50 V52 V54 V56 V58 V60 V62 V64 V66 V68 V70 V72 V74 V76 V78 V80 V82">
    <cfRule type="cellIs" dxfId="9" priority="11" operator="equal">
      <formula>"Desceu"</formula>
    </cfRule>
    <cfRule type="cellIs" dxfId="8" priority="12" operator="equal">
      <formula>"Subiu"</formula>
    </cfRule>
  </conditionalFormatting>
  <conditionalFormatting sqref="AA3 AA5 AA7 AA9 AA11 AA13 AA15 AA17 AA19 AA21 AA23 AA25 AA27 AA29 AA31 AA33 AA35 AA37 AA39 AA41 AA43 AA45 AA47 AA49 AA51 AA53 AA55 AA57 AA59 AA61 AA63 AA65 AA67 AA69 AA71 AA73 AA75 AA77 AA79 AA81">
    <cfRule type="cellIs" dxfId="7" priority="5" operator="equal">
      <formula>"Desceu"</formula>
    </cfRule>
    <cfRule type="cellIs" dxfId="6" priority="6" operator="equal">
      <formula>"Subiu"</formula>
    </cfRule>
  </conditionalFormatting>
  <conditionalFormatting sqref="AF3 AF5 AF7 AF9 AF11 AF13 AF15 AF17 AF19 AF21 AF23 AF25 AF27 AF29 AF31 AF33 AF35 AF37 AF39 AF41 AF43 AF45 AF47 AF49 AF51 AF53 AF55 AF57 AF59 AF61 AF63 AF65 AF67 AF69 AF71 AF73 AF75 AF77 AF79 AF81">
    <cfRule type="cellIs" dxfId="5" priority="1" operator="equal">
      <formula>"Desceu"</formula>
    </cfRule>
    <cfRule type="cellIs" dxfId="4" priority="2" operator="equal">
      <formula>"Subiu"</formula>
    </cfRule>
  </conditionalFormatting>
  <conditionalFormatting sqref="AA2 AA4 AA6 AA8 AA10 AA12 AA14 AA16 AA18 AA20 AA22 AA24 AA26 AA28 AA30 AA32 AA34 AA36 AA38 AA40 AA42 AA44 AA46 AA48 AA50 AA52 AA54 AA56 AA58 AA60 AA62 AA64 AA66 AA68 AA70 AA72 AA74 AA76 AA78 AA80 AA82">
    <cfRule type="cellIs" dxfId="3" priority="7" operator="equal">
      <formula>"Desceu"</formula>
    </cfRule>
    <cfRule type="cellIs" dxfId="2" priority="8" operator="equal">
      <formula>"Subiu"</formula>
    </cfRule>
  </conditionalFormatting>
  <conditionalFormatting sqref="AF2 AF4 AF6 AF8 AF10 AF12 AF14 AF16 AF18 AF20 AF22 AF24 AF26 AF28 AF30 AF32 AF34 AF36 AF38 AF40 AF42 AF44 AF46 AF48 AF50 AF52 AF54 AF56 AF58 AF60 AF62 AF64 AF66 AF68 AF70 AF72 AF74 AF76 AF78 AF80 AF82">
    <cfRule type="cellIs" dxfId="1" priority="3" operator="equal">
      <formula>"Desceu"</formula>
    </cfRule>
    <cfRule type="cellIs" dxfId="0" priority="4" operator="equal">
      <formula>"Subiu"</formula>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8F04D-0027-4E41-9E9B-98ABF525B522}">
  <dimension ref="A1:E82"/>
  <sheetViews>
    <sheetView workbookViewId="0">
      <selection activeCell="A43" sqref="A43:XFD43"/>
    </sheetView>
  </sheetViews>
  <sheetFormatPr defaultRowHeight="12.75"/>
  <sheetData>
    <row r="1" spans="1:5" ht="26.25" thickBot="1">
      <c r="A1" s="33" t="s">
        <v>1034</v>
      </c>
      <c r="B1" s="33" t="s">
        <v>1032</v>
      </c>
      <c r="C1" s="33" t="s">
        <v>1033</v>
      </c>
      <c r="D1" s="33" t="s">
        <v>1035</v>
      </c>
      <c r="E1" s="33" t="s">
        <v>1036</v>
      </c>
    </row>
    <row r="2" spans="1:5" ht="26.25" thickBot="1">
      <c r="A2" s="34">
        <v>1</v>
      </c>
      <c r="B2" s="33" t="s">
        <v>188</v>
      </c>
      <c r="C2" s="33" t="s">
        <v>1037</v>
      </c>
      <c r="D2" s="34">
        <v>1956</v>
      </c>
      <c r="E2" s="34">
        <v>67</v>
      </c>
    </row>
    <row r="3" spans="1:5" ht="39" thickBot="1">
      <c r="A3" s="34">
        <v>2</v>
      </c>
      <c r="B3" s="33" t="s">
        <v>239</v>
      </c>
      <c r="C3" s="33" t="s">
        <v>1038</v>
      </c>
      <c r="D3" s="34">
        <v>1942</v>
      </c>
      <c r="E3" s="34">
        <v>81</v>
      </c>
    </row>
    <row r="4" spans="1:5" ht="26.25" thickBot="1">
      <c r="A4" s="34">
        <v>3</v>
      </c>
      <c r="B4" s="33" t="s">
        <v>186</v>
      </c>
      <c r="C4" s="33" t="s">
        <v>1039</v>
      </c>
      <c r="D4" s="34">
        <v>1953</v>
      </c>
      <c r="E4" s="34">
        <v>70</v>
      </c>
    </row>
    <row r="5" spans="1:5" ht="26.25" thickBot="1">
      <c r="A5" s="34">
        <v>4</v>
      </c>
      <c r="B5" s="33" t="s">
        <v>270</v>
      </c>
      <c r="C5" s="33" t="s">
        <v>1040</v>
      </c>
      <c r="D5" s="34">
        <v>1925</v>
      </c>
      <c r="E5" s="34">
        <v>98</v>
      </c>
    </row>
    <row r="6" spans="1:5" ht="26.25" thickBot="1">
      <c r="A6" s="34">
        <v>5</v>
      </c>
      <c r="B6" s="33" t="s">
        <v>312</v>
      </c>
      <c r="C6" s="33" t="s">
        <v>1041</v>
      </c>
      <c r="D6" s="34">
        <v>1901</v>
      </c>
      <c r="E6" s="34">
        <v>122</v>
      </c>
    </row>
    <row r="7" spans="1:5" ht="26.25" thickBot="1">
      <c r="A7" s="34">
        <v>6</v>
      </c>
      <c r="B7" s="33" t="s">
        <v>217</v>
      </c>
      <c r="C7" s="33" t="s">
        <v>1039</v>
      </c>
      <c r="D7" s="34">
        <v>2013</v>
      </c>
      <c r="E7" s="34">
        <v>10</v>
      </c>
    </row>
    <row r="8" spans="1:5" ht="26.25" thickBot="1">
      <c r="A8" s="34">
        <v>7</v>
      </c>
      <c r="B8" s="33" t="s">
        <v>186</v>
      </c>
      <c r="C8" s="33" t="s">
        <v>1039</v>
      </c>
      <c r="D8" s="34">
        <v>1953</v>
      </c>
      <c r="E8" s="34">
        <v>70</v>
      </c>
    </row>
    <row r="9" spans="1:5" ht="26.25" thickBot="1">
      <c r="A9" s="34">
        <v>8</v>
      </c>
      <c r="B9" s="33" t="s">
        <v>191</v>
      </c>
      <c r="C9" s="33" t="s">
        <v>1038</v>
      </c>
      <c r="D9" s="34">
        <v>1942</v>
      </c>
      <c r="E9" s="34">
        <v>81</v>
      </c>
    </row>
    <row r="10" spans="1:5" ht="26.25" thickBot="1">
      <c r="A10" s="34">
        <v>9</v>
      </c>
      <c r="B10" s="33" t="s">
        <v>254</v>
      </c>
      <c r="C10" s="33" t="s">
        <v>1042</v>
      </c>
      <c r="D10" s="34">
        <v>1972</v>
      </c>
      <c r="E10" s="34">
        <v>51</v>
      </c>
    </row>
    <row r="11" spans="1:5" ht="26.25" thickBot="1">
      <c r="A11" s="34">
        <v>10</v>
      </c>
      <c r="B11" s="33" t="s">
        <v>197</v>
      </c>
      <c r="C11" s="33" t="s">
        <v>1043</v>
      </c>
      <c r="D11" s="34">
        <v>2008</v>
      </c>
      <c r="E11" s="34">
        <v>15</v>
      </c>
    </row>
    <row r="12" spans="1:5" ht="26.25" thickBot="1">
      <c r="A12" s="34">
        <v>11</v>
      </c>
      <c r="B12" s="33" t="s">
        <v>289</v>
      </c>
      <c r="C12" s="33" t="s">
        <v>1044</v>
      </c>
      <c r="D12" s="34">
        <v>1979</v>
      </c>
      <c r="E12" s="34">
        <v>44</v>
      </c>
    </row>
    <row r="13" spans="1:5" ht="26.25" thickBot="1">
      <c r="A13" s="34">
        <v>12</v>
      </c>
      <c r="B13" s="33" t="s">
        <v>304</v>
      </c>
      <c r="C13" s="33" t="s">
        <v>1045</v>
      </c>
      <c r="D13" s="34">
        <v>2002</v>
      </c>
      <c r="E13" s="34">
        <v>21</v>
      </c>
    </row>
    <row r="14" spans="1:5" ht="13.5" thickBot="1">
      <c r="A14" s="34">
        <v>13</v>
      </c>
      <c r="B14" s="33" t="s">
        <v>194</v>
      </c>
      <c r="C14" s="33" t="s">
        <v>1046</v>
      </c>
      <c r="D14" s="34">
        <v>2008</v>
      </c>
      <c r="E14" s="34">
        <v>15</v>
      </c>
    </row>
    <row r="15" spans="1:5" ht="39" thickBot="1">
      <c r="A15" s="34">
        <v>14</v>
      </c>
      <c r="B15" s="33" t="s">
        <v>286</v>
      </c>
      <c r="C15" s="33" t="s">
        <v>1039</v>
      </c>
      <c r="D15" s="34">
        <v>2014</v>
      </c>
      <c r="E15" s="34">
        <v>9</v>
      </c>
    </row>
    <row r="16" spans="1:5" ht="26.25" thickBot="1">
      <c r="A16" s="34">
        <v>15</v>
      </c>
      <c r="B16" s="33" t="s">
        <v>202</v>
      </c>
      <c r="C16" s="33" t="s">
        <v>1041</v>
      </c>
      <c r="D16" s="34">
        <v>1999</v>
      </c>
      <c r="E16" s="34">
        <v>24</v>
      </c>
    </row>
    <row r="17" spans="1:5" ht="39" thickBot="1">
      <c r="A17" s="34">
        <v>16</v>
      </c>
      <c r="B17" s="33" t="s">
        <v>227</v>
      </c>
      <c r="C17" s="33" t="s">
        <v>1037</v>
      </c>
      <c r="D17" s="34">
        <v>1941</v>
      </c>
      <c r="E17" s="34">
        <v>82</v>
      </c>
    </row>
    <row r="18" spans="1:5" ht="26.25" thickBot="1">
      <c r="A18" s="34">
        <v>17</v>
      </c>
      <c r="B18" s="33" t="s">
        <v>266</v>
      </c>
      <c r="C18" s="33" t="s">
        <v>1047</v>
      </c>
      <c r="D18" s="34">
        <v>2013</v>
      </c>
      <c r="E18" s="34">
        <v>10</v>
      </c>
    </row>
    <row r="19" spans="1:5" ht="51.75" thickBot="1">
      <c r="A19" s="34">
        <v>18</v>
      </c>
      <c r="B19" s="33" t="s">
        <v>253</v>
      </c>
      <c r="C19" s="33" t="s">
        <v>1048</v>
      </c>
      <c r="D19" s="34">
        <v>1967</v>
      </c>
      <c r="E19" s="34">
        <v>56</v>
      </c>
    </row>
    <row r="20" spans="1:5" ht="26.25" thickBot="1">
      <c r="A20" s="34">
        <v>19</v>
      </c>
      <c r="B20" s="33" t="s">
        <v>199</v>
      </c>
      <c r="C20" s="33" t="s">
        <v>1049</v>
      </c>
      <c r="D20" s="34">
        <v>1979</v>
      </c>
      <c r="E20" s="34">
        <v>44</v>
      </c>
    </row>
    <row r="21" spans="1:5" ht="26.25" thickBot="1">
      <c r="A21" s="34">
        <v>20</v>
      </c>
      <c r="B21" s="33" t="s">
        <v>260</v>
      </c>
      <c r="C21" s="33" t="s">
        <v>1050</v>
      </c>
      <c r="D21" s="34">
        <v>1972</v>
      </c>
      <c r="E21" s="34">
        <v>51</v>
      </c>
    </row>
    <row r="22" spans="1:5" ht="26.25" thickBot="1">
      <c r="A22" s="34">
        <v>21</v>
      </c>
      <c r="B22" s="33" t="s">
        <v>193</v>
      </c>
      <c r="C22" s="33" t="s">
        <v>1043</v>
      </c>
      <c r="D22" s="34">
        <v>1943</v>
      </c>
      <c r="E22" s="34">
        <v>79</v>
      </c>
    </row>
    <row r="23" spans="1:5" ht="13.5" thickBot="1">
      <c r="A23" s="34">
        <v>22</v>
      </c>
      <c r="B23" s="33" t="s">
        <v>228</v>
      </c>
      <c r="C23" s="33" t="s">
        <v>1051</v>
      </c>
      <c r="D23" s="34">
        <v>1956</v>
      </c>
      <c r="E23" s="34">
        <v>67</v>
      </c>
    </row>
    <row r="24" spans="1:5" ht="39" thickBot="1">
      <c r="A24" s="34">
        <v>23</v>
      </c>
      <c r="B24" s="33" t="s">
        <v>234</v>
      </c>
      <c r="C24" s="33" t="s">
        <v>1052</v>
      </c>
      <c r="D24" s="34">
        <v>1948</v>
      </c>
      <c r="E24" s="34">
        <v>75</v>
      </c>
    </row>
    <row r="25" spans="1:5" ht="13.5" thickBot="1">
      <c r="A25" s="34">
        <v>24</v>
      </c>
      <c r="B25" s="33" t="s">
        <v>219</v>
      </c>
      <c r="C25" s="33" t="s">
        <v>1051</v>
      </c>
      <c r="D25" s="34">
        <v>2013</v>
      </c>
      <c r="E25" s="34">
        <v>10</v>
      </c>
    </row>
    <row r="26" spans="1:5" ht="26.25" thickBot="1">
      <c r="A26" s="34">
        <v>25</v>
      </c>
      <c r="B26" s="33" t="s">
        <v>339</v>
      </c>
      <c r="C26" s="33" t="s">
        <v>1053</v>
      </c>
      <c r="D26" s="34">
        <v>1998</v>
      </c>
      <c r="E26" s="34">
        <v>25</v>
      </c>
    </row>
    <row r="27" spans="1:5" ht="13.5" thickBot="1">
      <c r="A27" s="34">
        <v>26</v>
      </c>
      <c r="B27" s="33" t="s">
        <v>216</v>
      </c>
      <c r="C27" s="33" t="s">
        <v>1054</v>
      </c>
      <c r="D27" s="34">
        <v>2007</v>
      </c>
      <c r="E27" s="34">
        <v>16</v>
      </c>
    </row>
    <row r="28" spans="1:5" ht="39" thickBot="1">
      <c r="A28" s="34">
        <v>27</v>
      </c>
      <c r="B28" s="33" t="s">
        <v>190</v>
      </c>
      <c r="C28" s="33" t="s">
        <v>1055</v>
      </c>
      <c r="D28" s="34">
        <v>1995</v>
      </c>
      <c r="E28" s="34">
        <v>28</v>
      </c>
    </row>
    <row r="29" spans="1:5" ht="77.25" thickBot="1">
      <c r="A29" s="34">
        <v>28</v>
      </c>
      <c r="B29" s="33" t="s">
        <v>285</v>
      </c>
      <c r="C29" s="33" t="s">
        <v>1056</v>
      </c>
      <c r="D29" s="34">
        <v>1967</v>
      </c>
      <c r="E29" s="34">
        <v>56</v>
      </c>
    </row>
    <row r="30" spans="1:5" ht="26.25" thickBot="1">
      <c r="A30" s="34">
        <v>29</v>
      </c>
      <c r="B30" s="33" t="s">
        <v>256</v>
      </c>
      <c r="C30" s="33" t="s">
        <v>1053</v>
      </c>
      <c r="D30" s="34">
        <v>1995</v>
      </c>
      <c r="E30" s="34">
        <v>28</v>
      </c>
    </row>
    <row r="31" spans="1:5" ht="26.25" thickBot="1">
      <c r="A31" s="34">
        <v>30</v>
      </c>
      <c r="B31" s="33" t="s">
        <v>273</v>
      </c>
      <c r="C31" s="33" t="s">
        <v>1057</v>
      </c>
      <c r="D31" s="34">
        <v>1971</v>
      </c>
      <c r="E31" s="34">
        <v>52</v>
      </c>
    </row>
    <row r="32" spans="1:5" ht="39" thickBot="1">
      <c r="A32" s="34">
        <v>31</v>
      </c>
      <c r="B32" s="33" t="s">
        <v>208</v>
      </c>
      <c r="C32" s="33" t="s">
        <v>1058</v>
      </c>
      <c r="D32" s="34">
        <v>1998</v>
      </c>
      <c r="E32" s="34">
        <v>25</v>
      </c>
    </row>
    <row r="33" spans="1:5" ht="26.25" thickBot="1">
      <c r="A33" s="34">
        <v>32</v>
      </c>
      <c r="B33" s="33" t="s">
        <v>299</v>
      </c>
      <c r="C33" s="33" t="s">
        <v>1039</v>
      </c>
      <c r="D33" s="34">
        <v>2014</v>
      </c>
      <c r="E33" s="34">
        <v>9</v>
      </c>
    </row>
    <row r="34" spans="1:5" ht="26.25" thickBot="1">
      <c r="A34" s="34">
        <v>33</v>
      </c>
      <c r="B34" s="33" t="s">
        <v>196</v>
      </c>
      <c r="C34" s="33" t="s">
        <v>1057</v>
      </c>
      <c r="D34" s="34">
        <v>1968</v>
      </c>
      <c r="E34" s="34">
        <v>55</v>
      </c>
    </row>
    <row r="35" spans="1:5" ht="26.25" thickBot="1">
      <c r="A35" s="34">
        <v>34</v>
      </c>
      <c r="B35" s="33" t="s">
        <v>213</v>
      </c>
      <c r="C35" s="33" t="s">
        <v>1043</v>
      </c>
      <c r="D35" s="34">
        <v>1808</v>
      </c>
      <c r="E35" s="34">
        <v>215</v>
      </c>
    </row>
    <row r="36" spans="1:5" ht="39" thickBot="1">
      <c r="A36" s="34">
        <v>35</v>
      </c>
      <c r="B36" s="33" t="s">
        <v>251</v>
      </c>
      <c r="C36" s="33" t="s">
        <v>1059</v>
      </c>
      <c r="D36" s="34">
        <v>2011</v>
      </c>
      <c r="E36" s="34">
        <v>12</v>
      </c>
    </row>
    <row r="37" spans="1:5" ht="39" thickBot="1">
      <c r="A37" s="34">
        <v>36</v>
      </c>
      <c r="B37" s="33" t="s">
        <v>255</v>
      </c>
      <c r="C37" s="33" t="s">
        <v>1037</v>
      </c>
      <c r="D37" s="34">
        <v>1901</v>
      </c>
      <c r="E37" s="34">
        <v>122</v>
      </c>
    </row>
    <row r="38" spans="1:5" ht="26.25" thickBot="1">
      <c r="A38" s="34">
        <v>37</v>
      </c>
      <c r="B38" s="33" t="s">
        <v>303</v>
      </c>
      <c r="C38" s="33" t="s">
        <v>1060</v>
      </c>
      <c r="D38" s="34">
        <v>1936</v>
      </c>
      <c r="E38" s="34">
        <v>87</v>
      </c>
    </row>
    <row r="39" spans="1:5" ht="13.5" thickBot="1">
      <c r="A39" s="34">
        <v>38</v>
      </c>
      <c r="B39" s="33" t="s">
        <v>321</v>
      </c>
      <c r="C39" s="33" t="s">
        <v>1051</v>
      </c>
      <c r="D39" s="34">
        <v>1953</v>
      </c>
      <c r="E39" s="34">
        <v>70</v>
      </c>
    </row>
    <row r="40" spans="1:5" ht="26.25" thickBot="1">
      <c r="A40" s="34">
        <v>39</v>
      </c>
      <c r="B40" s="33" t="s">
        <v>184</v>
      </c>
      <c r="C40" s="33" t="s">
        <v>1052</v>
      </c>
      <c r="D40" s="34">
        <v>1957</v>
      </c>
      <c r="E40" s="34">
        <v>66</v>
      </c>
    </row>
    <row r="41" spans="1:5" ht="26.25" thickBot="1">
      <c r="A41" s="34">
        <v>40</v>
      </c>
      <c r="B41" s="33" t="s">
        <v>193</v>
      </c>
      <c r="C41" s="33" t="s">
        <v>1043</v>
      </c>
      <c r="D41" s="34">
        <v>1943</v>
      </c>
      <c r="E41" s="34">
        <v>79</v>
      </c>
    </row>
    <row r="42" spans="1:5" ht="26.25" thickBot="1">
      <c r="A42" s="34">
        <v>41</v>
      </c>
      <c r="B42" s="33" t="s">
        <v>236</v>
      </c>
      <c r="C42" s="33" t="s">
        <v>1037</v>
      </c>
      <c r="D42" s="34">
        <v>1901</v>
      </c>
      <c r="E42" s="34">
        <v>122</v>
      </c>
    </row>
    <row r="43" spans="1:5" ht="26.25" thickBot="1">
      <c r="A43" s="34">
        <v>43</v>
      </c>
      <c r="B43" s="33" t="s">
        <v>233</v>
      </c>
      <c r="C43" s="33" t="s">
        <v>1061</v>
      </c>
      <c r="D43" s="34">
        <v>2011</v>
      </c>
      <c r="E43" s="34">
        <v>12</v>
      </c>
    </row>
    <row r="44" spans="1:5" ht="26.25" thickBot="1">
      <c r="A44" s="34">
        <v>44</v>
      </c>
      <c r="B44" s="33" t="s">
        <v>209</v>
      </c>
      <c r="C44" s="33" t="s">
        <v>1041</v>
      </c>
      <c r="D44" s="34">
        <v>1969</v>
      </c>
      <c r="E44" s="34">
        <v>54</v>
      </c>
    </row>
    <row r="45" spans="1:5" ht="26.25" thickBot="1">
      <c r="A45" s="34">
        <v>45</v>
      </c>
      <c r="B45" s="33" t="s">
        <v>235</v>
      </c>
      <c r="C45" s="33" t="s">
        <v>1062</v>
      </c>
      <c r="D45" s="34">
        <v>1943</v>
      </c>
      <c r="E45" s="34">
        <v>79</v>
      </c>
    </row>
    <row r="46" spans="1:5" ht="13.5" thickBot="1">
      <c r="A46" s="34">
        <v>46</v>
      </c>
      <c r="B46" s="33" t="s">
        <v>248</v>
      </c>
      <c r="C46" s="33" t="s">
        <v>1051</v>
      </c>
      <c r="D46" s="34">
        <v>1971</v>
      </c>
      <c r="E46" s="34">
        <v>52</v>
      </c>
    </row>
    <row r="47" spans="1:5" ht="13.5" thickBot="1">
      <c r="A47" s="34">
        <v>47</v>
      </c>
      <c r="B47" s="33" t="s">
        <v>220</v>
      </c>
      <c r="C47" s="33" t="s">
        <v>1063</v>
      </c>
      <c r="D47" s="34">
        <v>1999</v>
      </c>
      <c r="E47" s="34">
        <v>24</v>
      </c>
    </row>
    <row r="48" spans="1:5" ht="39" thickBot="1">
      <c r="A48" s="34">
        <v>48</v>
      </c>
      <c r="B48" s="33" t="s">
        <v>276</v>
      </c>
      <c r="C48" s="33" t="s">
        <v>1064</v>
      </c>
      <c r="D48" s="34">
        <v>2001</v>
      </c>
      <c r="E48" s="34">
        <v>22</v>
      </c>
    </row>
    <row r="49" spans="1:5" ht="39" thickBot="1">
      <c r="A49" s="34">
        <v>49</v>
      </c>
      <c r="B49" s="33" t="s">
        <v>322</v>
      </c>
      <c r="C49" s="33" t="s">
        <v>1065</v>
      </c>
      <c r="D49" s="34">
        <v>1973</v>
      </c>
      <c r="E49" s="34">
        <v>50</v>
      </c>
    </row>
    <row r="50" spans="1:5" ht="13.5" thickBot="1">
      <c r="A50" s="34">
        <v>50</v>
      </c>
      <c r="B50" s="33" t="s">
        <v>332</v>
      </c>
      <c r="C50" s="33" t="s">
        <v>1066</v>
      </c>
      <c r="D50" s="34">
        <v>1983</v>
      </c>
      <c r="E50" s="34">
        <v>40</v>
      </c>
    </row>
    <row r="51" spans="1:5" ht="26.25" thickBot="1">
      <c r="A51" s="34">
        <v>51</v>
      </c>
      <c r="B51" s="33" t="s">
        <v>230</v>
      </c>
      <c r="C51" s="33" t="s">
        <v>1041</v>
      </c>
      <c r="D51" s="34">
        <v>1962</v>
      </c>
      <c r="E51" s="34">
        <v>61</v>
      </c>
    </row>
    <row r="52" spans="1:5" ht="26.25" thickBot="1">
      <c r="A52" s="34">
        <v>52</v>
      </c>
      <c r="B52" s="33" t="s">
        <v>288</v>
      </c>
      <c r="C52" s="33" t="s">
        <v>1041</v>
      </c>
      <c r="D52" s="34">
        <v>1962</v>
      </c>
      <c r="E52" s="34">
        <v>61</v>
      </c>
    </row>
    <row r="53" spans="1:5" ht="26.25" thickBot="1">
      <c r="A53" s="34">
        <v>53</v>
      </c>
      <c r="B53" s="33" t="s">
        <v>298</v>
      </c>
      <c r="C53" s="33" t="s">
        <v>1041</v>
      </c>
      <c r="D53" s="34">
        <v>2007</v>
      </c>
      <c r="E53" s="34">
        <v>16</v>
      </c>
    </row>
    <row r="54" spans="1:5" ht="26.25" thickBot="1">
      <c r="A54" s="34">
        <v>54</v>
      </c>
      <c r="B54" s="33" t="s">
        <v>252</v>
      </c>
      <c r="C54" s="33" t="s">
        <v>1067</v>
      </c>
      <c r="D54" s="34">
        <v>1961</v>
      </c>
      <c r="E54" s="34">
        <v>62</v>
      </c>
    </row>
    <row r="55" spans="1:5" ht="26.25" thickBot="1">
      <c r="A55" s="34">
        <v>55</v>
      </c>
      <c r="B55" s="33" t="s">
        <v>326</v>
      </c>
      <c r="C55" s="33" t="s">
        <v>1068</v>
      </c>
      <c r="D55" s="34">
        <v>1977</v>
      </c>
      <c r="E55" s="34">
        <v>46</v>
      </c>
    </row>
    <row r="56" spans="1:5" ht="13.5" thickBot="1">
      <c r="A56" s="34">
        <v>56</v>
      </c>
      <c r="B56" s="33" t="s">
        <v>119</v>
      </c>
      <c r="C56" s="33" t="s">
        <v>1054</v>
      </c>
      <c r="D56" s="34">
        <v>2013</v>
      </c>
      <c r="E56" s="34">
        <v>10</v>
      </c>
    </row>
    <row r="57" spans="1:5" ht="26.25" thickBot="1">
      <c r="A57" s="34">
        <v>57</v>
      </c>
      <c r="B57" s="33" t="s">
        <v>302</v>
      </c>
      <c r="C57" s="33" t="s">
        <v>1069</v>
      </c>
      <c r="D57" s="34">
        <v>1999</v>
      </c>
      <c r="E57" s="34">
        <v>24</v>
      </c>
    </row>
    <row r="58" spans="1:5" ht="26.25" thickBot="1">
      <c r="A58" s="34">
        <v>58</v>
      </c>
      <c r="B58" s="33" t="s">
        <v>195</v>
      </c>
      <c r="C58" s="33" t="s">
        <v>1047</v>
      </c>
      <c r="D58" s="34">
        <v>1946</v>
      </c>
      <c r="E58" s="34">
        <v>77</v>
      </c>
    </row>
    <row r="59" spans="1:5" ht="39" thickBot="1">
      <c r="A59" s="34">
        <v>59</v>
      </c>
      <c r="B59" s="33" t="s">
        <v>356</v>
      </c>
      <c r="C59" s="33" t="s">
        <v>1041</v>
      </c>
      <c r="D59" s="34">
        <v>2006</v>
      </c>
      <c r="E59" s="34">
        <v>17</v>
      </c>
    </row>
    <row r="60" spans="1:5" ht="13.5" thickBot="1">
      <c r="A60" s="34">
        <v>60</v>
      </c>
      <c r="B60" s="33" t="s">
        <v>357</v>
      </c>
      <c r="C60" s="33" t="s">
        <v>1070</v>
      </c>
      <c r="D60" s="34">
        <v>1860</v>
      </c>
      <c r="E60" s="34">
        <v>163</v>
      </c>
    </row>
    <row r="61" spans="1:5" ht="26.25" thickBot="1">
      <c r="A61" s="34">
        <v>61</v>
      </c>
      <c r="B61" s="33" t="s">
        <v>295</v>
      </c>
      <c r="C61" s="33" t="s">
        <v>1061</v>
      </c>
      <c r="D61" s="34">
        <v>1967</v>
      </c>
      <c r="E61" s="34">
        <v>56</v>
      </c>
    </row>
    <row r="62" spans="1:5" ht="26.25" thickBot="1">
      <c r="A62" s="34">
        <v>62</v>
      </c>
      <c r="B62" s="33" t="s">
        <v>316</v>
      </c>
      <c r="C62" s="33" t="s">
        <v>1064</v>
      </c>
      <c r="D62" s="34">
        <v>1939</v>
      </c>
      <c r="E62" s="34">
        <v>84</v>
      </c>
    </row>
    <row r="63" spans="1:5" ht="26.25" thickBot="1">
      <c r="A63" s="34">
        <v>63</v>
      </c>
      <c r="B63" s="33" t="s">
        <v>288</v>
      </c>
      <c r="C63" s="33" t="s">
        <v>1041</v>
      </c>
      <c r="D63" s="34">
        <v>1962</v>
      </c>
      <c r="E63" s="34">
        <v>61</v>
      </c>
    </row>
    <row r="64" spans="1:5" ht="64.5" thickBot="1">
      <c r="A64" s="34">
        <v>64</v>
      </c>
      <c r="B64" s="33" t="s">
        <v>198</v>
      </c>
      <c r="C64" s="33" t="s">
        <v>1071</v>
      </c>
      <c r="D64" s="34">
        <v>2002</v>
      </c>
      <c r="E64" s="34">
        <v>21</v>
      </c>
    </row>
    <row r="65" spans="1:5" ht="26.25" thickBot="1">
      <c r="A65" s="34">
        <v>65</v>
      </c>
      <c r="B65" s="33" t="s">
        <v>331</v>
      </c>
      <c r="C65" s="33" t="s">
        <v>1049</v>
      </c>
      <c r="D65" s="34">
        <v>1986</v>
      </c>
      <c r="E65" s="34">
        <v>37</v>
      </c>
    </row>
    <row r="66" spans="1:5" ht="13.5" thickBot="1">
      <c r="A66" s="34">
        <v>66</v>
      </c>
      <c r="B66" s="33" t="s">
        <v>307</v>
      </c>
      <c r="C66" s="33" t="s">
        <v>1044</v>
      </c>
      <c r="D66" s="34">
        <v>1927</v>
      </c>
      <c r="E66" s="34">
        <v>96</v>
      </c>
    </row>
    <row r="67" spans="1:5" ht="26.25" thickBot="1">
      <c r="A67" s="34">
        <v>67</v>
      </c>
      <c r="B67" s="33" t="s">
        <v>212</v>
      </c>
      <c r="C67" s="33" t="s">
        <v>1072</v>
      </c>
      <c r="D67" s="34">
        <v>2009</v>
      </c>
      <c r="E67" s="34">
        <v>14</v>
      </c>
    </row>
    <row r="68" spans="1:5" ht="26.25" thickBot="1">
      <c r="A68" s="34">
        <v>68</v>
      </c>
      <c r="B68" s="33" t="s">
        <v>325</v>
      </c>
      <c r="C68" s="33" t="s">
        <v>1073</v>
      </c>
      <c r="D68" s="34">
        <v>1907</v>
      </c>
      <c r="E68" s="34">
        <v>116</v>
      </c>
    </row>
    <row r="69" spans="1:5" ht="26.25" thickBot="1">
      <c r="A69" s="34">
        <v>69</v>
      </c>
      <c r="B69" s="33" t="s">
        <v>244</v>
      </c>
      <c r="C69" s="33" t="s">
        <v>1049</v>
      </c>
      <c r="D69" s="34">
        <v>1969</v>
      </c>
      <c r="E69" s="34">
        <v>54</v>
      </c>
    </row>
    <row r="70" spans="1:5" ht="13.5" thickBot="1">
      <c r="A70" s="34">
        <v>70</v>
      </c>
      <c r="B70" s="33" t="s">
        <v>287</v>
      </c>
      <c r="C70" s="33" t="s">
        <v>1046</v>
      </c>
      <c r="D70" s="34">
        <v>1969</v>
      </c>
      <c r="E70" s="34">
        <v>54</v>
      </c>
    </row>
    <row r="71" spans="1:5" ht="26.25" thickBot="1">
      <c r="A71" s="34">
        <v>71</v>
      </c>
      <c r="B71" s="33" t="s">
        <v>200</v>
      </c>
      <c r="C71" s="33" t="s">
        <v>1074</v>
      </c>
      <c r="D71" s="34">
        <v>1969</v>
      </c>
      <c r="E71" s="34">
        <v>54</v>
      </c>
    </row>
    <row r="72" spans="1:5" ht="39" thickBot="1">
      <c r="A72" s="34">
        <v>72</v>
      </c>
      <c r="B72" s="33" t="s">
        <v>229</v>
      </c>
      <c r="C72" s="33" t="s">
        <v>1075</v>
      </c>
      <c r="D72" s="34">
        <v>1974</v>
      </c>
      <c r="E72" s="34">
        <v>49</v>
      </c>
    </row>
    <row r="73" spans="1:5" ht="26.25" thickBot="1">
      <c r="A73" s="34">
        <v>73</v>
      </c>
      <c r="B73" s="33" t="s">
        <v>187</v>
      </c>
      <c r="C73" s="33" t="s">
        <v>1076</v>
      </c>
      <c r="D73" s="34">
        <v>1890</v>
      </c>
      <c r="E73" s="34">
        <v>133</v>
      </c>
    </row>
    <row r="74" spans="1:5" ht="26.25" thickBot="1">
      <c r="A74" s="34">
        <v>74</v>
      </c>
      <c r="B74" s="33" t="s">
        <v>263</v>
      </c>
      <c r="C74" s="33" t="s">
        <v>1077</v>
      </c>
      <c r="D74" s="34">
        <v>1967</v>
      </c>
      <c r="E74" s="34">
        <v>56</v>
      </c>
    </row>
    <row r="75" spans="1:5" ht="39" thickBot="1">
      <c r="A75" s="34">
        <v>75</v>
      </c>
      <c r="B75" s="33" t="s">
        <v>290</v>
      </c>
      <c r="C75" s="33" t="s">
        <v>1078</v>
      </c>
      <c r="D75" s="34">
        <v>1912</v>
      </c>
      <c r="E75" s="34">
        <v>111</v>
      </c>
    </row>
    <row r="76" spans="1:5" ht="26.25" thickBot="1">
      <c r="A76" s="34">
        <v>76</v>
      </c>
      <c r="B76" s="33" t="s">
        <v>185</v>
      </c>
      <c r="C76" s="33" t="s">
        <v>1079</v>
      </c>
      <c r="D76" s="34">
        <v>1979</v>
      </c>
      <c r="E76" s="34">
        <v>44</v>
      </c>
    </row>
    <row r="77" spans="1:5" ht="26.25" thickBot="1">
      <c r="A77" s="34">
        <v>77</v>
      </c>
      <c r="B77" s="33" t="s">
        <v>201</v>
      </c>
      <c r="C77" s="33" t="s">
        <v>1072</v>
      </c>
      <c r="D77" s="34">
        <v>1965</v>
      </c>
      <c r="E77" s="34">
        <v>58</v>
      </c>
    </row>
    <row r="78" spans="1:5" ht="39" thickBot="1">
      <c r="A78" s="34">
        <v>78</v>
      </c>
      <c r="B78" s="33" t="s">
        <v>259</v>
      </c>
      <c r="C78" s="33" t="s">
        <v>1080</v>
      </c>
      <c r="D78" s="34">
        <v>1975</v>
      </c>
      <c r="E78" s="34">
        <v>48</v>
      </c>
    </row>
    <row r="79" spans="1:5" ht="39" thickBot="1">
      <c r="A79" s="34">
        <v>79</v>
      </c>
      <c r="B79" s="33" t="s">
        <v>269</v>
      </c>
      <c r="C79" s="33" t="s">
        <v>1081</v>
      </c>
      <c r="D79" s="34">
        <v>1952</v>
      </c>
      <c r="E79" s="34">
        <v>71</v>
      </c>
    </row>
    <row r="80" spans="1:5" ht="26.25" thickBot="1">
      <c r="A80" s="34">
        <v>80</v>
      </c>
      <c r="B80" s="33" t="s">
        <v>203</v>
      </c>
      <c r="C80" s="33" t="s">
        <v>1082</v>
      </c>
      <c r="D80" s="34">
        <v>1973</v>
      </c>
      <c r="E80" s="34">
        <v>50</v>
      </c>
    </row>
    <row r="81" spans="1:5" ht="13.5" thickBot="1">
      <c r="A81" s="34">
        <v>81</v>
      </c>
      <c r="B81" s="33" t="s">
        <v>189</v>
      </c>
      <c r="C81" s="33" t="s">
        <v>1083</v>
      </c>
      <c r="D81" s="34">
        <v>1972</v>
      </c>
      <c r="E81" s="34">
        <v>51</v>
      </c>
    </row>
    <row r="82" spans="1:5" ht="13.5" thickBot="1">
      <c r="A82" s="34">
        <v>82</v>
      </c>
      <c r="B82" s="33" t="s">
        <v>192</v>
      </c>
      <c r="C82" s="33" t="s">
        <v>1046</v>
      </c>
      <c r="D82" s="34">
        <v>2001</v>
      </c>
      <c r="E82" s="34">
        <v>22</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defaultColWidth="12.5703125" defaultRowHeight="15.75" customHeight="1"/>
  <cols>
    <col min="1" max="1" width="19.42578125" customWidth="1"/>
    <col min="2" max="2" width="12.5703125" customWidth="1"/>
  </cols>
  <sheetData>
    <row r="1" spans="1:2">
      <c r="A1" s="10" t="s">
        <v>172</v>
      </c>
      <c r="B1" s="10" t="s">
        <v>173</v>
      </c>
    </row>
    <row r="2" spans="1:2">
      <c r="A2" s="11" t="s">
        <v>37</v>
      </c>
      <c r="B2" s="12">
        <v>235665566</v>
      </c>
    </row>
    <row r="3" spans="1:2">
      <c r="A3" s="11" t="s">
        <v>119</v>
      </c>
      <c r="B3" s="12">
        <v>532616595</v>
      </c>
    </row>
    <row r="4" spans="1:2">
      <c r="A4" s="11" t="s">
        <v>142</v>
      </c>
      <c r="B4" s="12">
        <v>176733968</v>
      </c>
    </row>
    <row r="5" spans="1:2">
      <c r="A5" s="11" t="s">
        <v>101</v>
      </c>
      <c r="B5" s="12">
        <v>4394245879</v>
      </c>
    </row>
    <row r="6" spans="1:2">
      <c r="A6" s="11" t="s">
        <v>49</v>
      </c>
      <c r="B6" s="12">
        <v>62305891</v>
      </c>
    </row>
    <row r="7" spans="1:2">
      <c r="A7" s="11" t="s">
        <v>150</v>
      </c>
      <c r="B7" s="12">
        <v>1349217892</v>
      </c>
    </row>
    <row r="8" spans="1:2">
      <c r="A8" s="11" t="s">
        <v>35</v>
      </c>
      <c r="B8" s="12">
        <v>327593725</v>
      </c>
    </row>
    <row r="9" spans="1:2">
      <c r="A9" s="11" t="s">
        <v>152</v>
      </c>
      <c r="B9" s="12">
        <v>5602790110</v>
      </c>
    </row>
    <row r="10" spans="1:2">
      <c r="A10" s="11" t="s">
        <v>103</v>
      </c>
      <c r="B10" s="12">
        <v>671750768</v>
      </c>
    </row>
    <row r="11" spans="1:2">
      <c r="A11" s="11" t="s">
        <v>89</v>
      </c>
      <c r="B11" s="12">
        <v>1500728902</v>
      </c>
    </row>
    <row r="12" spans="1:2">
      <c r="A12" s="11" t="s">
        <v>51</v>
      </c>
      <c r="B12" s="12">
        <v>5146576868</v>
      </c>
    </row>
    <row r="13" spans="1:2">
      <c r="A13" s="11" t="s">
        <v>69</v>
      </c>
      <c r="B13" s="12">
        <v>251003438</v>
      </c>
    </row>
    <row r="14" spans="1:2">
      <c r="A14" s="11" t="s">
        <v>77</v>
      </c>
      <c r="B14" s="12">
        <v>1420949112</v>
      </c>
    </row>
    <row r="15" spans="1:2">
      <c r="A15" s="11" t="s">
        <v>33</v>
      </c>
      <c r="B15" s="12">
        <v>265877867</v>
      </c>
    </row>
    <row r="16" spans="1:2">
      <c r="A16" s="11" t="s">
        <v>57</v>
      </c>
      <c r="B16" s="12">
        <v>1677525446</v>
      </c>
    </row>
    <row r="17" spans="1:2">
      <c r="A17" s="11" t="s">
        <v>174</v>
      </c>
      <c r="B17" s="12">
        <v>1150645866</v>
      </c>
    </row>
    <row r="18" spans="1:2">
      <c r="A18" s="11" t="s">
        <v>162</v>
      </c>
      <c r="B18" s="12">
        <v>533990587</v>
      </c>
    </row>
    <row r="19" spans="1:2">
      <c r="A19" s="11" t="s">
        <v>164</v>
      </c>
      <c r="B19" s="12">
        <v>94843047</v>
      </c>
    </row>
    <row r="20" spans="1:2">
      <c r="A20" s="11" t="s">
        <v>121</v>
      </c>
      <c r="B20" s="12">
        <v>995335937</v>
      </c>
    </row>
    <row r="21" spans="1:2">
      <c r="A21" s="11" t="s">
        <v>109</v>
      </c>
      <c r="B21" s="12">
        <v>1437415777</v>
      </c>
    </row>
    <row r="22" spans="1:2">
      <c r="A22" s="11" t="s">
        <v>63</v>
      </c>
      <c r="B22" s="12">
        <v>1095462329</v>
      </c>
    </row>
    <row r="23" spans="1:2">
      <c r="A23" s="11" t="s">
        <v>123</v>
      </c>
      <c r="B23" s="12">
        <v>1814920980</v>
      </c>
    </row>
    <row r="24" spans="1:2">
      <c r="A24" s="11" t="s">
        <v>95</v>
      </c>
      <c r="B24" s="12">
        <v>1679335290</v>
      </c>
    </row>
    <row r="25" spans="1:2">
      <c r="A25" s="11" t="s">
        <v>83</v>
      </c>
      <c r="B25" s="12">
        <v>1168097881</v>
      </c>
    </row>
    <row r="26" spans="1:2">
      <c r="A26" s="11" t="s">
        <v>19</v>
      </c>
      <c r="B26" s="12">
        <v>187732538</v>
      </c>
    </row>
    <row r="27" spans="1:2">
      <c r="A27" s="11" t="s">
        <v>13</v>
      </c>
      <c r="B27" s="12">
        <v>1110559345</v>
      </c>
    </row>
    <row r="28" spans="1:2">
      <c r="A28" s="11" t="s">
        <v>168</v>
      </c>
      <c r="B28" s="12">
        <v>525582771</v>
      </c>
    </row>
    <row r="29" spans="1:2">
      <c r="A29" s="11" t="s">
        <v>144</v>
      </c>
      <c r="B29" s="12">
        <v>265784616</v>
      </c>
    </row>
    <row r="30" spans="1:2">
      <c r="A30" s="11" t="s">
        <v>65</v>
      </c>
      <c r="B30" s="12">
        <v>302768240</v>
      </c>
    </row>
    <row r="31" spans="1:2">
      <c r="A31" s="11" t="s">
        <v>133</v>
      </c>
      <c r="B31" s="12">
        <v>1980568384</v>
      </c>
    </row>
    <row r="32" spans="1:2">
      <c r="A32" s="11" t="s">
        <v>111</v>
      </c>
      <c r="B32" s="12">
        <v>268544014</v>
      </c>
    </row>
    <row r="33" spans="1:2">
      <c r="A33" s="11" t="s">
        <v>146</v>
      </c>
      <c r="B33" s="12">
        <v>734632705</v>
      </c>
    </row>
    <row r="34" spans="1:2">
      <c r="A34" s="11" t="s">
        <v>175</v>
      </c>
      <c r="B34" s="12">
        <v>290386402</v>
      </c>
    </row>
    <row r="35" spans="1:2">
      <c r="A35" s="11" t="s">
        <v>113</v>
      </c>
      <c r="B35" s="12">
        <v>1579130168</v>
      </c>
    </row>
    <row r="36" spans="1:2">
      <c r="A36" s="11" t="s">
        <v>127</v>
      </c>
      <c r="B36" s="12">
        <v>255236961</v>
      </c>
    </row>
    <row r="37" spans="1:2">
      <c r="A37" s="11" t="s">
        <v>39</v>
      </c>
      <c r="B37" s="12">
        <v>1095587251</v>
      </c>
    </row>
    <row r="38" spans="1:2">
      <c r="A38" s="11" t="s">
        <v>137</v>
      </c>
      <c r="B38" s="12">
        <v>91514307</v>
      </c>
    </row>
    <row r="39" spans="1:2">
      <c r="A39" s="11" t="s">
        <v>139</v>
      </c>
      <c r="B39" s="12">
        <v>240822651</v>
      </c>
    </row>
    <row r="40" spans="1:2">
      <c r="A40" s="11" t="s">
        <v>91</v>
      </c>
      <c r="B40" s="12">
        <v>1118525506</v>
      </c>
    </row>
    <row r="41" spans="1:2">
      <c r="A41" s="11" t="s">
        <v>81</v>
      </c>
      <c r="B41" s="12">
        <v>660411219</v>
      </c>
    </row>
    <row r="42" spans="1:2">
      <c r="A42" s="11" t="s">
        <v>170</v>
      </c>
      <c r="B42" s="12">
        <v>198184909</v>
      </c>
    </row>
    <row r="43" spans="1:2">
      <c r="A43" s="11" t="s">
        <v>148</v>
      </c>
      <c r="B43" s="12">
        <v>846244302</v>
      </c>
    </row>
    <row r="44" spans="1:2">
      <c r="A44" s="11" t="s">
        <v>140</v>
      </c>
      <c r="B44" s="12">
        <v>496029967</v>
      </c>
    </row>
    <row r="45" spans="1:2">
      <c r="A45" s="11" t="s">
        <v>158</v>
      </c>
      <c r="B45" s="12">
        <v>4394332306</v>
      </c>
    </row>
    <row r="46" spans="1:2">
      <c r="A46" s="11" t="s">
        <v>154</v>
      </c>
      <c r="B46" s="12">
        <v>409490388</v>
      </c>
    </row>
    <row r="47" spans="1:2">
      <c r="A47" s="11" t="s">
        <v>176</v>
      </c>
      <c r="B47" s="12">
        <v>217622138</v>
      </c>
    </row>
    <row r="48" spans="1:2">
      <c r="A48" s="11" t="s">
        <v>131</v>
      </c>
      <c r="B48" s="12">
        <v>81838843</v>
      </c>
    </row>
    <row r="49" spans="1:2">
      <c r="A49" s="11" t="s">
        <v>75</v>
      </c>
      <c r="B49" s="12">
        <v>5372783971</v>
      </c>
    </row>
    <row r="50" spans="1:2">
      <c r="A50" s="11" t="s">
        <v>29</v>
      </c>
      <c r="B50" s="12">
        <v>4801593832</v>
      </c>
    </row>
    <row r="51" spans="1:2">
      <c r="A51" s="11" t="s">
        <v>85</v>
      </c>
      <c r="B51" s="12">
        <v>1134986472</v>
      </c>
    </row>
    <row r="52" spans="1:2">
      <c r="A52" s="11" t="s">
        <v>177</v>
      </c>
      <c r="B52" s="12">
        <v>706747385</v>
      </c>
    </row>
    <row r="53" spans="1:2">
      <c r="A53" s="11" t="s">
        <v>166</v>
      </c>
      <c r="B53" s="12">
        <v>853202347</v>
      </c>
    </row>
    <row r="54" spans="1:2">
      <c r="A54" s="11" t="s">
        <v>160</v>
      </c>
      <c r="B54" s="12">
        <v>951329770</v>
      </c>
    </row>
    <row r="55" spans="1:2">
      <c r="A55" s="11" t="s">
        <v>71</v>
      </c>
      <c r="B55" s="12">
        <v>393173139</v>
      </c>
    </row>
    <row r="56" spans="1:2">
      <c r="A56" s="11" t="s">
        <v>87</v>
      </c>
      <c r="B56" s="12">
        <v>2867627068</v>
      </c>
    </row>
    <row r="57" spans="1:2">
      <c r="A57" s="11" t="s">
        <v>99</v>
      </c>
      <c r="B57" s="12">
        <v>331799687</v>
      </c>
    </row>
    <row r="58" spans="1:2">
      <c r="A58" s="11" t="s">
        <v>53</v>
      </c>
      <c r="B58" s="12">
        <v>261036182</v>
      </c>
    </row>
    <row r="59" spans="1:2">
      <c r="A59" s="11" t="s">
        <v>47</v>
      </c>
      <c r="B59" s="12">
        <v>376187582</v>
      </c>
    </row>
    <row r="60" spans="1:2">
      <c r="A60" s="11" t="s">
        <v>27</v>
      </c>
      <c r="B60" s="12">
        <v>268505432</v>
      </c>
    </row>
    <row r="61" spans="1:2">
      <c r="A61" s="11" t="s">
        <v>55</v>
      </c>
      <c r="B61" s="12">
        <v>159430826</v>
      </c>
    </row>
    <row r="62" spans="1:2">
      <c r="A62" s="11" t="s">
        <v>15</v>
      </c>
      <c r="B62" s="12">
        <v>2379877655</v>
      </c>
    </row>
    <row r="63" spans="1:2">
      <c r="A63" s="11" t="s">
        <v>23</v>
      </c>
      <c r="B63" s="12">
        <v>4566445852</v>
      </c>
    </row>
    <row r="64" spans="1:2">
      <c r="A64" s="11" t="s">
        <v>73</v>
      </c>
      <c r="B64" s="12">
        <v>275005663</v>
      </c>
    </row>
    <row r="65" spans="1:2">
      <c r="A65" s="11" t="s">
        <v>21</v>
      </c>
      <c r="B65" s="12">
        <v>800010734</v>
      </c>
    </row>
    <row r="66" spans="1:2">
      <c r="A66" s="11" t="s">
        <v>135</v>
      </c>
      <c r="B66" s="12">
        <v>309729428</v>
      </c>
    </row>
    <row r="67" spans="1:2">
      <c r="A67" s="11" t="s">
        <v>79</v>
      </c>
      <c r="B67" s="12">
        <v>1275798515</v>
      </c>
    </row>
    <row r="68" spans="1:2">
      <c r="A68" s="11" t="s">
        <v>93</v>
      </c>
      <c r="B68" s="12">
        <v>1193047233</v>
      </c>
    </row>
    <row r="69" spans="1:2">
      <c r="A69" s="11" t="s">
        <v>31</v>
      </c>
      <c r="B69" s="12">
        <v>1168230366</v>
      </c>
    </row>
    <row r="70" spans="1:2">
      <c r="A70" s="11" t="s">
        <v>61</v>
      </c>
      <c r="B70" s="12">
        <v>1218352541</v>
      </c>
    </row>
    <row r="71" spans="1:2">
      <c r="A71" s="11" t="s">
        <v>105</v>
      </c>
      <c r="B71" s="12">
        <v>340001799</v>
      </c>
    </row>
    <row r="72" spans="1:2">
      <c r="A72" s="11" t="s">
        <v>178</v>
      </c>
      <c r="B72" s="12">
        <v>342918449</v>
      </c>
    </row>
    <row r="73" spans="1:2">
      <c r="A73" s="11" t="s">
        <v>156</v>
      </c>
      <c r="B73" s="12">
        <v>142377330</v>
      </c>
    </row>
    <row r="74" spans="1:2">
      <c r="A74" s="11" t="s">
        <v>41</v>
      </c>
      <c r="B74" s="12">
        <v>600865451</v>
      </c>
    </row>
    <row r="75" spans="1:2">
      <c r="A75" s="11" t="s">
        <v>117</v>
      </c>
      <c r="B75" s="12">
        <v>195751130</v>
      </c>
    </row>
    <row r="76" spans="1:2">
      <c r="A76" s="11" t="s">
        <v>17</v>
      </c>
      <c r="B76" s="12">
        <v>683452836</v>
      </c>
    </row>
    <row r="77" spans="1:2">
      <c r="A77" s="11" t="s">
        <v>179</v>
      </c>
      <c r="B77" s="12">
        <v>218568234</v>
      </c>
    </row>
    <row r="78" spans="1:2">
      <c r="A78" s="11" t="s">
        <v>59</v>
      </c>
      <c r="B78" s="12">
        <v>423091712</v>
      </c>
    </row>
    <row r="79" spans="1:2">
      <c r="A79" s="11" t="s">
        <v>67</v>
      </c>
      <c r="B79" s="12">
        <v>807896814</v>
      </c>
    </row>
    <row r="80" spans="1:2">
      <c r="A80" s="11" t="s">
        <v>107</v>
      </c>
      <c r="B80" s="12">
        <v>514122351</v>
      </c>
    </row>
    <row r="81" spans="1:2">
      <c r="A81" s="11" t="s">
        <v>125</v>
      </c>
      <c r="B81" s="12">
        <v>395801044</v>
      </c>
    </row>
    <row r="82" spans="1:2">
      <c r="A82" s="11" t="s">
        <v>45</v>
      </c>
      <c r="B82" s="12">
        <v>1086411192</v>
      </c>
    </row>
    <row r="83" spans="1:2">
      <c r="A83" s="11" t="s">
        <v>11</v>
      </c>
      <c r="B83" s="12">
        <v>515117391</v>
      </c>
    </row>
    <row r="84" spans="1:2">
      <c r="A84" s="11" t="s">
        <v>25</v>
      </c>
      <c r="B84" s="12">
        <v>4196924316</v>
      </c>
    </row>
    <row r="85" spans="1:2">
      <c r="A85" s="11" t="s">
        <v>97</v>
      </c>
      <c r="B85" s="12">
        <v>421383330</v>
      </c>
    </row>
    <row r="86" spans="1:2">
      <c r="A86" s="11" t="s">
        <v>129</v>
      </c>
      <c r="B86" s="12">
        <v>1114412532</v>
      </c>
    </row>
    <row r="87" spans="1:2">
      <c r="A87" s="11" t="s">
        <v>115</v>
      </c>
      <c r="B87" s="12">
        <v>1481593024</v>
      </c>
    </row>
    <row r="88" spans="1:2">
      <c r="A88" s="11" t="s">
        <v>43</v>
      </c>
      <c r="B88" s="12">
        <v>289347914</v>
      </c>
    </row>
    <row r="89" spans="1:2">
      <c r="A89" s="11" t="s">
        <v>180</v>
      </c>
      <c r="B89" s="12">
        <v>96372098181</v>
      </c>
    </row>
    <row r="90" spans="1:2">
      <c r="A90" s="11" t="s">
        <v>181</v>
      </c>
      <c r="B90" s="13">
        <v>17047850.7866643</v>
      </c>
    </row>
    <row r="91" spans="1:2">
      <c r="A91" s="14"/>
      <c r="B91" s="14"/>
    </row>
    <row r="92" spans="1:2">
      <c r="A92" s="14"/>
      <c r="B92" s="14"/>
    </row>
    <row r="93" spans="1:2">
      <c r="A93" s="14"/>
      <c r="B93" s="14"/>
    </row>
    <row r="94" spans="1:2">
      <c r="A94" s="14"/>
      <c r="B94" s="14"/>
    </row>
    <row r="95" spans="1:2">
      <c r="A95" s="14"/>
      <c r="B95" s="14"/>
    </row>
    <row r="96" spans="1:2">
      <c r="A96" s="14"/>
      <c r="B96" s="14"/>
    </row>
    <row r="97" spans="1:2">
      <c r="A97" s="14"/>
      <c r="B97" s="14"/>
    </row>
    <row r="98" spans="1:2">
      <c r="A98" s="14"/>
      <c r="B98" s="14"/>
    </row>
    <row r="99" spans="1:2">
      <c r="A99" s="14"/>
      <c r="B99" s="14"/>
    </row>
    <row r="100" spans="1:2">
      <c r="A100" s="14"/>
      <c r="B100" s="14"/>
    </row>
    <row r="101" spans="1:2">
      <c r="A101" s="14"/>
      <c r="B101" s="14"/>
    </row>
    <row r="102" spans="1:2">
      <c r="A102" s="14"/>
      <c r="B102" s="14"/>
    </row>
    <row r="103" spans="1:2">
      <c r="A103" s="14"/>
      <c r="B103" s="14"/>
    </row>
    <row r="104" spans="1:2">
      <c r="A104" s="14"/>
      <c r="B104" s="14"/>
    </row>
    <row r="105" spans="1:2">
      <c r="A105" s="14"/>
      <c r="B105" s="14"/>
    </row>
    <row r="106" spans="1:2">
      <c r="A106" s="14"/>
      <c r="B106" s="14"/>
    </row>
    <row r="107" spans="1:2">
      <c r="A107" s="14"/>
      <c r="B107" s="14"/>
    </row>
    <row r="108" spans="1:2">
      <c r="A108" s="14"/>
      <c r="B108" s="14"/>
    </row>
    <row r="109" spans="1:2">
      <c r="A109" s="14"/>
      <c r="B109" s="14"/>
    </row>
    <row r="110" spans="1:2">
      <c r="A110" s="14"/>
      <c r="B110" s="14"/>
    </row>
    <row r="111" spans="1:2">
      <c r="A111" s="14"/>
      <c r="B111" s="14"/>
    </row>
    <row r="112" spans="1:2">
      <c r="A112" s="14"/>
      <c r="B112" s="14"/>
    </row>
    <row r="113" spans="1:2">
      <c r="A113" s="14"/>
      <c r="B113" s="14"/>
    </row>
    <row r="114" spans="1:2">
      <c r="A114" s="14"/>
      <c r="B114" s="14"/>
    </row>
    <row r="115" spans="1:2">
      <c r="A115" s="14"/>
      <c r="B115" s="14"/>
    </row>
    <row r="116" spans="1:2">
      <c r="A116" s="14"/>
      <c r="B116" s="14"/>
    </row>
    <row r="117" spans="1:2">
      <c r="A117" s="14"/>
      <c r="B117" s="14"/>
    </row>
    <row r="118" spans="1:2">
      <c r="A118" s="14"/>
      <c r="B118" s="14"/>
    </row>
    <row r="119" spans="1:2">
      <c r="A119" s="14"/>
      <c r="B119" s="14"/>
    </row>
    <row r="120" spans="1:2">
      <c r="A120" s="14"/>
      <c r="B120" s="14"/>
    </row>
    <row r="121" spans="1:2">
      <c r="A121" s="14"/>
      <c r="B121" s="14"/>
    </row>
    <row r="122" spans="1:2">
      <c r="A122" s="14"/>
      <c r="B122" s="14"/>
    </row>
    <row r="123" spans="1:2">
      <c r="A123" s="14"/>
      <c r="B123" s="14"/>
    </row>
    <row r="124" spans="1:2">
      <c r="A124" s="14"/>
      <c r="B124" s="14"/>
    </row>
    <row r="125" spans="1:2">
      <c r="A125" s="14"/>
      <c r="B125" s="14"/>
    </row>
    <row r="126" spans="1:2">
      <c r="A126" s="14"/>
      <c r="B126" s="14"/>
    </row>
    <row r="127" spans="1:2">
      <c r="A127" s="14"/>
      <c r="B127" s="14"/>
    </row>
    <row r="128" spans="1:2">
      <c r="A128" s="14"/>
      <c r="B128" s="14"/>
    </row>
    <row r="129" spans="1:2">
      <c r="A129" s="14"/>
      <c r="B129" s="14"/>
    </row>
    <row r="130" spans="1:2">
      <c r="A130" s="14"/>
      <c r="B130" s="14"/>
    </row>
    <row r="131" spans="1:2">
      <c r="A131" s="14"/>
      <c r="B131" s="14"/>
    </row>
    <row r="132" spans="1:2">
      <c r="A132" s="14"/>
      <c r="B132" s="14"/>
    </row>
    <row r="133" spans="1:2">
      <c r="A133" s="14"/>
      <c r="B133" s="14"/>
    </row>
    <row r="134" spans="1:2">
      <c r="A134" s="14"/>
      <c r="B134" s="14"/>
    </row>
    <row r="135" spans="1:2">
      <c r="A135" s="14"/>
      <c r="B135" s="14"/>
    </row>
    <row r="136" spans="1:2">
      <c r="A136" s="14"/>
      <c r="B136" s="14"/>
    </row>
    <row r="137" spans="1:2">
      <c r="A137" s="14"/>
      <c r="B137" s="14"/>
    </row>
    <row r="138" spans="1:2">
      <c r="A138" s="14"/>
      <c r="B138" s="14"/>
    </row>
    <row r="139" spans="1:2">
      <c r="A139" s="14"/>
      <c r="B139" s="14"/>
    </row>
    <row r="140" spans="1:2">
      <c r="A140" s="14"/>
      <c r="B140" s="14"/>
    </row>
    <row r="141" spans="1:2">
      <c r="A141" s="14"/>
      <c r="B141" s="14"/>
    </row>
    <row r="142" spans="1:2">
      <c r="A142" s="14"/>
      <c r="B142" s="14"/>
    </row>
    <row r="143" spans="1:2">
      <c r="A143" s="14"/>
      <c r="B143" s="14"/>
    </row>
    <row r="144" spans="1:2">
      <c r="A144" s="14"/>
      <c r="B144" s="14"/>
    </row>
    <row r="145" spans="1:2">
      <c r="A145" s="14"/>
      <c r="B145" s="14"/>
    </row>
    <row r="146" spans="1:2">
      <c r="A146" s="14"/>
      <c r="B146" s="14"/>
    </row>
    <row r="147" spans="1:2">
      <c r="A147" s="14"/>
      <c r="B147" s="14"/>
    </row>
    <row r="148" spans="1:2">
      <c r="A148" s="14"/>
      <c r="B148" s="14"/>
    </row>
    <row r="149" spans="1:2">
      <c r="A149" s="14"/>
      <c r="B149" s="14"/>
    </row>
    <row r="150" spans="1:2">
      <c r="A150" s="14"/>
      <c r="B150" s="14"/>
    </row>
    <row r="151" spans="1:2">
      <c r="A151" s="14"/>
      <c r="B151" s="14"/>
    </row>
    <row r="152" spans="1:2">
      <c r="A152" s="14"/>
      <c r="B152" s="14"/>
    </row>
    <row r="153" spans="1:2">
      <c r="A153" s="14"/>
      <c r="B153" s="14"/>
    </row>
    <row r="154" spans="1:2">
      <c r="A154" s="14"/>
      <c r="B154" s="14"/>
    </row>
    <row r="155" spans="1:2">
      <c r="A155" s="14"/>
      <c r="B155" s="14"/>
    </row>
    <row r="156" spans="1:2">
      <c r="A156" s="14"/>
      <c r="B156" s="14"/>
    </row>
    <row r="157" spans="1:2">
      <c r="A157" s="14"/>
      <c r="B157" s="14"/>
    </row>
    <row r="158" spans="1:2">
      <c r="A158" s="14"/>
      <c r="B158" s="14"/>
    </row>
    <row r="159" spans="1:2">
      <c r="A159" s="14"/>
      <c r="B159" s="14"/>
    </row>
    <row r="160" spans="1:2">
      <c r="A160" s="14"/>
      <c r="B160" s="14"/>
    </row>
    <row r="161" spans="1:2">
      <c r="A161" s="14"/>
      <c r="B161" s="14"/>
    </row>
    <row r="162" spans="1:2">
      <c r="A162" s="14"/>
      <c r="B162" s="14"/>
    </row>
    <row r="163" spans="1:2">
      <c r="A163" s="14"/>
      <c r="B163" s="14"/>
    </row>
    <row r="164" spans="1:2">
      <c r="A164" s="14"/>
      <c r="B164" s="14"/>
    </row>
    <row r="165" spans="1:2">
      <c r="A165" s="14"/>
      <c r="B165" s="14"/>
    </row>
    <row r="166" spans="1:2">
      <c r="A166" s="14"/>
      <c r="B166" s="14"/>
    </row>
    <row r="167" spans="1:2">
      <c r="A167" s="14"/>
      <c r="B167" s="14"/>
    </row>
    <row r="168" spans="1:2">
      <c r="A168" s="14"/>
      <c r="B168" s="14"/>
    </row>
    <row r="169" spans="1:2">
      <c r="A169" s="14"/>
      <c r="B169" s="14"/>
    </row>
    <row r="170" spans="1:2">
      <c r="A170" s="14"/>
      <c r="B170" s="14"/>
    </row>
    <row r="171" spans="1:2">
      <c r="A171" s="14"/>
      <c r="B171" s="14"/>
    </row>
    <row r="172" spans="1:2">
      <c r="A172" s="14"/>
      <c r="B172" s="14"/>
    </row>
    <row r="173" spans="1:2">
      <c r="A173" s="14"/>
      <c r="B173" s="14"/>
    </row>
    <row r="174" spans="1:2">
      <c r="A174" s="14"/>
      <c r="B174" s="14"/>
    </row>
    <row r="175" spans="1:2">
      <c r="A175" s="14"/>
      <c r="B175" s="14"/>
    </row>
    <row r="176" spans="1:2">
      <c r="A176" s="14"/>
      <c r="B176" s="14"/>
    </row>
    <row r="177" spans="1:2">
      <c r="A177" s="14"/>
      <c r="B177" s="14"/>
    </row>
    <row r="178" spans="1:2">
      <c r="A178" s="14"/>
      <c r="B178" s="14"/>
    </row>
    <row r="179" spans="1:2">
      <c r="A179" s="14"/>
      <c r="B179" s="14"/>
    </row>
    <row r="180" spans="1:2">
      <c r="A180" s="14"/>
      <c r="B180" s="14"/>
    </row>
    <row r="181" spans="1:2">
      <c r="A181" s="14"/>
      <c r="B181" s="14"/>
    </row>
    <row r="182" spans="1:2">
      <c r="A182" s="14"/>
      <c r="B182" s="14"/>
    </row>
    <row r="183" spans="1:2">
      <c r="A183" s="14"/>
      <c r="B183" s="14"/>
    </row>
    <row r="184" spans="1:2">
      <c r="A184" s="14"/>
      <c r="B184" s="14"/>
    </row>
    <row r="185" spans="1:2">
      <c r="A185" s="14"/>
      <c r="B185" s="14"/>
    </row>
    <row r="186" spans="1:2">
      <c r="A186" s="14"/>
      <c r="B186" s="14"/>
    </row>
    <row r="187" spans="1:2">
      <c r="A187" s="14"/>
      <c r="B187" s="14"/>
    </row>
    <row r="188" spans="1:2">
      <c r="A188" s="14"/>
      <c r="B188" s="14"/>
    </row>
    <row r="189" spans="1:2">
      <c r="A189" s="14"/>
      <c r="B189" s="14"/>
    </row>
    <row r="190" spans="1:2">
      <c r="A190" s="14"/>
      <c r="B190" s="14"/>
    </row>
    <row r="191" spans="1:2">
      <c r="A191" s="14"/>
      <c r="B191" s="14"/>
    </row>
    <row r="192" spans="1:2">
      <c r="A192" s="14"/>
      <c r="B192" s="14"/>
    </row>
    <row r="193" spans="1:2">
      <c r="A193" s="14"/>
      <c r="B193" s="14"/>
    </row>
    <row r="194" spans="1:2">
      <c r="A194" s="14"/>
      <c r="B194" s="14"/>
    </row>
    <row r="195" spans="1:2">
      <c r="A195" s="14"/>
      <c r="B195" s="14"/>
    </row>
    <row r="196" spans="1:2">
      <c r="A196" s="14"/>
      <c r="B196" s="14"/>
    </row>
    <row r="197" spans="1:2">
      <c r="A197" s="14"/>
      <c r="B197" s="14"/>
    </row>
    <row r="198" spans="1:2">
      <c r="A198" s="14"/>
      <c r="B198" s="14"/>
    </row>
    <row r="199" spans="1:2">
      <c r="A199" s="14"/>
      <c r="B199" s="14"/>
    </row>
    <row r="200" spans="1:2">
      <c r="A200" s="14"/>
      <c r="B200" s="14"/>
    </row>
    <row r="201" spans="1:2">
      <c r="A201" s="14"/>
      <c r="B201" s="14"/>
    </row>
    <row r="202" spans="1:2">
      <c r="A202" s="14"/>
      <c r="B202" s="14"/>
    </row>
    <row r="203" spans="1:2">
      <c r="A203" s="14"/>
      <c r="B203" s="14"/>
    </row>
    <row r="204" spans="1:2">
      <c r="A204" s="14"/>
      <c r="B204" s="14"/>
    </row>
    <row r="205" spans="1:2">
      <c r="A205" s="14"/>
      <c r="B205" s="14"/>
    </row>
    <row r="206" spans="1:2">
      <c r="A206" s="14"/>
      <c r="B206" s="14"/>
    </row>
    <row r="207" spans="1:2">
      <c r="A207" s="14"/>
      <c r="B207" s="14"/>
    </row>
    <row r="208" spans="1:2">
      <c r="A208" s="14"/>
      <c r="B208" s="14"/>
    </row>
    <row r="209" spans="1:2">
      <c r="A209" s="14"/>
      <c r="B209" s="14"/>
    </row>
    <row r="210" spans="1:2">
      <c r="A210" s="14"/>
      <c r="B210" s="14"/>
    </row>
    <row r="211" spans="1:2">
      <c r="A211" s="14"/>
      <c r="B211" s="14"/>
    </row>
    <row r="212" spans="1:2">
      <c r="A212" s="14"/>
      <c r="B212" s="14"/>
    </row>
    <row r="213" spans="1:2">
      <c r="A213" s="14"/>
      <c r="B213" s="14"/>
    </row>
    <row r="214" spans="1:2">
      <c r="A214" s="14"/>
      <c r="B214" s="14"/>
    </row>
    <row r="215" spans="1:2">
      <c r="A215" s="14"/>
      <c r="B215" s="14"/>
    </row>
    <row r="216" spans="1:2">
      <c r="A216" s="14"/>
      <c r="B216" s="14"/>
    </row>
    <row r="217" spans="1:2">
      <c r="A217" s="14"/>
      <c r="B217" s="14"/>
    </row>
    <row r="218" spans="1:2">
      <c r="A218" s="14"/>
      <c r="B218" s="14"/>
    </row>
    <row r="219" spans="1:2">
      <c r="A219" s="14"/>
      <c r="B219" s="14"/>
    </row>
    <row r="220" spans="1:2">
      <c r="A220" s="14"/>
      <c r="B220" s="14"/>
    </row>
    <row r="221" spans="1:2">
      <c r="A221" s="14"/>
      <c r="B221" s="14"/>
    </row>
    <row r="222" spans="1:2">
      <c r="A222" s="14"/>
      <c r="B222" s="14"/>
    </row>
    <row r="223" spans="1:2">
      <c r="A223" s="14"/>
      <c r="B223" s="14"/>
    </row>
    <row r="224" spans="1:2">
      <c r="A224" s="14"/>
      <c r="B224" s="14"/>
    </row>
    <row r="225" spans="1:2">
      <c r="A225" s="14"/>
      <c r="B225" s="14"/>
    </row>
    <row r="226" spans="1:2">
      <c r="A226" s="14"/>
      <c r="B226" s="14"/>
    </row>
    <row r="227" spans="1:2">
      <c r="A227" s="14"/>
      <c r="B227" s="14"/>
    </row>
    <row r="228" spans="1:2">
      <c r="A228" s="14"/>
      <c r="B228" s="14"/>
    </row>
    <row r="229" spans="1:2">
      <c r="A229" s="14"/>
      <c r="B229" s="14"/>
    </row>
    <row r="230" spans="1:2">
      <c r="A230" s="14"/>
      <c r="B230" s="14"/>
    </row>
    <row r="231" spans="1:2">
      <c r="A231" s="14"/>
      <c r="B231" s="14"/>
    </row>
    <row r="232" spans="1:2">
      <c r="A232" s="14"/>
      <c r="B232" s="14"/>
    </row>
    <row r="233" spans="1:2">
      <c r="A233" s="14"/>
      <c r="B233" s="14"/>
    </row>
    <row r="234" spans="1:2">
      <c r="A234" s="14"/>
      <c r="B234" s="14"/>
    </row>
    <row r="235" spans="1:2">
      <c r="A235" s="14"/>
      <c r="B235" s="14"/>
    </row>
    <row r="236" spans="1:2">
      <c r="A236" s="14"/>
      <c r="B236" s="14"/>
    </row>
    <row r="237" spans="1:2">
      <c r="A237" s="14"/>
      <c r="B237" s="14"/>
    </row>
    <row r="238" spans="1:2">
      <c r="A238" s="14"/>
      <c r="B238" s="14"/>
    </row>
    <row r="239" spans="1:2">
      <c r="A239" s="14"/>
      <c r="B239" s="14"/>
    </row>
    <row r="240" spans="1:2">
      <c r="A240" s="14"/>
      <c r="B240" s="14"/>
    </row>
    <row r="241" spans="1:2">
      <c r="A241" s="14"/>
      <c r="B241" s="14"/>
    </row>
    <row r="242" spans="1:2">
      <c r="A242" s="14"/>
      <c r="B242" s="14"/>
    </row>
    <row r="243" spans="1:2">
      <c r="A243" s="14"/>
      <c r="B243" s="14"/>
    </row>
    <row r="244" spans="1:2">
      <c r="A244" s="14"/>
      <c r="B244" s="14"/>
    </row>
    <row r="245" spans="1:2">
      <c r="A245" s="14"/>
      <c r="B245" s="14"/>
    </row>
    <row r="246" spans="1:2">
      <c r="A246" s="14"/>
      <c r="B246" s="14"/>
    </row>
    <row r="247" spans="1:2">
      <c r="A247" s="14"/>
      <c r="B247" s="14"/>
    </row>
    <row r="248" spans="1:2">
      <c r="A248" s="14"/>
      <c r="B248" s="14"/>
    </row>
    <row r="249" spans="1:2">
      <c r="A249" s="14"/>
      <c r="B249" s="14"/>
    </row>
    <row r="250" spans="1:2">
      <c r="A250" s="14"/>
      <c r="B250" s="14"/>
    </row>
    <row r="251" spans="1:2">
      <c r="A251" s="14"/>
      <c r="B251" s="14"/>
    </row>
    <row r="252" spans="1:2">
      <c r="A252" s="14"/>
      <c r="B252" s="14"/>
    </row>
    <row r="253" spans="1:2">
      <c r="A253" s="14"/>
      <c r="B253" s="14"/>
    </row>
    <row r="254" spans="1:2">
      <c r="A254" s="14"/>
      <c r="B254" s="14"/>
    </row>
    <row r="255" spans="1:2">
      <c r="A255" s="14"/>
      <c r="B255" s="14"/>
    </row>
    <row r="256" spans="1:2">
      <c r="A256" s="14"/>
      <c r="B256" s="14"/>
    </row>
    <row r="257" spans="1:2">
      <c r="A257" s="14"/>
      <c r="B257" s="14"/>
    </row>
    <row r="258" spans="1:2">
      <c r="A258" s="14"/>
      <c r="B258" s="14"/>
    </row>
    <row r="259" spans="1:2">
      <c r="A259" s="14"/>
      <c r="B259" s="14"/>
    </row>
    <row r="260" spans="1:2">
      <c r="A260" s="14"/>
      <c r="B260" s="14"/>
    </row>
    <row r="261" spans="1:2">
      <c r="A261" s="14"/>
      <c r="B261" s="14"/>
    </row>
    <row r="262" spans="1:2">
      <c r="A262" s="14"/>
      <c r="B262" s="14"/>
    </row>
    <row r="263" spans="1:2">
      <c r="A263" s="14"/>
      <c r="B263" s="14"/>
    </row>
    <row r="264" spans="1:2">
      <c r="A264" s="14"/>
      <c r="B264" s="14"/>
    </row>
    <row r="265" spans="1:2">
      <c r="A265" s="14"/>
      <c r="B265" s="14"/>
    </row>
    <row r="266" spans="1:2">
      <c r="A266" s="14"/>
      <c r="B266" s="14"/>
    </row>
    <row r="267" spans="1:2">
      <c r="A267" s="14"/>
      <c r="B267" s="14"/>
    </row>
    <row r="268" spans="1:2">
      <c r="A268" s="14"/>
      <c r="B268" s="14"/>
    </row>
    <row r="269" spans="1:2">
      <c r="A269" s="14"/>
      <c r="B269" s="14"/>
    </row>
    <row r="270" spans="1:2">
      <c r="A270" s="14"/>
      <c r="B270" s="14"/>
    </row>
    <row r="271" spans="1:2">
      <c r="A271" s="14"/>
      <c r="B271" s="14"/>
    </row>
    <row r="272" spans="1:2">
      <c r="A272" s="14"/>
      <c r="B272" s="14"/>
    </row>
    <row r="273" spans="1:2">
      <c r="A273" s="14"/>
      <c r="B273" s="14"/>
    </row>
    <row r="274" spans="1:2">
      <c r="A274" s="14"/>
      <c r="B274" s="14"/>
    </row>
    <row r="275" spans="1:2">
      <c r="A275" s="14"/>
      <c r="B275" s="14"/>
    </row>
    <row r="276" spans="1:2">
      <c r="A276" s="14"/>
      <c r="B276" s="14"/>
    </row>
    <row r="277" spans="1:2">
      <c r="A277" s="14"/>
      <c r="B277" s="14"/>
    </row>
    <row r="278" spans="1:2">
      <c r="A278" s="14"/>
      <c r="B278" s="14"/>
    </row>
    <row r="279" spans="1:2">
      <c r="A279" s="14"/>
      <c r="B279" s="14"/>
    </row>
    <row r="280" spans="1:2">
      <c r="A280" s="14"/>
      <c r="B280" s="14"/>
    </row>
    <row r="281" spans="1:2">
      <c r="A281" s="14"/>
      <c r="B281" s="14"/>
    </row>
    <row r="282" spans="1:2">
      <c r="A282" s="14"/>
      <c r="B282" s="14"/>
    </row>
    <row r="283" spans="1:2">
      <c r="A283" s="14"/>
      <c r="B283" s="14"/>
    </row>
    <row r="284" spans="1:2">
      <c r="A284" s="14"/>
      <c r="B284" s="14"/>
    </row>
    <row r="285" spans="1:2">
      <c r="A285" s="14"/>
      <c r="B285" s="14"/>
    </row>
    <row r="286" spans="1:2">
      <c r="A286" s="14"/>
      <c r="B286" s="14"/>
    </row>
    <row r="287" spans="1:2">
      <c r="A287" s="14"/>
      <c r="B287" s="14"/>
    </row>
    <row r="288" spans="1:2">
      <c r="A288" s="14"/>
      <c r="B288" s="14"/>
    </row>
    <row r="289" spans="1:2">
      <c r="A289" s="14"/>
      <c r="B289" s="14"/>
    </row>
    <row r="290" spans="1:2">
      <c r="A290" s="14"/>
      <c r="B290" s="14"/>
    </row>
    <row r="291" spans="1:2">
      <c r="A291" s="14"/>
      <c r="B291" s="14"/>
    </row>
    <row r="292" spans="1:2">
      <c r="A292" s="14"/>
      <c r="B292" s="14"/>
    </row>
    <row r="293" spans="1:2">
      <c r="A293" s="14"/>
      <c r="B293" s="14"/>
    </row>
    <row r="294" spans="1:2">
      <c r="A294" s="14"/>
      <c r="B294" s="14"/>
    </row>
    <row r="295" spans="1:2">
      <c r="A295" s="14"/>
      <c r="B295" s="14"/>
    </row>
    <row r="296" spans="1:2">
      <c r="A296" s="14"/>
      <c r="B296" s="14"/>
    </row>
    <row r="297" spans="1:2">
      <c r="A297" s="14"/>
      <c r="B297" s="14"/>
    </row>
    <row r="298" spans="1:2">
      <c r="A298" s="14"/>
      <c r="B298" s="14"/>
    </row>
    <row r="299" spans="1:2">
      <c r="A299" s="14"/>
      <c r="B299" s="14"/>
    </row>
    <row r="300" spans="1:2">
      <c r="A300" s="14"/>
      <c r="B300" s="14"/>
    </row>
    <row r="301" spans="1:2">
      <c r="A301" s="14"/>
      <c r="B301" s="14"/>
    </row>
    <row r="302" spans="1:2">
      <c r="A302" s="14"/>
      <c r="B302" s="14"/>
    </row>
    <row r="303" spans="1:2">
      <c r="A303" s="14"/>
      <c r="B303" s="14"/>
    </row>
    <row r="304" spans="1:2">
      <c r="A304" s="14"/>
      <c r="B304" s="14"/>
    </row>
    <row r="305" spans="1:2">
      <c r="A305" s="14"/>
      <c r="B305" s="14"/>
    </row>
    <row r="306" spans="1:2">
      <c r="A306" s="14"/>
      <c r="B306" s="14"/>
    </row>
    <row r="307" spans="1:2">
      <c r="A307" s="14"/>
      <c r="B307" s="14"/>
    </row>
    <row r="308" spans="1:2">
      <c r="A308" s="14"/>
      <c r="B308" s="14"/>
    </row>
    <row r="309" spans="1:2">
      <c r="A309" s="14"/>
      <c r="B309" s="14"/>
    </row>
    <row r="310" spans="1:2">
      <c r="A310" s="14"/>
      <c r="B310" s="14"/>
    </row>
    <row r="311" spans="1:2">
      <c r="A311" s="14"/>
      <c r="B311" s="14"/>
    </row>
    <row r="312" spans="1:2">
      <c r="A312" s="14"/>
      <c r="B312" s="14"/>
    </row>
    <row r="313" spans="1:2">
      <c r="A313" s="14"/>
      <c r="B313" s="14"/>
    </row>
    <row r="314" spans="1:2">
      <c r="A314" s="14"/>
      <c r="B314" s="14"/>
    </row>
    <row r="315" spans="1:2">
      <c r="A315" s="14"/>
      <c r="B315" s="14"/>
    </row>
    <row r="316" spans="1:2">
      <c r="A316" s="14"/>
      <c r="B316" s="14"/>
    </row>
    <row r="317" spans="1:2">
      <c r="A317" s="14"/>
      <c r="B317" s="14"/>
    </row>
    <row r="318" spans="1:2">
      <c r="A318" s="14"/>
      <c r="B318" s="14"/>
    </row>
    <row r="319" spans="1:2">
      <c r="A319" s="14"/>
      <c r="B319" s="14"/>
    </row>
    <row r="320" spans="1:2">
      <c r="A320" s="14"/>
      <c r="B320" s="14"/>
    </row>
    <row r="321" spans="1:2">
      <c r="A321" s="14"/>
      <c r="B321" s="14"/>
    </row>
    <row r="322" spans="1:2">
      <c r="A322" s="14"/>
      <c r="B322" s="14"/>
    </row>
    <row r="323" spans="1:2">
      <c r="A323" s="14"/>
      <c r="B323" s="14"/>
    </row>
    <row r="324" spans="1:2">
      <c r="A324" s="14"/>
      <c r="B324" s="14"/>
    </row>
    <row r="325" spans="1:2">
      <c r="A325" s="14"/>
      <c r="B325" s="14"/>
    </row>
    <row r="326" spans="1:2">
      <c r="A326" s="14"/>
      <c r="B326" s="14"/>
    </row>
    <row r="327" spans="1:2">
      <c r="A327" s="14"/>
      <c r="B327" s="14"/>
    </row>
    <row r="328" spans="1:2">
      <c r="A328" s="14"/>
      <c r="B328" s="14"/>
    </row>
    <row r="329" spans="1:2">
      <c r="A329" s="14"/>
      <c r="B329" s="14"/>
    </row>
    <row r="330" spans="1:2">
      <c r="A330" s="14"/>
      <c r="B330" s="14"/>
    </row>
    <row r="331" spans="1:2">
      <c r="A331" s="14"/>
      <c r="B331" s="14"/>
    </row>
    <row r="332" spans="1:2">
      <c r="A332" s="14"/>
      <c r="B332" s="14"/>
    </row>
    <row r="333" spans="1:2">
      <c r="A333" s="14"/>
      <c r="B333" s="14"/>
    </row>
    <row r="334" spans="1:2">
      <c r="A334" s="14"/>
      <c r="B334" s="14"/>
    </row>
    <row r="335" spans="1:2">
      <c r="A335" s="14"/>
      <c r="B335" s="14"/>
    </row>
    <row r="336" spans="1:2">
      <c r="A336" s="14"/>
      <c r="B336" s="14"/>
    </row>
    <row r="337" spans="1:2">
      <c r="A337" s="14"/>
      <c r="B337" s="14"/>
    </row>
    <row r="338" spans="1:2">
      <c r="A338" s="14"/>
      <c r="B338" s="14"/>
    </row>
    <row r="339" spans="1:2">
      <c r="A339" s="14"/>
      <c r="B339" s="14"/>
    </row>
    <row r="340" spans="1:2">
      <c r="A340" s="14"/>
      <c r="B340" s="14"/>
    </row>
    <row r="341" spans="1:2">
      <c r="A341" s="14"/>
      <c r="B341" s="14"/>
    </row>
    <row r="342" spans="1:2">
      <c r="A342" s="14"/>
      <c r="B342" s="14"/>
    </row>
    <row r="343" spans="1:2">
      <c r="A343" s="14"/>
      <c r="B343" s="14"/>
    </row>
    <row r="344" spans="1:2">
      <c r="A344" s="14"/>
      <c r="B344" s="14"/>
    </row>
    <row r="345" spans="1:2">
      <c r="A345" s="14"/>
      <c r="B345" s="14"/>
    </row>
    <row r="346" spans="1:2">
      <c r="A346" s="14"/>
      <c r="B346" s="14"/>
    </row>
    <row r="347" spans="1:2">
      <c r="A347" s="14"/>
      <c r="B347" s="14"/>
    </row>
    <row r="348" spans="1:2">
      <c r="A348" s="14"/>
      <c r="B348" s="14"/>
    </row>
    <row r="349" spans="1:2">
      <c r="A349" s="14"/>
      <c r="B349" s="14"/>
    </row>
    <row r="350" spans="1:2">
      <c r="A350" s="14"/>
      <c r="B350" s="14"/>
    </row>
    <row r="351" spans="1:2">
      <c r="A351" s="14"/>
      <c r="B351" s="14"/>
    </row>
    <row r="352" spans="1:2">
      <c r="A352" s="14"/>
      <c r="B352" s="14"/>
    </row>
    <row r="353" spans="1:2">
      <c r="A353" s="14"/>
      <c r="B353" s="14"/>
    </row>
    <row r="354" spans="1:2">
      <c r="A354" s="14"/>
      <c r="B354" s="14"/>
    </row>
    <row r="355" spans="1:2">
      <c r="A355" s="14"/>
      <c r="B355" s="14"/>
    </row>
    <row r="356" spans="1:2">
      <c r="A356" s="14"/>
      <c r="B356" s="14"/>
    </row>
    <row r="357" spans="1:2">
      <c r="A357" s="14"/>
      <c r="B357" s="14"/>
    </row>
    <row r="358" spans="1:2">
      <c r="A358" s="14"/>
      <c r="B358" s="14"/>
    </row>
    <row r="359" spans="1:2">
      <c r="A359" s="14"/>
      <c r="B359" s="14"/>
    </row>
    <row r="360" spans="1:2">
      <c r="A360" s="14"/>
      <c r="B360" s="14"/>
    </row>
    <row r="361" spans="1:2">
      <c r="A361" s="14"/>
      <c r="B361" s="14"/>
    </row>
    <row r="362" spans="1:2">
      <c r="A362" s="14"/>
      <c r="B362" s="14"/>
    </row>
    <row r="363" spans="1:2">
      <c r="A363" s="14"/>
      <c r="B363" s="14"/>
    </row>
    <row r="364" spans="1:2">
      <c r="A364" s="14"/>
      <c r="B364" s="14"/>
    </row>
    <row r="365" spans="1:2">
      <c r="A365" s="14"/>
      <c r="B365" s="14"/>
    </row>
    <row r="366" spans="1:2">
      <c r="A366" s="14"/>
      <c r="B366" s="14"/>
    </row>
    <row r="367" spans="1:2">
      <c r="A367" s="14"/>
      <c r="B367" s="14"/>
    </row>
    <row r="368" spans="1:2">
      <c r="A368" s="14"/>
      <c r="B368" s="14"/>
    </row>
    <row r="369" spans="1:2">
      <c r="A369" s="14"/>
      <c r="B369" s="14"/>
    </row>
    <row r="370" spans="1:2">
      <c r="A370" s="14"/>
      <c r="B370" s="14"/>
    </row>
    <row r="371" spans="1:2">
      <c r="A371" s="14"/>
      <c r="B371" s="14"/>
    </row>
    <row r="372" spans="1:2">
      <c r="A372" s="14"/>
      <c r="B372" s="14"/>
    </row>
    <row r="373" spans="1:2">
      <c r="A373" s="14"/>
      <c r="B373" s="14"/>
    </row>
    <row r="374" spans="1:2">
      <c r="A374" s="14"/>
      <c r="B374" s="14"/>
    </row>
    <row r="375" spans="1:2">
      <c r="A375" s="14"/>
      <c r="B375" s="14"/>
    </row>
    <row r="376" spans="1:2">
      <c r="A376" s="14"/>
      <c r="B376" s="14"/>
    </row>
    <row r="377" spans="1:2">
      <c r="A377" s="14"/>
      <c r="B377" s="14"/>
    </row>
    <row r="378" spans="1:2">
      <c r="A378" s="14"/>
      <c r="B378" s="14"/>
    </row>
    <row r="379" spans="1:2">
      <c r="A379" s="14"/>
      <c r="B379" s="14"/>
    </row>
    <row r="380" spans="1:2">
      <c r="A380" s="14"/>
      <c r="B380" s="14"/>
    </row>
    <row r="381" spans="1:2">
      <c r="A381" s="14"/>
      <c r="B381" s="14"/>
    </row>
    <row r="382" spans="1:2">
      <c r="A382" s="14"/>
      <c r="B382" s="14"/>
    </row>
    <row r="383" spans="1:2">
      <c r="A383" s="14"/>
      <c r="B383" s="14"/>
    </row>
    <row r="384" spans="1:2">
      <c r="A384" s="14"/>
      <c r="B384" s="14"/>
    </row>
    <row r="385" spans="1:2">
      <c r="A385" s="14"/>
      <c r="B385" s="14"/>
    </row>
    <row r="386" spans="1:2">
      <c r="A386" s="14"/>
      <c r="B386" s="14"/>
    </row>
    <row r="387" spans="1:2">
      <c r="A387" s="14"/>
      <c r="B387" s="14"/>
    </row>
    <row r="388" spans="1:2">
      <c r="A388" s="14"/>
      <c r="B388" s="14"/>
    </row>
    <row r="389" spans="1:2">
      <c r="A389" s="14"/>
      <c r="B389" s="14"/>
    </row>
    <row r="390" spans="1:2">
      <c r="A390" s="14"/>
      <c r="B390" s="14"/>
    </row>
    <row r="391" spans="1:2">
      <c r="A391" s="14"/>
      <c r="B391" s="14"/>
    </row>
    <row r="392" spans="1:2">
      <c r="A392" s="14"/>
      <c r="B392" s="14"/>
    </row>
    <row r="393" spans="1:2">
      <c r="A393" s="14"/>
      <c r="B393" s="14"/>
    </row>
    <row r="394" spans="1:2">
      <c r="A394" s="14"/>
      <c r="B394" s="14"/>
    </row>
    <row r="395" spans="1:2">
      <c r="A395" s="14"/>
      <c r="B395" s="14"/>
    </row>
    <row r="396" spans="1:2">
      <c r="A396" s="14"/>
      <c r="B396" s="14"/>
    </row>
    <row r="397" spans="1:2">
      <c r="A397" s="14"/>
      <c r="B397" s="14"/>
    </row>
    <row r="398" spans="1:2">
      <c r="A398" s="14"/>
      <c r="B398" s="14"/>
    </row>
    <row r="399" spans="1:2">
      <c r="A399" s="14"/>
      <c r="B399" s="14"/>
    </row>
    <row r="400" spans="1:2">
      <c r="A400" s="14"/>
      <c r="B400" s="14"/>
    </row>
    <row r="401" spans="1:2">
      <c r="A401" s="14"/>
      <c r="B401" s="14"/>
    </row>
    <row r="402" spans="1:2">
      <c r="A402" s="14"/>
      <c r="B402" s="14"/>
    </row>
    <row r="403" spans="1:2">
      <c r="A403" s="14"/>
      <c r="B403" s="14"/>
    </row>
    <row r="404" spans="1:2">
      <c r="A404" s="14"/>
      <c r="B404" s="14"/>
    </row>
    <row r="405" spans="1:2">
      <c r="A405" s="14"/>
      <c r="B405" s="14"/>
    </row>
    <row r="406" spans="1:2">
      <c r="A406" s="14"/>
      <c r="B406" s="14"/>
    </row>
    <row r="407" spans="1:2">
      <c r="A407" s="14"/>
      <c r="B407" s="14"/>
    </row>
    <row r="408" spans="1:2">
      <c r="A408" s="14"/>
      <c r="B408" s="14"/>
    </row>
    <row r="409" spans="1:2">
      <c r="A409" s="14"/>
      <c r="B409" s="14"/>
    </row>
    <row r="410" spans="1:2">
      <c r="A410" s="14"/>
      <c r="B410" s="14"/>
    </row>
    <row r="411" spans="1:2">
      <c r="A411" s="14"/>
      <c r="B411" s="14"/>
    </row>
    <row r="412" spans="1:2">
      <c r="A412" s="14"/>
      <c r="B412" s="14"/>
    </row>
    <row r="413" spans="1:2">
      <c r="A413" s="14"/>
      <c r="B413" s="14"/>
    </row>
    <row r="414" spans="1:2">
      <c r="A414" s="14"/>
      <c r="B414" s="14"/>
    </row>
    <row r="415" spans="1:2">
      <c r="A415" s="14"/>
      <c r="B415" s="14"/>
    </row>
    <row r="416" spans="1:2">
      <c r="A416" s="14"/>
      <c r="B416" s="14"/>
    </row>
    <row r="417" spans="1:2">
      <c r="A417" s="14"/>
      <c r="B417" s="14"/>
    </row>
    <row r="418" spans="1:2">
      <c r="A418" s="14"/>
      <c r="B418" s="14"/>
    </row>
    <row r="419" spans="1:2">
      <c r="A419" s="14"/>
      <c r="B419" s="14"/>
    </row>
    <row r="420" spans="1:2">
      <c r="A420" s="14"/>
      <c r="B420" s="14"/>
    </row>
    <row r="421" spans="1:2">
      <c r="A421" s="14"/>
      <c r="B421" s="14"/>
    </row>
    <row r="422" spans="1:2">
      <c r="A422" s="14"/>
      <c r="B422" s="14"/>
    </row>
    <row r="423" spans="1:2">
      <c r="A423" s="14"/>
      <c r="B423" s="14"/>
    </row>
    <row r="424" spans="1:2">
      <c r="A424" s="14"/>
      <c r="B424" s="14"/>
    </row>
    <row r="425" spans="1:2">
      <c r="A425" s="14"/>
      <c r="B425" s="14"/>
    </row>
    <row r="426" spans="1:2">
      <c r="A426" s="14"/>
      <c r="B426" s="14"/>
    </row>
    <row r="427" spans="1:2">
      <c r="A427" s="14"/>
      <c r="B427" s="14"/>
    </row>
    <row r="428" spans="1:2">
      <c r="A428" s="14"/>
      <c r="B428" s="14"/>
    </row>
    <row r="429" spans="1:2">
      <c r="A429" s="14"/>
      <c r="B429" s="14"/>
    </row>
    <row r="430" spans="1:2">
      <c r="A430" s="14"/>
      <c r="B430" s="14"/>
    </row>
    <row r="431" spans="1:2">
      <c r="A431" s="14"/>
      <c r="B431" s="14"/>
    </row>
    <row r="432" spans="1:2">
      <c r="A432" s="14"/>
      <c r="B432" s="14"/>
    </row>
    <row r="433" spans="1:2">
      <c r="A433" s="14"/>
      <c r="B433" s="14"/>
    </row>
    <row r="434" spans="1:2">
      <c r="A434" s="14"/>
      <c r="B434" s="14"/>
    </row>
    <row r="435" spans="1:2">
      <c r="A435" s="14"/>
      <c r="B435" s="14"/>
    </row>
    <row r="436" spans="1:2">
      <c r="A436" s="14"/>
      <c r="B436" s="14"/>
    </row>
    <row r="437" spans="1:2">
      <c r="A437" s="14"/>
      <c r="B437" s="14"/>
    </row>
    <row r="438" spans="1:2">
      <c r="A438" s="14"/>
      <c r="B438" s="14"/>
    </row>
    <row r="439" spans="1:2">
      <c r="A439" s="14"/>
      <c r="B439" s="14"/>
    </row>
    <row r="440" spans="1:2">
      <c r="A440" s="14"/>
      <c r="B440" s="14"/>
    </row>
    <row r="441" spans="1:2">
      <c r="A441" s="14"/>
      <c r="B441" s="14"/>
    </row>
    <row r="442" spans="1:2">
      <c r="A442" s="14"/>
      <c r="B442" s="14"/>
    </row>
    <row r="443" spans="1:2">
      <c r="A443" s="14"/>
      <c r="B443" s="14"/>
    </row>
    <row r="444" spans="1:2">
      <c r="A444" s="14"/>
      <c r="B444" s="14"/>
    </row>
    <row r="445" spans="1:2">
      <c r="A445" s="14"/>
      <c r="B445" s="14"/>
    </row>
    <row r="446" spans="1:2">
      <c r="A446" s="14"/>
      <c r="B446" s="14"/>
    </row>
    <row r="447" spans="1:2">
      <c r="A447" s="14"/>
      <c r="B447" s="14"/>
    </row>
    <row r="448" spans="1:2">
      <c r="A448" s="14"/>
      <c r="B448" s="14"/>
    </row>
    <row r="449" spans="1:2">
      <c r="A449" s="14"/>
      <c r="B449" s="14"/>
    </row>
    <row r="450" spans="1:2">
      <c r="A450" s="14"/>
      <c r="B450" s="14"/>
    </row>
    <row r="451" spans="1:2">
      <c r="A451" s="14"/>
      <c r="B451" s="14"/>
    </row>
    <row r="452" spans="1:2">
      <c r="A452" s="14"/>
      <c r="B452" s="14"/>
    </row>
    <row r="453" spans="1:2">
      <c r="A453" s="14"/>
      <c r="B453" s="14"/>
    </row>
    <row r="454" spans="1:2">
      <c r="A454" s="14"/>
      <c r="B454" s="14"/>
    </row>
    <row r="455" spans="1:2">
      <c r="A455" s="14"/>
      <c r="B455" s="14"/>
    </row>
    <row r="456" spans="1:2">
      <c r="A456" s="14"/>
      <c r="B456" s="14"/>
    </row>
    <row r="457" spans="1:2">
      <c r="A457" s="14"/>
      <c r="B457" s="14"/>
    </row>
    <row r="458" spans="1:2">
      <c r="A458" s="14"/>
      <c r="B458" s="14"/>
    </row>
    <row r="459" spans="1:2">
      <c r="A459" s="14"/>
      <c r="B459" s="14"/>
    </row>
    <row r="460" spans="1:2">
      <c r="A460" s="14"/>
      <c r="B460" s="14"/>
    </row>
    <row r="461" spans="1:2">
      <c r="A461" s="14"/>
      <c r="B461" s="14"/>
    </row>
    <row r="462" spans="1:2">
      <c r="A462" s="14"/>
      <c r="B462" s="14"/>
    </row>
    <row r="463" spans="1:2">
      <c r="A463" s="14"/>
      <c r="B463" s="14"/>
    </row>
    <row r="464" spans="1:2">
      <c r="A464" s="14"/>
      <c r="B464" s="14"/>
    </row>
    <row r="465" spans="1:2">
      <c r="A465" s="14"/>
      <c r="B465" s="14"/>
    </row>
    <row r="466" spans="1:2">
      <c r="A466" s="14"/>
      <c r="B466" s="14"/>
    </row>
    <row r="467" spans="1:2">
      <c r="A467" s="14"/>
      <c r="B467" s="14"/>
    </row>
    <row r="468" spans="1:2">
      <c r="A468" s="14"/>
      <c r="B468" s="14"/>
    </row>
    <row r="469" spans="1:2">
      <c r="A469" s="14"/>
      <c r="B469" s="14"/>
    </row>
    <row r="470" spans="1:2">
      <c r="A470" s="14"/>
      <c r="B470" s="14"/>
    </row>
    <row r="471" spans="1:2">
      <c r="A471" s="14"/>
      <c r="B471" s="14"/>
    </row>
    <row r="472" spans="1:2">
      <c r="A472" s="14"/>
      <c r="B472" s="14"/>
    </row>
    <row r="473" spans="1:2">
      <c r="A473" s="14"/>
      <c r="B473" s="14"/>
    </row>
    <row r="474" spans="1:2">
      <c r="A474" s="14"/>
      <c r="B474" s="14"/>
    </row>
    <row r="475" spans="1:2">
      <c r="A475" s="14"/>
      <c r="B475" s="14"/>
    </row>
    <row r="476" spans="1:2">
      <c r="A476" s="14"/>
      <c r="B476" s="14"/>
    </row>
    <row r="477" spans="1:2">
      <c r="A477" s="14"/>
      <c r="B477" s="14"/>
    </row>
    <row r="478" spans="1:2">
      <c r="A478" s="14"/>
      <c r="B478" s="14"/>
    </row>
    <row r="479" spans="1:2">
      <c r="A479" s="14"/>
      <c r="B479" s="14"/>
    </row>
    <row r="480" spans="1:2">
      <c r="A480" s="14"/>
      <c r="B480" s="14"/>
    </row>
    <row r="481" spans="1:2">
      <c r="A481" s="14"/>
      <c r="B481" s="14"/>
    </row>
    <row r="482" spans="1:2">
      <c r="A482" s="14"/>
      <c r="B482" s="14"/>
    </row>
    <row r="483" spans="1:2">
      <c r="A483" s="14"/>
      <c r="B483" s="14"/>
    </row>
    <row r="484" spans="1:2">
      <c r="A484" s="14"/>
      <c r="B484" s="14"/>
    </row>
    <row r="485" spans="1:2">
      <c r="A485" s="14"/>
      <c r="B485" s="14"/>
    </row>
    <row r="486" spans="1:2">
      <c r="A486" s="14"/>
      <c r="B486" s="14"/>
    </row>
    <row r="487" spans="1:2">
      <c r="A487" s="14"/>
      <c r="B487" s="14"/>
    </row>
    <row r="488" spans="1:2">
      <c r="A488" s="14"/>
      <c r="B488" s="14"/>
    </row>
    <row r="489" spans="1:2">
      <c r="A489" s="14"/>
      <c r="B489" s="14"/>
    </row>
    <row r="490" spans="1:2">
      <c r="A490" s="14"/>
      <c r="B490" s="14"/>
    </row>
    <row r="491" spans="1:2">
      <c r="A491" s="14"/>
      <c r="B491" s="14"/>
    </row>
    <row r="492" spans="1:2">
      <c r="A492" s="14"/>
      <c r="B492" s="14"/>
    </row>
    <row r="493" spans="1:2">
      <c r="A493" s="14"/>
      <c r="B493" s="14"/>
    </row>
    <row r="494" spans="1:2">
      <c r="A494" s="14"/>
      <c r="B494" s="14"/>
    </row>
    <row r="495" spans="1:2">
      <c r="A495" s="14"/>
      <c r="B495" s="14"/>
    </row>
    <row r="496" spans="1:2">
      <c r="A496" s="14"/>
      <c r="B496" s="14"/>
    </row>
    <row r="497" spans="1:2">
      <c r="A497" s="14"/>
      <c r="B497" s="14"/>
    </row>
    <row r="498" spans="1:2">
      <c r="A498" s="14"/>
      <c r="B498" s="14"/>
    </row>
    <row r="499" spans="1:2">
      <c r="A499" s="14"/>
      <c r="B499" s="14"/>
    </row>
    <row r="500" spans="1:2">
      <c r="A500" s="14"/>
      <c r="B500" s="14"/>
    </row>
    <row r="501" spans="1:2">
      <c r="A501" s="14"/>
      <c r="B501" s="14"/>
    </row>
    <row r="502" spans="1:2">
      <c r="A502" s="14"/>
      <c r="B502" s="14"/>
    </row>
    <row r="503" spans="1:2">
      <c r="A503" s="14"/>
      <c r="B503" s="14"/>
    </row>
    <row r="504" spans="1:2">
      <c r="A504" s="14"/>
      <c r="B504" s="14"/>
    </row>
    <row r="505" spans="1:2">
      <c r="A505" s="14"/>
      <c r="B505" s="14"/>
    </row>
    <row r="506" spans="1:2">
      <c r="A506" s="14"/>
      <c r="B506" s="14"/>
    </row>
    <row r="507" spans="1:2">
      <c r="A507" s="14"/>
      <c r="B507" s="14"/>
    </row>
    <row r="508" spans="1:2">
      <c r="A508" s="14"/>
      <c r="B508" s="14"/>
    </row>
    <row r="509" spans="1:2">
      <c r="A509" s="14"/>
      <c r="B509" s="14"/>
    </row>
    <row r="510" spans="1:2">
      <c r="A510" s="14"/>
      <c r="B510" s="14"/>
    </row>
    <row r="511" spans="1:2">
      <c r="A511" s="14"/>
      <c r="B511" s="14"/>
    </row>
    <row r="512" spans="1:2">
      <c r="A512" s="14"/>
      <c r="B512" s="14"/>
    </row>
    <row r="513" spans="1:2">
      <c r="A513" s="14"/>
      <c r="B513" s="14"/>
    </row>
    <row r="514" spans="1:2">
      <c r="A514" s="14"/>
      <c r="B514" s="14"/>
    </row>
    <row r="515" spans="1:2">
      <c r="A515" s="14"/>
      <c r="B515" s="14"/>
    </row>
    <row r="516" spans="1:2">
      <c r="A516" s="14"/>
      <c r="B516" s="14"/>
    </row>
    <row r="517" spans="1:2">
      <c r="A517" s="14"/>
      <c r="B517" s="14"/>
    </row>
    <row r="518" spans="1:2">
      <c r="A518" s="14"/>
      <c r="B518" s="14"/>
    </row>
    <row r="519" spans="1:2">
      <c r="A519" s="14"/>
      <c r="B519" s="14"/>
    </row>
    <row r="520" spans="1:2">
      <c r="A520" s="14"/>
      <c r="B520" s="14"/>
    </row>
    <row r="521" spans="1:2">
      <c r="A521" s="14"/>
      <c r="B521" s="14"/>
    </row>
    <row r="522" spans="1:2">
      <c r="A522" s="14"/>
      <c r="B522" s="14"/>
    </row>
    <row r="523" spans="1:2">
      <c r="A523" s="14"/>
      <c r="B523" s="14"/>
    </row>
    <row r="524" spans="1:2">
      <c r="A524" s="14"/>
      <c r="B524" s="14"/>
    </row>
    <row r="525" spans="1:2">
      <c r="A525" s="14"/>
      <c r="B525" s="14"/>
    </row>
    <row r="526" spans="1:2">
      <c r="A526" s="14"/>
      <c r="B526" s="14"/>
    </row>
    <row r="527" spans="1:2">
      <c r="A527" s="14"/>
      <c r="B527" s="14"/>
    </row>
    <row r="528" spans="1:2">
      <c r="A528" s="14"/>
      <c r="B528" s="14"/>
    </row>
    <row r="529" spans="1:2">
      <c r="A529" s="14"/>
      <c r="B529" s="14"/>
    </row>
    <row r="530" spans="1:2">
      <c r="A530" s="14"/>
      <c r="B530" s="14"/>
    </row>
    <row r="531" spans="1:2">
      <c r="A531" s="14"/>
      <c r="B531" s="14"/>
    </row>
    <row r="532" spans="1:2">
      <c r="A532" s="14"/>
      <c r="B532" s="14"/>
    </row>
    <row r="533" spans="1:2">
      <c r="A533" s="14"/>
      <c r="B533" s="14"/>
    </row>
    <row r="534" spans="1:2">
      <c r="A534" s="14"/>
      <c r="B534" s="14"/>
    </row>
    <row r="535" spans="1:2">
      <c r="A535" s="14"/>
      <c r="B535" s="14"/>
    </row>
    <row r="536" spans="1:2">
      <c r="A536" s="14"/>
      <c r="B536" s="14"/>
    </row>
    <row r="537" spans="1:2">
      <c r="A537" s="14"/>
      <c r="B537" s="14"/>
    </row>
    <row r="538" spans="1:2">
      <c r="A538" s="14"/>
      <c r="B538" s="14"/>
    </row>
    <row r="539" spans="1:2">
      <c r="A539" s="14"/>
      <c r="B539" s="14"/>
    </row>
    <row r="540" spans="1:2">
      <c r="A540" s="14"/>
      <c r="B540" s="14"/>
    </row>
    <row r="541" spans="1:2">
      <c r="A541" s="14"/>
      <c r="B541" s="14"/>
    </row>
    <row r="542" spans="1:2">
      <c r="A542" s="14"/>
      <c r="B542" s="14"/>
    </row>
    <row r="543" spans="1:2">
      <c r="A543" s="14"/>
      <c r="B543" s="14"/>
    </row>
    <row r="544" spans="1:2">
      <c r="A544" s="14"/>
      <c r="B544" s="14"/>
    </row>
    <row r="545" spans="1:2">
      <c r="A545" s="14"/>
      <c r="B545" s="14"/>
    </row>
    <row r="546" spans="1:2">
      <c r="A546" s="14"/>
      <c r="B546" s="14"/>
    </row>
    <row r="547" spans="1:2">
      <c r="A547" s="14"/>
      <c r="B547" s="14"/>
    </row>
    <row r="548" spans="1:2">
      <c r="A548" s="14"/>
      <c r="B548" s="14"/>
    </row>
    <row r="549" spans="1:2">
      <c r="A549" s="14"/>
      <c r="B549" s="14"/>
    </row>
    <row r="550" spans="1:2">
      <c r="A550" s="14"/>
      <c r="B550" s="14"/>
    </row>
    <row r="551" spans="1:2">
      <c r="A551" s="14"/>
      <c r="B551" s="14"/>
    </row>
    <row r="552" spans="1:2">
      <c r="A552" s="14"/>
      <c r="B552" s="14"/>
    </row>
    <row r="553" spans="1:2">
      <c r="A553" s="14"/>
      <c r="B553" s="14"/>
    </row>
    <row r="554" spans="1:2">
      <c r="A554" s="14"/>
      <c r="B554" s="14"/>
    </row>
    <row r="555" spans="1:2">
      <c r="A555" s="14"/>
      <c r="B555" s="14"/>
    </row>
    <row r="556" spans="1:2">
      <c r="A556" s="14"/>
      <c r="B556" s="14"/>
    </row>
    <row r="557" spans="1:2">
      <c r="A557" s="14"/>
      <c r="B557" s="14"/>
    </row>
    <row r="558" spans="1:2">
      <c r="A558" s="14"/>
      <c r="B558" s="14"/>
    </row>
    <row r="559" spans="1:2">
      <c r="A559" s="14"/>
      <c r="B559" s="14"/>
    </row>
    <row r="560" spans="1:2">
      <c r="A560" s="14"/>
      <c r="B560" s="14"/>
    </row>
    <row r="561" spans="1:2">
      <c r="A561" s="14"/>
      <c r="B561" s="14"/>
    </row>
    <row r="562" spans="1:2">
      <c r="A562" s="14"/>
      <c r="B562" s="14"/>
    </row>
    <row r="563" spans="1:2">
      <c r="A563" s="14"/>
      <c r="B563" s="14"/>
    </row>
    <row r="564" spans="1:2">
      <c r="A564" s="14"/>
      <c r="B564" s="14"/>
    </row>
    <row r="565" spans="1:2">
      <c r="A565" s="14"/>
      <c r="B565" s="14"/>
    </row>
    <row r="566" spans="1:2">
      <c r="A566" s="14"/>
      <c r="B566" s="14"/>
    </row>
    <row r="567" spans="1:2">
      <c r="A567" s="14"/>
      <c r="B567" s="14"/>
    </row>
    <row r="568" spans="1:2">
      <c r="A568" s="14"/>
      <c r="B568" s="14"/>
    </row>
    <row r="569" spans="1:2">
      <c r="A569" s="14"/>
      <c r="B569" s="14"/>
    </row>
    <row r="570" spans="1:2">
      <c r="A570" s="14"/>
      <c r="B570" s="14"/>
    </row>
    <row r="571" spans="1:2">
      <c r="A571" s="14"/>
      <c r="B571" s="14"/>
    </row>
    <row r="572" spans="1:2">
      <c r="A572" s="14"/>
      <c r="B572" s="14"/>
    </row>
    <row r="573" spans="1:2">
      <c r="A573" s="14"/>
      <c r="B573" s="14"/>
    </row>
    <row r="574" spans="1:2">
      <c r="A574" s="14"/>
      <c r="B574" s="14"/>
    </row>
    <row r="575" spans="1:2">
      <c r="A575" s="14"/>
      <c r="B575" s="14"/>
    </row>
    <row r="576" spans="1:2">
      <c r="A576" s="14"/>
      <c r="B576" s="14"/>
    </row>
    <row r="577" spans="1:2">
      <c r="A577" s="14"/>
      <c r="B577" s="14"/>
    </row>
    <row r="578" spans="1:2">
      <c r="A578" s="14"/>
      <c r="B578" s="14"/>
    </row>
    <row r="579" spans="1:2">
      <c r="A579" s="14"/>
      <c r="B579" s="14"/>
    </row>
    <row r="580" spans="1:2">
      <c r="A580" s="14"/>
      <c r="B580" s="14"/>
    </row>
    <row r="581" spans="1:2">
      <c r="A581" s="14"/>
      <c r="B581" s="14"/>
    </row>
    <row r="582" spans="1:2">
      <c r="A582" s="14"/>
      <c r="B582" s="14"/>
    </row>
    <row r="583" spans="1:2">
      <c r="A583" s="14"/>
      <c r="B583" s="14"/>
    </row>
    <row r="584" spans="1:2">
      <c r="A584" s="14"/>
      <c r="B584" s="14"/>
    </row>
    <row r="585" spans="1:2">
      <c r="A585" s="14"/>
      <c r="B585" s="14"/>
    </row>
    <row r="586" spans="1:2">
      <c r="A586" s="14"/>
      <c r="B586" s="14"/>
    </row>
    <row r="587" spans="1:2">
      <c r="A587" s="14"/>
      <c r="B587" s="14"/>
    </row>
    <row r="588" spans="1:2">
      <c r="A588" s="14"/>
      <c r="B588" s="14"/>
    </row>
    <row r="589" spans="1:2">
      <c r="A589" s="14"/>
      <c r="B589" s="14"/>
    </row>
    <row r="590" spans="1:2">
      <c r="A590" s="14"/>
      <c r="B590" s="14"/>
    </row>
    <row r="591" spans="1:2">
      <c r="A591" s="14"/>
      <c r="B591" s="14"/>
    </row>
    <row r="592" spans="1:2">
      <c r="A592" s="14"/>
      <c r="B592" s="14"/>
    </row>
    <row r="593" spans="1:2">
      <c r="A593" s="14"/>
      <c r="B593" s="14"/>
    </row>
    <row r="594" spans="1:2">
      <c r="A594" s="14"/>
      <c r="B594" s="14"/>
    </row>
    <row r="595" spans="1:2">
      <c r="A595" s="14"/>
      <c r="B595" s="14"/>
    </row>
    <row r="596" spans="1:2">
      <c r="A596" s="14"/>
      <c r="B596" s="14"/>
    </row>
    <row r="597" spans="1:2">
      <c r="A597" s="14"/>
      <c r="B597" s="14"/>
    </row>
    <row r="598" spans="1:2">
      <c r="A598" s="14"/>
      <c r="B598" s="14"/>
    </row>
    <row r="599" spans="1:2">
      <c r="A599" s="14"/>
      <c r="B599" s="14"/>
    </row>
    <row r="600" spans="1:2">
      <c r="A600" s="14"/>
      <c r="B600" s="14"/>
    </row>
    <row r="601" spans="1:2">
      <c r="A601" s="14"/>
      <c r="B601" s="14"/>
    </row>
    <row r="602" spans="1:2">
      <c r="A602" s="14"/>
      <c r="B602" s="14"/>
    </row>
    <row r="603" spans="1:2">
      <c r="A603" s="14"/>
      <c r="B603" s="14"/>
    </row>
    <row r="604" spans="1:2">
      <c r="A604" s="14"/>
      <c r="B604" s="14"/>
    </row>
    <row r="605" spans="1:2">
      <c r="A605" s="14"/>
      <c r="B605" s="14"/>
    </row>
    <row r="606" spans="1:2">
      <c r="A606" s="14"/>
      <c r="B606" s="14"/>
    </row>
    <row r="607" spans="1:2">
      <c r="A607" s="14"/>
      <c r="B607" s="14"/>
    </row>
    <row r="608" spans="1:2">
      <c r="A608" s="14"/>
      <c r="B608" s="14"/>
    </row>
    <row r="609" spans="1:2">
      <c r="A609" s="14"/>
      <c r="B609" s="14"/>
    </row>
    <row r="610" spans="1:2">
      <c r="A610" s="14"/>
      <c r="B610" s="14"/>
    </row>
    <row r="611" spans="1:2">
      <c r="A611" s="14"/>
      <c r="B611" s="14"/>
    </row>
    <row r="612" spans="1:2">
      <c r="A612" s="14"/>
      <c r="B612" s="14"/>
    </row>
    <row r="613" spans="1:2">
      <c r="A613" s="14"/>
      <c r="B613" s="14"/>
    </row>
    <row r="614" spans="1:2">
      <c r="A614" s="14"/>
      <c r="B614" s="14"/>
    </row>
    <row r="615" spans="1:2">
      <c r="A615" s="14"/>
      <c r="B615" s="14"/>
    </row>
    <row r="616" spans="1:2">
      <c r="A616" s="14"/>
      <c r="B616" s="14"/>
    </row>
    <row r="617" spans="1:2">
      <c r="A617" s="14"/>
      <c r="B617" s="14"/>
    </row>
    <row r="618" spans="1:2">
      <c r="A618" s="14"/>
      <c r="B618" s="14"/>
    </row>
    <row r="619" spans="1:2">
      <c r="A619" s="14"/>
      <c r="B619" s="14"/>
    </row>
    <row r="620" spans="1:2">
      <c r="A620" s="14"/>
      <c r="B620" s="14"/>
    </row>
    <row r="621" spans="1:2">
      <c r="A621" s="14"/>
      <c r="B621" s="14"/>
    </row>
    <row r="622" spans="1:2">
      <c r="A622" s="14"/>
      <c r="B622" s="14"/>
    </row>
    <row r="623" spans="1:2">
      <c r="A623" s="14"/>
      <c r="B623" s="14"/>
    </row>
    <row r="624" spans="1:2">
      <c r="A624" s="14"/>
      <c r="B624" s="14"/>
    </row>
    <row r="625" spans="1:2">
      <c r="A625" s="14"/>
      <c r="B625" s="14"/>
    </row>
    <row r="626" spans="1:2">
      <c r="A626" s="14"/>
      <c r="B626" s="14"/>
    </row>
    <row r="627" spans="1:2">
      <c r="A627" s="14"/>
      <c r="B627" s="14"/>
    </row>
    <row r="628" spans="1:2">
      <c r="A628" s="14"/>
      <c r="B628" s="14"/>
    </row>
    <row r="629" spans="1:2">
      <c r="A629" s="14"/>
      <c r="B629" s="14"/>
    </row>
    <row r="630" spans="1:2">
      <c r="A630" s="14"/>
      <c r="B630" s="14"/>
    </row>
    <row r="631" spans="1:2">
      <c r="A631" s="14"/>
      <c r="B631" s="14"/>
    </row>
    <row r="632" spans="1:2">
      <c r="A632" s="14"/>
      <c r="B632" s="14"/>
    </row>
    <row r="633" spans="1:2">
      <c r="A633" s="14"/>
      <c r="B633" s="14"/>
    </row>
    <row r="634" spans="1:2">
      <c r="A634" s="14"/>
      <c r="B634" s="14"/>
    </row>
    <row r="635" spans="1:2">
      <c r="A635" s="14"/>
      <c r="B635" s="14"/>
    </row>
    <row r="636" spans="1:2">
      <c r="A636" s="14"/>
      <c r="B636" s="14"/>
    </row>
    <row r="637" spans="1:2">
      <c r="A637" s="14"/>
      <c r="B637" s="14"/>
    </row>
    <row r="638" spans="1:2">
      <c r="A638" s="14"/>
      <c r="B638" s="14"/>
    </row>
    <row r="639" spans="1:2">
      <c r="A639" s="14"/>
      <c r="B639" s="14"/>
    </row>
    <row r="640" spans="1:2">
      <c r="A640" s="14"/>
      <c r="B640" s="14"/>
    </row>
    <row r="641" spans="1:2">
      <c r="A641" s="14"/>
      <c r="B641" s="14"/>
    </row>
    <row r="642" spans="1:2">
      <c r="A642" s="14"/>
      <c r="B642" s="14"/>
    </row>
    <row r="643" spans="1:2">
      <c r="A643" s="14"/>
      <c r="B643" s="14"/>
    </row>
    <row r="644" spans="1:2">
      <c r="A644" s="14"/>
      <c r="B644" s="14"/>
    </row>
    <row r="645" spans="1:2">
      <c r="A645" s="14"/>
      <c r="B645" s="14"/>
    </row>
    <row r="646" spans="1:2">
      <c r="A646" s="14"/>
      <c r="B646" s="14"/>
    </row>
    <row r="647" spans="1:2">
      <c r="A647" s="14"/>
      <c r="B647" s="14"/>
    </row>
    <row r="648" spans="1:2">
      <c r="A648" s="14"/>
      <c r="B648" s="14"/>
    </row>
    <row r="649" spans="1:2">
      <c r="A649" s="14"/>
      <c r="B649" s="14"/>
    </row>
    <row r="650" spans="1:2">
      <c r="A650" s="14"/>
      <c r="B650" s="14"/>
    </row>
    <row r="651" spans="1:2">
      <c r="A651" s="14"/>
      <c r="B651" s="14"/>
    </row>
    <row r="652" spans="1:2">
      <c r="A652" s="14"/>
      <c r="B652" s="14"/>
    </row>
    <row r="653" spans="1:2">
      <c r="A653" s="14"/>
      <c r="B653" s="14"/>
    </row>
    <row r="654" spans="1:2">
      <c r="A654" s="14"/>
      <c r="B654" s="14"/>
    </row>
    <row r="655" spans="1:2">
      <c r="A655" s="14"/>
      <c r="B655" s="14"/>
    </row>
    <row r="656" spans="1:2">
      <c r="A656" s="14"/>
      <c r="B656" s="14"/>
    </row>
    <row r="657" spans="1:2">
      <c r="A657" s="14"/>
      <c r="B657" s="14"/>
    </row>
    <row r="658" spans="1:2">
      <c r="A658" s="14"/>
      <c r="B658" s="14"/>
    </row>
    <row r="659" spans="1:2">
      <c r="A659" s="14"/>
      <c r="B659" s="14"/>
    </row>
    <row r="660" spans="1:2">
      <c r="A660" s="14"/>
      <c r="B660" s="14"/>
    </row>
    <row r="661" spans="1:2">
      <c r="A661" s="14"/>
      <c r="B661" s="14"/>
    </row>
    <row r="662" spans="1:2">
      <c r="A662" s="14"/>
      <c r="B662" s="14"/>
    </row>
    <row r="663" spans="1:2">
      <c r="A663" s="14"/>
      <c r="B663" s="14"/>
    </row>
    <row r="664" spans="1:2">
      <c r="A664" s="14"/>
      <c r="B664" s="14"/>
    </row>
    <row r="665" spans="1:2">
      <c r="A665" s="14"/>
      <c r="B665" s="14"/>
    </row>
    <row r="666" spans="1:2">
      <c r="A666" s="14"/>
      <c r="B666" s="14"/>
    </row>
    <row r="667" spans="1:2">
      <c r="A667" s="14"/>
      <c r="B667" s="14"/>
    </row>
    <row r="668" spans="1:2">
      <c r="A668" s="14"/>
      <c r="B668" s="14"/>
    </row>
    <row r="669" spans="1:2">
      <c r="A669" s="14"/>
      <c r="B669" s="14"/>
    </row>
    <row r="670" spans="1:2">
      <c r="A670" s="14"/>
      <c r="B670" s="14"/>
    </row>
    <row r="671" spans="1:2">
      <c r="A671" s="14"/>
      <c r="B671" s="14"/>
    </row>
    <row r="672" spans="1:2">
      <c r="A672" s="14"/>
      <c r="B672" s="14"/>
    </row>
    <row r="673" spans="1:2">
      <c r="A673" s="14"/>
      <c r="B673" s="14"/>
    </row>
    <row r="674" spans="1:2">
      <c r="A674" s="14"/>
      <c r="B674" s="14"/>
    </row>
    <row r="675" spans="1:2">
      <c r="A675" s="14"/>
      <c r="B675" s="14"/>
    </row>
    <row r="676" spans="1:2">
      <c r="A676" s="14"/>
      <c r="B676" s="14"/>
    </row>
    <row r="677" spans="1:2">
      <c r="A677" s="14"/>
      <c r="B677" s="14"/>
    </row>
    <row r="678" spans="1:2">
      <c r="A678" s="14"/>
      <c r="B678" s="14"/>
    </row>
    <row r="679" spans="1:2">
      <c r="A679" s="14"/>
      <c r="B679" s="14"/>
    </row>
    <row r="680" spans="1:2">
      <c r="A680" s="14"/>
      <c r="B680" s="14"/>
    </row>
    <row r="681" spans="1:2">
      <c r="A681" s="14"/>
      <c r="B681" s="14"/>
    </row>
    <row r="682" spans="1:2">
      <c r="A682" s="14"/>
      <c r="B682" s="14"/>
    </row>
    <row r="683" spans="1:2">
      <c r="A683" s="14"/>
      <c r="B683" s="14"/>
    </row>
    <row r="684" spans="1:2">
      <c r="A684" s="14"/>
      <c r="B684" s="14"/>
    </row>
    <row r="685" spans="1:2">
      <c r="A685" s="14"/>
      <c r="B685" s="14"/>
    </row>
    <row r="686" spans="1:2">
      <c r="A686" s="14"/>
      <c r="B686" s="14"/>
    </row>
    <row r="687" spans="1:2">
      <c r="A687" s="14"/>
      <c r="B687" s="14"/>
    </row>
    <row r="688" spans="1:2">
      <c r="A688" s="14"/>
      <c r="B688" s="14"/>
    </row>
    <row r="689" spans="1:2">
      <c r="A689" s="14"/>
      <c r="B689" s="14"/>
    </row>
    <row r="690" spans="1:2">
      <c r="A690" s="14"/>
      <c r="B690" s="14"/>
    </row>
    <row r="691" spans="1:2">
      <c r="A691" s="14"/>
      <c r="B691" s="14"/>
    </row>
    <row r="692" spans="1:2">
      <c r="A692" s="14"/>
      <c r="B692" s="14"/>
    </row>
    <row r="693" spans="1:2">
      <c r="A693" s="14"/>
      <c r="B693" s="14"/>
    </row>
    <row r="694" spans="1:2">
      <c r="A694" s="14"/>
      <c r="B694" s="14"/>
    </row>
    <row r="695" spans="1:2">
      <c r="A695" s="14"/>
      <c r="B695" s="14"/>
    </row>
    <row r="696" spans="1:2">
      <c r="A696" s="14"/>
      <c r="B696" s="14"/>
    </row>
    <row r="697" spans="1:2">
      <c r="A697" s="14"/>
      <c r="B697" s="14"/>
    </row>
    <row r="698" spans="1:2">
      <c r="A698" s="14"/>
      <c r="B698" s="14"/>
    </row>
    <row r="699" spans="1:2">
      <c r="A699" s="14"/>
      <c r="B699" s="14"/>
    </row>
    <row r="700" spans="1:2">
      <c r="A700" s="14"/>
      <c r="B700" s="14"/>
    </row>
    <row r="701" spans="1:2">
      <c r="A701" s="14"/>
      <c r="B701" s="14"/>
    </row>
    <row r="702" spans="1:2">
      <c r="A702" s="14"/>
      <c r="B702" s="14"/>
    </row>
    <row r="703" spans="1:2">
      <c r="A703" s="14"/>
      <c r="B703" s="14"/>
    </row>
    <row r="704" spans="1:2">
      <c r="A704" s="14"/>
      <c r="B704" s="14"/>
    </row>
    <row r="705" spans="1:2">
      <c r="A705" s="14"/>
      <c r="B705" s="14"/>
    </row>
    <row r="706" spans="1:2">
      <c r="A706" s="14"/>
      <c r="B706" s="14"/>
    </row>
    <row r="707" spans="1:2">
      <c r="A707" s="14"/>
      <c r="B707" s="14"/>
    </row>
    <row r="708" spans="1:2">
      <c r="A708" s="14"/>
      <c r="B708" s="14"/>
    </row>
    <row r="709" spans="1:2">
      <c r="A709" s="14"/>
      <c r="B709" s="14"/>
    </row>
    <row r="710" spans="1:2">
      <c r="A710" s="14"/>
      <c r="B710" s="14"/>
    </row>
    <row r="711" spans="1:2">
      <c r="A711" s="14"/>
      <c r="B711" s="14"/>
    </row>
    <row r="712" spans="1:2">
      <c r="A712" s="14"/>
      <c r="B712" s="14"/>
    </row>
    <row r="713" spans="1:2">
      <c r="A713" s="14"/>
      <c r="B713" s="14"/>
    </row>
    <row r="714" spans="1:2">
      <c r="A714" s="14"/>
      <c r="B714" s="14"/>
    </row>
    <row r="715" spans="1:2">
      <c r="A715" s="14"/>
      <c r="B715" s="14"/>
    </row>
    <row r="716" spans="1:2">
      <c r="A716" s="14"/>
      <c r="B716" s="14"/>
    </row>
    <row r="717" spans="1:2">
      <c r="A717" s="14"/>
      <c r="B717" s="14"/>
    </row>
    <row r="718" spans="1:2">
      <c r="A718" s="14"/>
      <c r="B718" s="14"/>
    </row>
    <row r="719" spans="1:2">
      <c r="A719" s="14"/>
      <c r="B719" s="14"/>
    </row>
    <row r="720" spans="1:2">
      <c r="A720" s="14"/>
      <c r="B720" s="14"/>
    </row>
    <row r="721" spans="1:2">
      <c r="A721" s="14"/>
      <c r="B721" s="14"/>
    </row>
    <row r="722" spans="1:2">
      <c r="A722" s="14"/>
      <c r="B722" s="14"/>
    </row>
    <row r="723" spans="1:2">
      <c r="A723" s="14"/>
      <c r="B723" s="14"/>
    </row>
    <row r="724" spans="1:2">
      <c r="A724" s="14"/>
      <c r="B724" s="14"/>
    </row>
    <row r="725" spans="1:2">
      <c r="A725" s="14"/>
      <c r="B725" s="14"/>
    </row>
    <row r="726" spans="1:2">
      <c r="A726" s="14"/>
      <c r="B726" s="14"/>
    </row>
    <row r="727" spans="1:2">
      <c r="A727" s="14"/>
      <c r="B727" s="14"/>
    </row>
    <row r="728" spans="1:2">
      <c r="A728" s="14"/>
      <c r="B728" s="14"/>
    </row>
    <row r="729" spans="1:2">
      <c r="A729" s="14"/>
      <c r="B729" s="14"/>
    </row>
    <row r="730" spans="1:2">
      <c r="A730" s="14"/>
      <c r="B730" s="14"/>
    </row>
    <row r="731" spans="1:2">
      <c r="A731" s="14"/>
      <c r="B731" s="14"/>
    </row>
    <row r="732" spans="1:2">
      <c r="A732" s="14"/>
      <c r="B732" s="14"/>
    </row>
    <row r="733" spans="1:2">
      <c r="A733" s="14"/>
      <c r="B733" s="14"/>
    </row>
    <row r="734" spans="1:2">
      <c r="A734" s="14"/>
      <c r="B734" s="14"/>
    </row>
    <row r="735" spans="1:2">
      <c r="A735" s="14"/>
      <c r="B735" s="14"/>
    </row>
    <row r="736" spans="1:2">
      <c r="A736" s="14"/>
      <c r="B736" s="14"/>
    </row>
    <row r="737" spans="1:2">
      <c r="A737" s="14"/>
      <c r="B737" s="14"/>
    </row>
    <row r="738" spans="1:2">
      <c r="A738" s="14"/>
      <c r="B738" s="14"/>
    </row>
    <row r="739" spans="1:2">
      <c r="A739" s="14"/>
      <c r="B739" s="14"/>
    </row>
    <row r="740" spans="1:2">
      <c r="A740" s="14"/>
      <c r="B740" s="14"/>
    </row>
    <row r="741" spans="1:2">
      <c r="A741" s="14"/>
      <c r="B741" s="14"/>
    </row>
    <row r="742" spans="1:2">
      <c r="A742" s="14"/>
      <c r="B742" s="14"/>
    </row>
    <row r="743" spans="1:2">
      <c r="A743" s="14"/>
      <c r="B743" s="14"/>
    </row>
    <row r="744" spans="1:2">
      <c r="A744" s="14"/>
      <c r="B744" s="14"/>
    </row>
    <row r="745" spans="1:2">
      <c r="A745" s="14"/>
      <c r="B745" s="14"/>
    </row>
    <row r="746" spans="1:2">
      <c r="A746" s="14"/>
      <c r="B746" s="14"/>
    </row>
    <row r="747" spans="1:2">
      <c r="A747" s="14"/>
      <c r="B747" s="14"/>
    </row>
    <row r="748" spans="1:2">
      <c r="A748" s="14"/>
      <c r="B748" s="14"/>
    </row>
    <row r="749" spans="1:2">
      <c r="A749" s="14"/>
      <c r="B749" s="14"/>
    </row>
    <row r="750" spans="1:2">
      <c r="A750" s="14"/>
      <c r="B750" s="14"/>
    </row>
    <row r="751" spans="1:2">
      <c r="A751" s="14"/>
      <c r="B751" s="14"/>
    </row>
    <row r="752" spans="1:2">
      <c r="A752" s="14"/>
      <c r="B752" s="14"/>
    </row>
    <row r="753" spans="1:2">
      <c r="A753" s="14"/>
      <c r="B753" s="14"/>
    </row>
    <row r="754" spans="1:2">
      <c r="A754" s="14"/>
      <c r="B754" s="14"/>
    </row>
    <row r="755" spans="1:2">
      <c r="A755" s="14"/>
      <c r="B755" s="14"/>
    </row>
    <row r="756" spans="1:2">
      <c r="A756" s="14"/>
      <c r="B756" s="14"/>
    </row>
    <row r="757" spans="1:2">
      <c r="A757" s="14"/>
      <c r="B757" s="14"/>
    </row>
    <row r="758" spans="1:2">
      <c r="A758" s="14"/>
      <c r="B758" s="14"/>
    </row>
    <row r="759" spans="1:2">
      <c r="A759" s="14"/>
      <c r="B759" s="14"/>
    </row>
    <row r="760" spans="1:2">
      <c r="A760" s="14"/>
      <c r="B760" s="14"/>
    </row>
    <row r="761" spans="1:2">
      <c r="A761" s="14"/>
      <c r="B761" s="14"/>
    </row>
    <row r="762" spans="1:2">
      <c r="A762" s="14"/>
      <c r="B762" s="14"/>
    </row>
    <row r="763" spans="1:2">
      <c r="A763" s="14"/>
      <c r="B763" s="14"/>
    </row>
    <row r="764" spans="1:2">
      <c r="A764" s="14"/>
      <c r="B764" s="14"/>
    </row>
    <row r="765" spans="1:2">
      <c r="A765" s="14"/>
      <c r="B765" s="14"/>
    </row>
    <row r="766" spans="1:2">
      <c r="A766" s="14"/>
      <c r="B766" s="14"/>
    </row>
    <row r="767" spans="1:2">
      <c r="A767" s="14"/>
      <c r="B767" s="14"/>
    </row>
    <row r="768" spans="1:2">
      <c r="A768" s="14"/>
      <c r="B768" s="14"/>
    </row>
    <row r="769" spans="1:2">
      <c r="A769" s="14"/>
      <c r="B769" s="14"/>
    </row>
    <row r="770" spans="1:2">
      <c r="A770" s="14"/>
      <c r="B770" s="14"/>
    </row>
    <row r="771" spans="1:2">
      <c r="A771" s="14"/>
      <c r="B771" s="14"/>
    </row>
    <row r="772" spans="1:2">
      <c r="A772" s="14"/>
      <c r="B772" s="14"/>
    </row>
    <row r="773" spans="1:2">
      <c r="A773" s="14"/>
      <c r="B773" s="14"/>
    </row>
    <row r="774" spans="1:2">
      <c r="A774" s="14"/>
      <c r="B774" s="14"/>
    </row>
    <row r="775" spans="1:2">
      <c r="A775" s="14"/>
      <c r="B775" s="14"/>
    </row>
    <row r="776" spans="1:2">
      <c r="A776" s="14"/>
      <c r="B776" s="14"/>
    </row>
    <row r="777" spans="1:2">
      <c r="A777" s="14"/>
      <c r="B777" s="14"/>
    </row>
    <row r="778" spans="1:2">
      <c r="A778" s="14"/>
      <c r="B778" s="14"/>
    </row>
    <row r="779" spans="1:2">
      <c r="A779" s="14"/>
      <c r="B779" s="14"/>
    </row>
    <row r="780" spans="1:2">
      <c r="A780" s="14"/>
      <c r="B780" s="14"/>
    </row>
    <row r="781" spans="1:2">
      <c r="A781" s="14"/>
      <c r="B781" s="14"/>
    </row>
    <row r="782" spans="1:2">
      <c r="A782" s="14"/>
      <c r="B782" s="14"/>
    </row>
    <row r="783" spans="1:2">
      <c r="A783" s="14"/>
      <c r="B783" s="14"/>
    </row>
    <row r="784" spans="1:2">
      <c r="A784" s="14"/>
      <c r="B784" s="14"/>
    </row>
    <row r="785" spans="1:2">
      <c r="A785" s="14"/>
      <c r="B785" s="14"/>
    </row>
    <row r="786" spans="1:2">
      <c r="A786" s="14"/>
      <c r="B786" s="14"/>
    </row>
    <row r="787" spans="1:2">
      <c r="A787" s="14"/>
      <c r="B787" s="14"/>
    </row>
    <row r="788" spans="1:2">
      <c r="A788" s="14"/>
      <c r="B788" s="14"/>
    </row>
    <row r="789" spans="1:2">
      <c r="A789" s="14"/>
      <c r="B789" s="14"/>
    </row>
    <row r="790" spans="1:2">
      <c r="A790" s="14"/>
      <c r="B790" s="14"/>
    </row>
    <row r="791" spans="1:2">
      <c r="A791" s="14"/>
      <c r="B791" s="14"/>
    </row>
    <row r="792" spans="1:2">
      <c r="A792" s="14"/>
      <c r="B792" s="14"/>
    </row>
    <row r="793" spans="1:2">
      <c r="A793" s="14"/>
      <c r="B793" s="14"/>
    </row>
    <row r="794" spans="1:2">
      <c r="A794" s="14"/>
      <c r="B794" s="14"/>
    </row>
    <row r="795" spans="1:2">
      <c r="A795" s="14"/>
      <c r="B795" s="14"/>
    </row>
    <row r="796" spans="1:2">
      <c r="A796" s="14"/>
      <c r="B796" s="14"/>
    </row>
    <row r="797" spans="1:2">
      <c r="A797" s="14"/>
      <c r="B797" s="14"/>
    </row>
    <row r="798" spans="1:2">
      <c r="A798" s="14"/>
      <c r="B798" s="14"/>
    </row>
    <row r="799" spans="1:2">
      <c r="A799" s="14"/>
      <c r="B799" s="14"/>
    </row>
    <row r="800" spans="1:2">
      <c r="A800" s="14"/>
      <c r="B800" s="14"/>
    </row>
    <row r="801" spans="1:2">
      <c r="A801" s="14"/>
      <c r="B801" s="14"/>
    </row>
    <row r="802" spans="1:2">
      <c r="A802" s="14"/>
      <c r="B802" s="14"/>
    </row>
    <row r="803" spans="1:2">
      <c r="A803" s="14"/>
      <c r="B803" s="14"/>
    </row>
    <row r="804" spans="1:2">
      <c r="A804" s="14"/>
      <c r="B804" s="14"/>
    </row>
    <row r="805" spans="1:2">
      <c r="A805" s="14"/>
      <c r="B805" s="14"/>
    </row>
    <row r="806" spans="1:2">
      <c r="A806" s="14"/>
      <c r="B806" s="14"/>
    </row>
    <row r="807" spans="1:2">
      <c r="A807" s="14"/>
      <c r="B807" s="14"/>
    </row>
    <row r="808" spans="1:2">
      <c r="A808" s="14"/>
      <c r="B808" s="14"/>
    </row>
    <row r="809" spans="1:2">
      <c r="A809" s="14"/>
      <c r="B809" s="14"/>
    </row>
    <row r="810" spans="1:2">
      <c r="A810" s="14"/>
      <c r="B810" s="14"/>
    </row>
    <row r="811" spans="1:2">
      <c r="A811" s="14"/>
      <c r="B811" s="14"/>
    </row>
    <row r="812" spans="1:2">
      <c r="A812" s="14"/>
      <c r="B812" s="14"/>
    </row>
    <row r="813" spans="1:2">
      <c r="A813" s="14"/>
      <c r="B813" s="14"/>
    </row>
    <row r="814" spans="1:2">
      <c r="A814" s="14"/>
      <c r="B814" s="14"/>
    </row>
    <row r="815" spans="1:2">
      <c r="A815" s="14"/>
      <c r="B815" s="14"/>
    </row>
    <row r="816" spans="1:2">
      <c r="A816" s="14"/>
      <c r="B816" s="14"/>
    </row>
    <row r="817" spans="1:2">
      <c r="A817" s="14"/>
      <c r="B817" s="14"/>
    </row>
    <row r="818" spans="1:2">
      <c r="A818" s="14"/>
      <c r="B818" s="14"/>
    </row>
    <row r="819" spans="1:2">
      <c r="A819" s="14"/>
      <c r="B819" s="14"/>
    </row>
    <row r="820" spans="1:2">
      <c r="A820" s="14"/>
      <c r="B820" s="14"/>
    </row>
    <row r="821" spans="1:2">
      <c r="A821" s="14"/>
      <c r="B821" s="14"/>
    </row>
    <row r="822" spans="1:2">
      <c r="A822" s="14"/>
      <c r="B822" s="14"/>
    </row>
    <row r="823" spans="1:2">
      <c r="A823" s="14"/>
      <c r="B823" s="14"/>
    </row>
    <row r="824" spans="1:2">
      <c r="A824" s="14"/>
      <c r="B824" s="14"/>
    </row>
    <row r="825" spans="1:2">
      <c r="A825" s="14"/>
      <c r="B825" s="14"/>
    </row>
    <row r="826" spans="1:2">
      <c r="A826" s="14"/>
      <c r="B826" s="14"/>
    </row>
    <row r="827" spans="1:2">
      <c r="A827" s="14"/>
      <c r="B827" s="14"/>
    </row>
    <row r="828" spans="1:2">
      <c r="A828" s="14"/>
      <c r="B828" s="14"/>
    </row>
    <row r="829" spans="1:2">
      <c r="A829" s="14"/>
      <c r="B829" s="14"/>
    </row>
    <row r="830" spans="1:2">
      <c r="A830" s="14"/>
      <c r="B830" s="14"/>
    </row>
    <row r="831" spans="1:2">
      <c r="A831" s="14"/>
      <c r="B831" s="14"/>
    </row>
    <row r="832" spans="1:2">
      <c r="A832" s="14"/>
      <c r="B832" s="14"/>
    </row>
    <row r="833" spans="1:2">
      <c r="A833" s="14"/>
      <c r="B833" s="14"/>
    </row>
    <row r="834" spans="1:2">
      <c r="A834" s="14"/>
      <c r="B834" s="14"/>
    </row>
    <row r="835" spans="1:2">
      <c r="A835" s="14"/>
      <c r="B835" s="14"/>
    </row>
    <row r="836" spans="1:2">
      <c r="A836" s="14"/>
      <c r="B836" s="14"/>
    </row>
    <row r="837" spans="1:2">
      <c r="A837" s="14"/>
      <c r="B837" s="14"/>
    </row>
    <row r="838" spans="1:2">
      <c r="A838" s="14"/>
      <c r="B838" s="14"/>
    </row>
    <row r="839" spans="1:2">
      <c r="A839" s="14"/>
      <c r="B839" s="14"/>
    </row>
    <row r="840" spans="1:2">
      <c r="A840" s="14"/>
      <c r="B840" s="14"/>
    </row>
    <row r="841" spans="1:2">
      <c r="A841" s="14"/>
      <c r="B841" s="14"/>
    </row>
    <row r="842" spans="1:2">
      <c r="A842" s="14"/>
      <c r="B842" s="14"/>
    </row>
    <row r="843" spans="1:2">
      <c r="A843" s="14"/>
      <c r="B843" s="14"/>
    </row>
    <row r="844" spans="1:2">
      <c r="A844" s="14"/>
      <c r="B844" s="14"/>
    </row>
    <row r="845" spans="1:2">
      <c r="A845" s="14"/>
      <c r="B845" s="14"/>
    </row>
    <row r="846" spans="1:2">
      <c r="A846" s="14"/>
      <c r="B846" s="14"/>
    </row>
    <row r="847" spans="1:2">
      <c r="A847" s="14"/>
      <c r="B847" s="14"/>
    </row>
    <row r="848" spans="1:2">
      <c r="A848" s="14"/>
      <c r="B848" s="14"/>
    </row>
    <row r="849" spans="1:2">
      <c r="A849" s="14"/>
      <c r="B849" s="14"/>
    </row>
    <row r="850" spans="1:2">
      <c r="A850" s="14"/>
      <c r="B850" s="14"/>
    </row>
    <row r="851" spans="1:2">
      <c r="A851" s="14"/>
      <c r="B851" s="14"/>
    </row>
    <row r="852" spans="1:2">
      <c r="A852" s="14"/>
      <c r="B852" s="14"/>
    </row>
    <row r="853" spans="1:2">
      <c r="A853" s="14"/>
      <c r="B853" s="14"/>
    </row>
    <row r="854" spans="1:2">
      <c r="A854" s="14"/>
      <c r="B854" s="14"/>
    </row>
    <row r="855" spans="1:2">
      <c r="A855" s="14"/>
      <c r="B855" s="14"/>
    </row>
    <row r="856" spans="1:2">
      <c r="A856" s="14"/>
      <c r="B856" s="14"/>
    </row>
    <row r="857" spans="1:2">
      <c r="A857" s="14"/>
      <c r="B857" s="14"/>
    </row>
    <row r="858" spans="1:2">
      <c r="A858" s="14"/>
      <c r="B858" s="14"/>
    </row>
    <row r="859" spans="1:2">
      <c r="A859" s="14"/>
      <c r="B859" s="14"/>
    </row>
    <row r="860" spans="1:2">
      <c r="A860" s="14"/>
      <c r="B860" s="14"/>
    </row>
    <row r="861" spans="1:2">
      <c r="A861" s="14"/>
      <c r="B861" s="14"/>
    </row>
    <row r="862" spans="1:2">
      <c r="A862" s="14"/>
      <c r="B862" s="14"/>
    </row>
    <row r="863" spans="1:2">
      <c r="A863" s="14"/>
      <c r="B863" s="14"/>
    </row>
    <row r="864" spans="1:2">
      <c r="A864" s="14"/>
      <c r="B864" s="14"/>
    </row>
    <row r="865" spans="1:2">
      <c r="A865" s="14"/>
      <c r="B865" s="14"/>
    </row>
    <row r="866" spans="1:2">
      <c r="A866" s="14"/>
      <c r="B866" s="14"/>
    </row>
    <row r="867" spans="1:2">
      <c r="A867" s="14"/>
      <c r="B867" s="14"/>
    </row>
    <row r="868" spans="1:2">
      <c r="A868" s="14"/>
      <c r="B868" s="14"/>
    </row>
    <row r="869" spans="1:2">
      <c r="A869" s="14"/>
      <c r="B869" s="14"/>
    </row>
    <row r="870" spans="1:2">
      <c r="A870" s="14"/>
      <c r="B870" s="14"/>
    </row>
    <row r="871" spans="1:2">
      <c r="A871" s="14"/>
      <c r="B871" s="14"/>
    </row>
    <row r="872" spans="1:2">
      <c r="A872" s="14"/>
      <c r="B872" s="14"/>
    </row>
    <row r="873" spans="1:2">
      <c r="A873" s="14"/>
      <c r="B873" s="14"/>
    </row>
    <row r="874" spans="1:2">
      <c r="A874" s="14"/>
      <c r="B874" s="14"/>
    </row>
    <row r="875" spans="1:2">
      <c r="A875" s="14"/>
      <c r="B875" s="14"/>
    </row>
    <row r="876" spans="1:2">
      <c r="A876" s="14"/>
      <c r="B876" s="14"/>
    </row>
    <row r="877" spans="1:2">
      <c r="A877" s="14"/>
      <c r="B877" s="14"/>
    </row>
    <row r="878" spans="1:2">
      <c r="A878" s="14"/>
      <c r="B878" s="14"/>
    </row>
    <row r="879" spans="1:2">
      <c r="A879" s="14"/>
      <c r="B879" s="14"/>
    </row>
    <row r="880" spans="1:2">
      <c r="A880" s="14"/>
      <c r="B880" s="14"/>
    </row>
    <row r="881" spans="1:2">
      <c r="A881" s="14"/>
      <c r="B881" s="14"/>
    </row>
    <row r="882" spans="1:2">
      <c r="A882" s="14"/>
      <c r="B882" s="14"/>
    </row>
    <row r="883" spans="1:2">
      <c r="A883" s="14"/>
      <c r="B883" s="14"/>
    </row>
    <row r="884" spans="1:2">
      <c r="A884" s="14"/>
      <c r="B884" s="14"/>
    </row>
    <row r="885" spans="1:2">
      <c r="A885" s="14"/>
      <c r="B885" s="14"/>
    </row>
    <row r="886" spans="1:2">
      <c r="A886" s="14"/>
      <c r="B886" s="14"/>
    </row>
    <row r="887" spans="1:2">
      <c r="A887" s="14"/>
      <c r="B887" s="14"/>
    </row>
    <row r="888" spans="1:2">
      <c r="A888" s="14"/>
      <c r="B888" s="14"/>
    </row>
    <row r="889" spans="1:2">
      <c r="A889" s="14"/>
      <c r="B889" s="14"/>
    </row>
    <row r="890" spans="1:2">
      <c r="A890" s="14"/>
      <c r="B890" s="14"/>
    </row>
    <row r="891" spans="1:2">
      <c r="A891" s="14"/>
      <c r="B891" s="14"/>
    </row>
    <row r="892" spans="1:2">
      <c r="A892" s="14"/>
      <c r="B892" s="14"/>
    </row>
    <row r="893" spans="1:2">
      <c r="A893" s="14"/>
      <c r="B893" s="14"/>
    </row>
    <row r="894" spans="1:2">
      <c r="A894" s="14"/>
      <c r="B894" s="14"/>
    </row>
    <row r="895" spans="1:2">
      <c r="A895" s="14"/>
      <c r="B895" s="14"/>
    </row>
    <row r="896" spans="1:2">
      <c r="A896" s="14"/>
      <c r="B896" s="14"/>
    </row>
    <row r="897" spans="1:2">
      <c r="A897" s="14"/>
      <c r="B897" s="14"/>
    </row>
    <row r="898" spans="1:2">
      <c r="A898" s="14"/>
      <c r="B898" s="14"/>
    </row>
    <row r="899" spans="1:2">
      <c r="A899" s="14"/>
      <c r="B899" s="14"/>
    </row>
    <row r="900" spans="1:2">
      <c r="A900" s="14"/>
      <c r="B900" s="14"/>
    </row>
    <row r="901" spans="1:2">
      <c r="A901" s="14"/>
      <c r="B901" s="14"/>
    </row>
    <row r="902" spans="1:2">
      <c r="A902" s="14"/>
      <c r="B902" s="14"/>
    </row>
    <row r="903" spans="1:2">
      <c r="A903" s="14"/>
      <c r="B903" s="14"/>
    </row>
    <row r="904" spans="1:2">
      <c r="A904" s="14"/>
      <c r="B904" s="14"/>
    </row>
    <row r="905" spans="1:2">
      <c r="A905" s="14"/>
      <c r="B905" s="14"/>
    </row>
    <row r="906" spans="1:2">
      <c r="A906" s="14"/>
      <c r="B906" s="14"/>
    </row>
    <row r="907" spans="1:2">
      <c r="A907" s="14"/>
      <c r="B907" s="14"/>
    </row>
    <row r="908" spans="1:2">
      <c r="A908" s="14"/>
      <c r="B908" s="14"/>
    </row>
    <row r="909" spans="1:2">
      <c r="A909" s="14"/>
      <c r="B909" s="14"/>
    </row>
    <row r="910" spans="1:2">
      <c r="A910" s="14"/>
      <c r="B910" s="14"/>
    </row>
    <row r="911" spans="1:2">
      <c r="A911" s="14"/>
      <c r="B911" s="14"/>
    </row>
    <row r="912" spans="1:2">
      <c r="A912" s="14"/>
      <c r="B912" s="14"/>
    </row>
    <row r="913" spans="1:2">
      <c r="A913" s="14"/>
      <c r="B913" s="14"/>
    </row>
    <row r="914" spans="1:2">
      <c r="A914" s="14"/>
      <c r="B914" s="14"/>
    </row>
    <row r="915" spans="1:2">
      <c r="A915" s="14"/>
      <c r="B915" s="14"/>
    </row>
    <row r="916" spans="1:2">
      <c r="A916" s="14"/>
      <c r="B916" s="14"/>
    </row>
    <row r="917" spans="1:2">
      <c r="A917" s="14"/>
      <c r="B917" s="14"/>
    </row>
    <row r="918" spans="1:2">
      <c r="A918" s="14"/>
      <c r="B918" s="14"/>
    </row>
    <row r="919" spans="1:2">
      <c r="A919" s="14"/>
      <c r="B919" s="14"/>
    </row>
    <row r="920" spans="1:2">
      <c r="A920" s="14"/>
      <c r="B920" s="14"/>
    </row>
    <row r="921" spans="1:2">
      <c r="A921" s="14"/>
      <c r="B921" s="14"/>
    </row>
    <row r="922" spans="1:2">
      <c r="A922" s="14"/>
      <c r="B922" s="14"/>
    </row>
    <row r="923" spans="1:2">
      <c r="A923" s="14"/>
      <c r="B923" s="14"/>
    </row>
    <row r="924" spans="1:2">
      <c r="A924" s="14"/>
      <c r="B924" s="14"/>
    </row>
    <row r="925" spans="1:2">
      <c r="A925" s="14"/>
      <c r="B925" s="14"/>
    </row>
    <row r="926" spans="1:2">
      <c r="A926" s="14"/>
      <c r="B926" s="14"/>
    </row>
    <row r="927" spans="1:2">
      <c r="A927" s="14"/>
      <c r="B927" s="14"/>
    </row>
    <row r="928" spans="1:2">
      <c r="A928" s="14"/>
      <c r="B928" s="14"/>
    </row>
    <row r="929" spans="1:2">
      <c r="A929" s="14"/>
      <c r="B929" s="14"/>
    </row>
    <row r="930" spans="1:2">
      <c r="A930" s="14"/>
      <c r="B930" s="14"/>
    </row>
    <row r="931" spans="1:2">
      <c r="A931" s="14"/>
      <c r="B931" s="14"/>
    </row>
    <row r="932" spans="1:2">
      <c r="A932" s="14"/>
      <c r="B932" s="14"/>
    </row>
    <row r="933" spans="1:2">
      <c r="A933" s="14"/>
      <c r="B933" s="14"/>
    </row>
    <row r="934" spans="1:2">
      <c r="A934" s="14"/>
      <c r="B934" s="14"/>
    </row>
    <row r="935" spans="1:2">
      <c r="A935" s="14"/>
      <c r="B935" s="14"/>
    </row>
    <row r="936" spans="1:2">
      <c r="A936" s="14"/>
      <c r="B936" s="14"/>
    </row>
    <row r="937" spans="1:2">
      <c r="A937" s="14"/>
      <c r="B937" s="14"/>
    </row>
    <row r="938" spans="1:2">
      <c r="A938" s="14"/>
      <c r="B938" s="14"/>
    </row>
    <row r="939" spans="1:2">
      <c r="A939" s="14"/>
      <c r="B939" s="14"/>
    </row>
    <row r="940" spans="1:2">
      <c r="A940" s="14"/>
      <c r="B940" s="14"/>
    </row>
    <row r="941" spans="1:2">
      <c r="A941" s="14"/>
      <c r="B941" s="14"/>
    </row>
    <row r="942" spans="1:2">
      <c r="A942" s="14"/>
      <c r="B942" s="14"/>
    </row>
    <row r="943" spans="1:2">
      <c r="A943" s="14"/>
      <c r="B943" s="14"/>
    </row>
    <row r="944" spans="1:2">
      <c r="A944" s="14"/>
      <c r="B944" s="14"/>
    </row>
    <row r="945" spans="1:2">
      <c r="A945" s="14"/>
      <c r="B945" s="14"/>
    </row>
    <row r="946" spans="1:2">
      <c r="A946" s="14"/>
      <c r="B946" s="14"/>
    </row>
    <row r="947" spans="1:2">
      <c r="A947" s="14"/>
      <c r="B947" s="14"/>
    </row>
    <row r="948" spans="1:2">
      <c r="A948" s="14"/>
      <c r="B948" s="14"/>
    </row>
    <row r="949" spans="1:2">
      <c r="A949" s="14"/>
      <c r="B949" s="14"/>
    </row>
    <row r="950" spans="1:2">
      <c r="A950" s="14"/>
      <c r="B950" s="14"/>
    </row>
    <row r="951" spans="1:2">
      <c r="A951" s="14"/>
      <c r="B951" s="14"/>
    </row>
    <row r="952" spans="1:2">
      <c r="A952" s="14"/>
      <c r="B952" s="14"/>
    </row>
    <row r="953" spans="1:2">
      <c r="A953" s="14"/>
      <c r="B953" s="14"/>
    </row>
    <row r="954" spans="1:2">
      <c r="A954" s="14"/>
      <c r="B954" s="14"/>
    </row>
    <row r="955" spans="1:2">
      <c r="A955" s="14"/>
      <c r="B955" s="14"/>
    </row>
    <row r="956" spans="1:2">
      <c r="A956" s="14"/>
      <c r="B956" s="14"/>
    </row>
    <row r="957" spans="1:2">
      <c r="A957" s="14"/>
      <c r="B957" s="14"/>
    </row>
    <row r="958" spans="1:2">
      <c r="A958" s="14"/>
      <c r="B958" s="14"/>
    </row>
    <row r="959" spans="1:2">
      <c r="A959" s="14"/>
      <c r="B959" s="14"/>
    </row>
    <row r="960" spans="1:2">
      <c r="A960" s="14"/>
      <c r="B960" s="14"/>
    </row>
    <row r="961" spans="1:2">
      <c r="A961" s="14"/>
      <c r="B961" s="14"/>
    </row>
    <row r="962" spans="1:2">
      <c r="A962" s="14"/>
      <c r="B962" s="14"/>
    </row>
    <row r="963" spans="1:2">
      <c r="A963" s="14"/>
      <c r="B963" s="14"/>
    </row>
    <row r="964" spans="1:2">
      <c r="A964" s="14"/>
      <c r="B964" s="14"/>
    </row>
    <row r="965" spans="1:2">
      <c r="A965" s="14"/>
      <c r="B965" s="14"/>
    </row>
    <row r="966" spans="1:2">
      <c r="A966" s="14"/>
      <c r="B966" s="14"/>
    </row>
    <row r="967" spans="1:2">
      <c r="A967" s="14"/>
      <c r="B967" s="14"/>
    </row>
    <row r="968" spans="1:2">
      <c r="A968" s="14"/>
      <c r="B968" s="14"/>
    </row>
    <row r="969" spans="1:2">
      <c r="A969" s="14"/>
      <c r="B969" s="14"/>
    </row>
    <row r="970" spans="1:2">
      <c r="A970" s="14"/>
      <c r="B970" s="14"/>
    </row>
    <row r="971" spans="1:2">
      <c r="A971" s="14"/>
      <c r="B971" s="14"/>
    </row>
    <row r="972" spans="1:2">
      <c r="A972" s="14"/>
      <c r="B972" s="14"/>
    </row>
    <row r="973" spans="1:2">
      <c r="A973" s="14"/>
      <c r="B973" s="14"/>
    </row>
    <row r="974" spans="1:2">
      <c r="A974" s="14"/>
      <c r="B974" s="14"/>
    </row>
    <row r="975" spans="1:2">
      <c r="A975" s="14"/>
      <c r="B975" s="14"/>
    </row>
    <row r="976" spans="1:2">
      <c r="A976" s="14"/>
      <c r="B976" s="14"/>
    </row>
    <row r="977" spans="1:2">
      <c r="A977" s="14"/>
      <c r="B977" s="14"/>
    </row>
    <row r="978" spans="1:2">
      <c r="A978" s="14"/>
      <c r="B978" s="14"/>
    </row>
    <row r="979" spans="1:2">
      <c r="A979" s="14"/>
      <c r="B979" s="14"/>
    </row>
    <row r="980" spans="1:2">
      <c r="A980" s="14"/>
      <c r="B980" s="14"/>
    </row>
    <row r="981" spans="1:2">
      <c r="A981" s="14"/>
      <c r="B981" s="14"/>
    </row>
    <row r="982" spans="1:2">
      <c r="A982" s="14"/>
      <c r="B982" s="14"/>
    </row>
    <row r="983" spans="1:2">
      <c r="A983" s="14"/>
      <c r="B983" s="14"/>
    </row>
    <row r="984" spans="1:2">
      <c r="A984" s="14"/>
      <c r="B984" s="14"/>
    </row>
    <row r="985" spans="1:2">
      <c r="A985" s="14"/>
      <c r="B985" s="14"/>
    </row>
    <row r="986" spans="1:2">
      <c r="A986" s="14"/>
      <c r="B986" s="14"/>
    </row>
    <row r="987" spans="1:2">
      <c r="A987" s="14"/>
      <c r="B987" s="14"/>
    </row>
    <row r="988" spans="1:2">
      <c r="A988" s="14"/>
      <c r="B988" s="14"/>
    </row>
    <row r="989" spans="1:2">
      <c r="A989" s="14"/>
      <c r="B989" s="14"/>
    </row>
    <row r="990" spans="1:2">
      <c r="A990" s="14"/>
      <c r="B990" s="14"/>
    </row>
    <row r="991" spans="1:2">
      <c r="A991" s="14"/>
      <c r="B991" s="14"/>
    </row>
    <row r="992" spans="1:2">
      <c r="A992" s="14"/>
      <c r="B992" s="14"/>
    </row>
    <row r="993" spans="1:2">
      <c r="A993" s="14"/>
      <c r="B993" s="14"/>
    </row>
    <row r="994" spans="1:2">
      <c r="A994" s="14"/>
      <c r="B994" s="14"/>
    </row>
    <row r="995" spans="1:2">
      <c r="A995" s="14"/>
      <c r="B995" s="14"/>
    </row>
    <row r="996" spans="1:2">
      <c r="A996" s="14"/>
      <c r="B996" s="14"/>
    </row>
    <row r="997" spans="1:2">
      <c r="A997" s="14"/>
      <c r="B997" s="14"/>
    </row>
    <row r="998" spans="1:2">
      <c r="A998" s="14"/>
      <c r="B998" s="14"/>
    </row>
    <row r="999" spans="1:2">
      <c r="A999" s="14"/>
      <c r="B999" s="14"/>
    </row>
    <row r="1000" spans="1:2">
      <c r="A1000" s="14"/>
      <c r="B1000" s="14"/>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opLeftCell="A502" workbookViewId="0"/>
  </sheetViews>
  <sheetFormatPr defaultColWidth="12.5703125" defaultRowHeight="15.75" customHeight="1"/>
  <cols>
    <col min="1" max="1" width="8" customWidth="1"/>
    <col min="2" max="2" width="30" customWidth="1"/>
  </cols>
  <sheetData>
    <row r="1" spans="1:26">
      <c r="A1" s="15" t="s">
        <v>182</v>
      </c>
      <c r="B1" s="15" t="s">
        <v>183</v>
      </c>
      <c r="C1" s="16"/>
      <c r="D1" s="16"/>
      <c r="E1" s="16"/>
      <c r="F1" s="16"/>
      <c r="G1" s="16"/>
      <c r="H1" s="16"/>
      <c r="I1" s="16"/>
      <c r="J1" s="16"/>
      <c r="K1" s="16"/>
      <c r="L1" s="16"/>
      <c r="M1" s="16"/>
      <c r="N1" s="16"/>
      <c r="O1" s="16"/>
      <c r="P1" s="16"/>
      <c r="Q1" s="16"/>
      <c r="R1" s="16"/>
      <c r="S1" s="16"/>
      <c r="T1" s="16"/>
      <c r="U1" s="16"/>
      <c r="V1" s="16"/>
      <c r="W1" s="16"/>
      <c r="X1" s="16"/>
      <c r="Y1" s="16"/>
      <c r="Z1" s="16"/>
    </row>
    <row r="2" spans="1:26">
      <c r="A2" s="17" t="s">
        <v>87</v>
      </c>
      <c r="B2" s="17" t="s">
        <v>184</v>
      </c>
      <c r="C2" s="16"/>
      <c r="D2" s="16"/>
      <c r="E2" s="16"/>
      <c r="F2" s="16"/>
      <c r="G2" s="16"/>
      <c r="H2" s="16"/>
      <c r="I2" s="16"/>
      <c r="J2" s="16"/>
      <c r="K2" s="16"/>
      <c r="L2" s="16"/>
      <c r="M2" s="16"/>
      <c r="N2" s="16"/>
      <c r="O2" s="16"/>
      <c r="P2" s="16"/>
      <c r="Q2" s="16"/>
      <c r="R2" s="16"/>
      <c r="S2" s="16"/>
      <c r="T2" s="16"/>
      <c r="U2" s="16"/>
      <c r="V2" s="16"/>
      <c r="W2" s="16"/>
      <c r="X2" s="16"/>
      <c r="Y2" s="16"/>
      <c r="Z2" s="16"/>
    </row>
    <row r="3" spans="1:26">
      <c r="A3" s="18" t="s">
        <v>158</v>
      </c>
      <c r="B3" s="18" t="s">
        <v>185</v>
      </c>
      <c r="C3" s="16"/>
      <c r="D3" s="16"/>
      <c r="E3" s="16"/>
      <c r="F3" s="16"/>
      <c r="G3" s="16"/>
      <c r="H3" s="16"/>
      <c r="I3" s="16"/>
      <c r="J3" s="16"/>
      <c r="K3" s="16"/>
      <c r="L3" s="16"/>
      <c r="M3" s="16"/>
      <c r="N3" s="16"/>
      <c r="O3" s="16"/>
      <c r="P3" s="16"/>
      <c r="Q3" s="16"/>
      <c r="R3" s="16"/>
      <c r="S3" s="16"/>
      <c r="T3" s="16"/>
      <c r="U3" s="16"/>
      <c r="V3" s="16"/>
      <c r="W3" s="16"/>
      <c r="X3" s="16"/>
      <c r="Y3" s="16"/>
      <c r="Z3" s="16"/>
    </row>
    <row r="4" spans="1:26">
      <c r="A4" s="17" t="s">
        <v>23</v>
      </c>
      <c r="B4" s="17" t="s">
        <v>186</v>
      </c>
      <c r="C4" s="16"/>
      <c r="D4" s="16"/>
      <c r="E4" s="16"/>
      <c r="F4" s="16"/>
      <c r="G4" s="16"/>
      <c r="H4" s="16"/>
      <c r="I4" s="16"/>
      <c r="J4" s="16"/>
      <c r="K4" s="16"/>
      <c r="L4" s="16"/>
      <c r="M4" s="16"/>
      <c r="N4" s="16"/>
      <c r="O4" s="16"/>
      <c r="P4" s="16"/>
      <c r="Q4" s="16"/>
      <c r="R4" s="16"/>
      <c r="S4" s="16"/>
      <c r="T4" s="16"/>
      <c r="U4" s="16"/>
      <c r="V4" s="16"/>
      <c r="W4" s="16"/>
      <c r="X4" s="16"/>
      <c r="Y4" s="16"/>
      <c r="Z4" s="16"/>
    </row>
    <row r="5" spans="1:26">
      <c r="A5" s="18" t="s">
        <v>152</v>
      </c>
      <c r="B5" s="18" t="s">
        <v>187</v>
      </c>
      <c r="C5" s="16"/>
      <c r="D5" s="16"/>
      <c r="E5" s="16"/>
      <c r="F5" s="16"/>
      <c r="G5" s="16"/>
      <c r="H5" s="16"/>
      <c r="I5" s="16"/>
      <c r="J5" s="16"/>
      <c r="K5" s="16"/>
      <c r="L5" s="16"/>
      <c r="M5" s="16"/>
      <c r="N5" s="16"/>
      <c r="O5" s="16"/>
      <c r="P5" s="16"/>
      <c r="Q5" s="16"/>
      <c r="R5" s="16"/>
      <c r="S5" s="16"/>
      <c r="T5" s="16"/>
      <c r="U5" s="16"/>
      <c r="V5" s="16"/>
      <c r="W5" s="16"/>
      <c r="X5" s="16"/>
      <c r="Y5" s="16"/>
      <c r="Z5" s="16"/>
    </row>
    <row r="6" spans="1:26">
      <c r="A6" s="17" t="s">
        <v>11</v>
      </c>
      <c r="B6" s="17" t="s">
        <v>188</v>
      </c>
      <c r="C6" s="16"/>
      <c r="D6" s="16"/>
      <c r="E6" s="16"/>
      <c r="F6" s="16"/>
      <c r="G6" s="16"/>
      <c r="H6" s="16"/>
      <c r="I6" s="16"/>
      <c r="J6" s="16"/>
      <c r="K6" s="16"/>
      <c r="L6" s="16"/>
      <c r="M6" s="16"/>
      <c r="N6" s="16"/>
      <c r="O6" s="16"/>
      <c r="P6" s="16"/>
      <c r="Q6" s="16"/>
      <c r="R6" s="16"/>
      <c r="S6" s="16"/>
      <c r="T6" s="16"/>
      <c r="U6" s="16"/>
      <c r="V6" s="16"/>
      <c r="W6" s="16"/>
      <c r="X6" s="16"/>
      <c r="Y6" s="16"/>
      <c r="Z6" s="16"/>
    </row>
    <row r="7" spans="1:26">
      <c r="A7" s="18" t="s">
        <v>168</v>
      </c>
      <c r="B7" s="18" t="s">
        <v>189</v>
      </c>
      <c r="C7" s="16"/>
      <c r="D7" s="16"/>
      <c r="E7" s="16"/>
      <c r="F7" s="16"/>
      <c r="G7" s="16"/>
      <c r="H7" s="16"/>
      <c r="I7" s="16"/>
      <c r="J7" s="16"/>
      <c r="K7" s="16"/>
      <c r="L7" s="16"/>
      <c r="M7" s="16"/>
      <c r="N7" s="16"/>
      <c r="O7" s="16"/>
      <c r="P7" s="16"/>
      <c r="Q7" s="16"/>
      <c r="R7" s="16"/>
      <c r="S7" s="16"/>
      <c r="T7" s="16"/>
      <c r="U7" s="16"/>
      <c r="V7" s="16"/>
      <c r="W7" s="16"/>
      <c r="X7" s="16"/>
      <c r="Y7" s="16"/>
      <c r="Z7" s="16"/>
    </row>
    <row r="8" spans="1:26">
      <c r="A8" s="17" t="s">
        <v>63</v>
      </c>
      <c r="B8" s="17" t="s">
        <v>190</v>
      </c>
      <c r="C8" s="16"/>
      <c r="D8" s="16"/>
      <c r="E8" s="16"/>
      <c r="F8" s="16"/>
      <c r="G8" s="16"/>
      <c r="H8" s="16"/>
      <c r="I8" s="16"/>
      <c r="J8" s="16"/>
      <c r="K8" s="16"/>
      <c r="L8" s="16"/>
      <c r="M8" s="16"/>
      <c r="N8" s="16"/>
      <c r="O8" s="16"/>
      <c r="P8" s="16"/>
      <c r="Q8" s="16"/>
      <c r="R8" s="16"/>
      <c r="S8" s="16"/>
      <c r="T8" s="16"/>
      <c r="U8" s="16"/>
      <c r="V8" s="16"/>
      <c r="W8" s="16"/>
      <c r="X8" s="16"/>
      <c r="Y8" s="16"/>
      <c r="Z8" s="16"/>
    </row>
    <row r="9" spans="1:26">
      <c r="A9" s="18" t="s">
        <v>25</v>
      </c>
      <c r="B9" s="18" t="s">
        <v>191</v>
      </c>
      <c r="C9" s="16"/>
      <c r="D9" s="16"/>
      <c r="E9" s="16"/>
      <c r="F9" s="16"/>
      <c r="G9" s="16"/>
      <c r="H9" s="16"/>
      <c r="I9" s="16"/>
      <c r="J9" s="16"/>
      <c r="K9" s="16"/>
      <c r="L9" s="16"/>
      <c r="M9" s="16"/>
      <c r="N9" s="16"/>
      <c r="O9" s="16"/>
      <c r="P9" s="16"/>
      <c r="Q9" s="16"/>
      <c r="R9" s="16"/>
      <c r="S9" s="16"/>
      <c r="T9" s="16"/>
      <c r="U9" s="16"/>
      <c r="V9" s="16"/>
      <c r="W9" s="16"/>
      <c r="X9" s="16"/>
      <c r="Y9" s="16"/>
      <c r="Z9" s="16"/>
    </row>
    <row r="10" spans="1:26">
      <c r="A10" s="17" t="s">
        <v>170</v>
      </c>
      <c r="B10" s="17" t="s">
        <v>192</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c r="A11" s="18" t="s">
        <v>51</v>
      </c>
      <c r="B11" s="18" t="s">
        <v>193</v>
      </c>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c r="A12" s="17" t="s">
        <v>35</v>
      </c>
      <c r="B12" s="17" t="s">
        <v>194</v>
      </c>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c r="A13" s="18" t="s">
        <v>123</v>
      </c>
      <c r="B13" s="18" t="s">
        <v>195</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c r="A14" s="17" t="s">
        <v>75</v>
      </c>
      <c r="B14" s="17" t="s">
        <v>196</v>
      </c>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c r="A15" s="18" t="s">
        <v>29</v>
      </c>
      <c r="B15" s="18" t="s">
        <v>197</v>
      </c>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c r="A16" s="17" t="s">
        <v>135</v>
      </c>
      <c r="B16" s="17" t="s">
        <v>198</v>
      </c>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c r="A17" s="18" t="s">
        <v>47</v>
      </c>
      <c r="B17" s="18" t="s">
        <v>199</v>
      </c>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7" t="s">
        <v>148</v>
      </c>
      <c r="B18" s="17" t="s">
        <v>200</v>
      </c>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8" t="s">
        <v>160</v>
      </c>
      <c r="B19" s="18" t="s">
        <v>201</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7" t="s">
        <v>39</v>
      </c>
      <c r="B20" s="17" t="s">
        <v>202</v>
      </c>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8" t="s">
        <v>166</v>
      </c>
      <c r="B21" s="18" t="s">
        <v>203</v>
      </c>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7" t="s">
        <v>204</v>
      </c>
      <c r="B22" s="17" t="s">
        <v>205</v>
      </c>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8" t="s">
        <v>206</v>
      </c>
      <c r="B23" s="18" t="s">
        <v>207</v>
      </c>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7" t="s">
        <v>15</v>
      </c>
      <c r="B24" s="17" t="s">
        <v>186</v>
      </c>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8" t="s">
        <v>71</v>
      </c>
      <c r="B25" s="18" t="s">
        <v>208</v>
      </c>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7" t="s">
        <v>95</v>
      </c>
      <c r="B26" s="17" t="s">
        <v>209</v>
      </c>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8" t="s">
        <v>210</v>
      </c>
      <c r="B27" s="18" t="s">
        <v>211</v>
      </c>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7" t="s">
        <v>140</v>
      </c>
      <c r="B28" s="17" t="s">
        <v>212</v>
      </c>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8" t="s">
        <v>77</v>
      </c>
      <c r="B29" s="18" t="s">
        <v>213</v>
      </c>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7" t="s">
        <v>214</v>
      </c>
      <c r="B30" s="17" t="s">
        <v>215</v>
      </c>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8" t="s">
        <v>61</v>
      </c>
      <c r="B31" s="18" t="s">
        <v>216</v>
      </c>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c r="A32" s="17" t="s">
        <v>21</v>
      </c>
      <c r="B32" s="17" t="s">
        <v>217</v>
      </c>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c r="A33" s="18" t="s">
        <v>218</v>
      </c>
      <c r="B33" s="18" t="s">
        <v>209</v>
      </c>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c r="A34" s="17" t="s">
        <v>57</v>
      </c>
      <c r="B34" s="17" t="s">
        <v>219</v>
      </c>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c r="A35" s="18" t="s">
        <v>101</v>
      </c>
      <c r="B35" s="18" t="s">
        <v>220</v>
      </c>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c r="A36" s="17" t="s">
        <v>221</v>
      </c>
      <c r="B36" s="17" t="s">
        <v>222</v>
      </c>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c r="A37" s="18" t="s">
        <v>223</v>
      </c>
      <c r="B37" s="18" t="s">
        <v>224</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c r="A38" s="17" t="s">
        <v>225</v>
      </c>
      <c r="B38" s="17" t="s">
        <v>226</v>
      </c>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c r="A39" s="18" t="s">
        <v>41</v>
      </c>
      <c r="B39" s="18" t="s">
        <v>227</v>
      </c>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c r="A40" s="17" t="s">
        <v>53</v>
      </c>
      <c r="B40" s="17" t="s">
        <v>228</v>
      </c>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c r="A41" s="18" t="s">
        <v>150</v>
      </c>
      <c r="B41" s="18" t="s">
        <v>229</v>
      </c>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c r="A42" s="17" t="s">
        <v>109</v>
      </c>
      <c r="B42" s="17" t="s">
        <v>230</v>
      </c>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c r="A43" s="18" t="s">
        <v>231</v>
      </c>
      <c r="B43" s="18" t="s">
        <v>232</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c r="A44" s="17" t="s">
        <v>93</v>
      </c>
      <c r="B44" s="17" t="s">
        <v>233</v>
      </c>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c r="A45" s="18" t="s">
        <v>55</v>
      </c>
      <c r="B45" s="18" t="s">
        <v>234</v>
      </c>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c r="A46" s="17" t="s">
        <v>97</v>
      </c>
      <c r="B46" s="17" t="s">
        <v>235</v>
      </c>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c r="A47" s="18" t="s">
        <v>91</v>
      </c>
      <c r="B47" s="18" t="s">
        <v>236</v>
      </c>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c r="A48" s="17" t="s">
        <v>237</v>
      </c>
      <c r="B48" s="17" t="s">
        <v>238</v>
      </c>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c r="A49" s="18" t="s">
        <v>13</v>
      </c>
      <c r="B49" s="18" t="s">
        <v>239</v>
      </c>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c r="A50" s="17" t="s">
        <v>240</v>
      </c>
      <c r="B50" s="17" t="s">
        <v>241</v>
      </c>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c r="A51" s="18" t="s">
        <v>242</v>
      </c>
      <c r="B51" s="18" t="s">
        <v>243</v>
      </c>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c r="A52" s="17" t="s">
        <v>144</v>
      </c>
      <c r="B52" s="17" t="s">
        <v>244</v>
      </c>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c r="A53" s="18" t="s">
        <v>245</v>
      </c>
      <c r="B53" s="18" t="s">
        <v>246</v>
      </c>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c r="A54" s="17" t="s">
        <v>247</v>
      </c>
      <c r="B54" s="17" t="s">
        <v>224</v>
      </c>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c r="A55" s="18" t="s">
        <v>99</v>
      </c>
      <c r="B55" s="18" t="s">
        <v>248</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c r="A56" s="17" t="s">
        <v>249</v>
      </c>
      <c r="B56" s="17" t="s">
        <v>250</v>
      </c>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c r="A57" s="18" t="s">
        <v>79</v>
      </c>
      <c r="B57" s="18" t="s">
        <v>251</v>
      </c>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c r="A58" s="17" t="s">
        <v>115</v>
      </c>
      <c r="B58" s="17" t="s">
        <v>252</v>
      </c>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c r="A59" s="18" t="s">
        <v>45</v>
      </c>
      <c r="B59" s="18" t="s">
        <v>253</v>
      </c>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c r="A60" s="17" t="s">
        <v>27</v>
      </c>
      <c r="B60" s="17" t="s">
        <v>254</v>
      </c>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c r="A61" s="18" t="s">
        <v>81</v>
      </c>
      <c r="B61" s="18" t="s">
        <v>255</v>
      </c>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c r="A62" s="17" t="s">
        <v>67</v>
      </c>
      <c r="B62" s="17" t="s">
        <v>256</v>
      </c>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c r="A63" s="18" t="s">
        <v>257</v>
      </c>
      <c r="B63" s="18" t="s">
        <v>258</v>
      </c>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c r="A64" s="17" t="s">
        <v>162</v>
      </c>
      <c r="B64" s="17" t="s">
        <v>259</v>
      </c>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c r="A65" s="18" t="s">
        <v>49</v>
      </c>
      <c r="B65" s="18" t="s">
        <v>260</v>
      </c>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c r="A66" s="17" t="s">
        <v>261</v>
      </c>
      <c r="B66" s="17" t="s">
        <v>262</v>
      </c>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c r="A67" s="18" t="s">
        <v>154</v>
      </c>
      <c r="B67" s="18" t="s">
        <v>263</v>
      </c>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c r="A68" s="17" t="s">
        <v>264</v>
      </c>
      <c r="B68" s="17" t="s">
        <v>265</v>
      </c>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c r="A69" s="18" t="s">
        <v>89</v>
      </c>
      <c r="B69" s="18" t="s">
        <v>193</v>
      </c>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c r="A70" s="17" t="s">
        <v>43</v>
      </c>
      <c r="B70" s="17" t="s">
        <v>266</v>
      </c>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c r="A71" s="18" t="s">
        <v>267</v>
      </c>
      <c r="B71" s="18" t="s">
        <v>268</v>
      </c>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c r="A72" s="17" t="s">
        <v>164</v>
      </c>
      <c r="B72" s="17" t="s">
        <v>269</v>
      </c>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c r="A73" s="18" t="s">
        <v>17</v>
      </c>
      <c r="B73" s="18" t="s">
        <v>270</v>
      </c>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c r="A74" s="17" t="s">
        <v>271</v>
      </c>
      <c r="B74" s="17" t="s">
        <v>272</v>
      </c>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c r="A75" s="18" t="s">
        <v>69</v>
      </c>
      <c r="B75" s="18" t="s">
        <v>273</v>
      </c>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c r="A76" s="17" t="s">
        <v>274</v>
      </c>
      <c r="B76" s="17" t="s">
        <v>275</v>
      </c>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c r="A77" s="18" t="s">
        <v>103</v>
      </c>
      <c r="B77" s="18" t="s">
        <v>276</v>
      </c>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c r="A78" s="17" t="s">
        <v>277</v>
      </c>
      <c r="B78" s="17" t="s">
        <v>278</v>
      </c>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c r="A79" s="18" t="s">
        <v>279</v>
      </c>
      <c r="B79" s="18" t="s">
        <v>280</v>
      </c>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c r="A80" s="17" t="s">
        <v>281</v>
      </c>
      <c r="B80" s="19" t="s">
        <v>282</v>
      </c>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c r="A81" s="18" t="s">
        <v>283</v>
      </c>
      <c r="B81" s="18" t="s">
        <v>284</v>
      </c>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c r="A82" s="17" t="s">
        <v>65</v>
      </c>
      <c r="B82" s="17" t="s">
        <v>285</v>
      </c>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c r="A83" s="18" t="s">
        <v>37</v>
      </c>
      <c r="B83" s="18" t="s">
        <v>286</v>
      </c>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c r="A84" s="17" t="s">
        <v>146</v>
      </c>
      <c r="B84" s="17" t="s">
        <v>287</v>
      </c>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c r="A85" s="18" t="s">
        <v>133</v>
      </c>
      <c r="B85" s="18" t="s">
        <v>288</v>
      </c>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c r="A86" s="17" t="s">
        <v>31</v>
      </c>
      <c r="B86" s="17" t="s">
        <v>289</v>
      </c>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c r="A87" s="18" t="s">
        <v>156</v>
      </c>
      <c r="B87" s="18" t="s">
        <v>290</v>
      </c>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c r="A88" s="17" t="s">
        <v>291</v>
      </c>
      <c r="B88" s="17" t="s">
        <v>292</v>
      </c>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c r="A89" s="18" t="s">
        <v>293</v>
      </c>
      <c r="B89" s="18" t="s">
        <v>294</v>
      </c>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c r="A90" s="17" t="s">
        <v>129</v>
      </c>
      <c r="B90" s="17" t="s">
        <v>295</v>
      </c>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c r="A91" s="18" t="s">
        <v>296</v>
      </c>
      <c r="B91" s="18" t="s">
        <v>297</v>
      </c>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c r="A92" s="17" t="s">
        <v>113</v>
      </c>
      <c r="B92" s="17" t="s">
        <v>298</v>
      </c>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c r="A93" s="18" t="s">
        <v>73</v>
      </c>
      <c r="B93" s="18" t="s">
        <v>299</v>
      </c>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c r="A94" s="17" t="s">
        <v>300</v>
      </c>
      <c r="B94" s="17" t="s">
        <v>301</v>
      </c>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c r="A95" s="18" t="s">
        <v>121</v>
      </c>
      <c r="B95" s="18" t="s">
        <v>302</v>
      </c>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c r="A96" s="17" t="s">
        <v>83</v>
      </c>
      <c r="B96" s="17" t="s">
        <v>303</v>
      </c>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c r="A97" s="18" t="s">
        <v>33</v>
      </c>
      <c r="B97" s="18" t="s">
        <v>304</v>
      </c>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c r="A98" s="17" t="s">
        <v>305</v>
      </c>
      <c r="B98" s="17" t="s">
        <v>306</v>
      </c>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c r="A99" s="18" t="s">
        <v>139</v>
      </c>
      <c r="B99" s="18" t="s">
        <v>307</v>
      </c>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c r="A100" s="17" t="s">
        <v>308</v>
      </c>
      <c r="B100" s="17" t="s">
        <v>309</v>
      </c>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c r="A101" s="18" t="s">
        <v>310</v>
      </c>
      <c r="B101" s="18" t="s">
        <v>311</v>
      </c>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c r="A102" s="17" t="s">
        <v>19</v>
      </c>
      <c r="B102" s="17" t="s">
        <v>312</v>
      </c>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c r="A103" s="18" t="s">
        <v>313</v>
      </c>
      <c r="B103" s="18" t="s">
        <v>314</v>
      </c>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c r="A104" s="17" t="s">
        <v>315</v>
      </c>
      <c r="B104" s="17" t="s">
        <v>188</v>
      </c>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c r="A105" s="18" t="s">
        <v>131</v>
      </c>
      <c r="B105" s="18" t="s">
        <v>316</v>
      </c>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c r="A106" s="17" t="s">
        <v>317</v>
      </c>
      <c r="B106" s="17" t="s">
        <v>318</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c r="A107" s="18" t="s">
        <v>319</v>
      </c>
      <c r="B107" s="18" t="s">
        <v>320</v>
      </c>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c r="A108" s="17" t="s">
        <v>85</v>
      </c>
      <c r="B108" s="17" t="s">
        <v>321</v>
      </c>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c r="A109" s="18" t="s">
        <v>105</v>
      </c>
      <c r="B109" s="18" t="s">
        <v>322</v>
      </c>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c r="A110" s="17" t="s">
        <v>323</v>
      </c>
      <c r="B110" s="17" t="s">
        <v>324</v>
      </c>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c r="A111" s="18" t="s">
        <v>142</v>
      </c>
      <c r="B111" s="18" t="s">
        <v>325</v>
      </c>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c r="A112" s="17" t="s">
        <v>117</v>
      </c>
      <c r="B112" s="17" t="s">
        <v>326</v>
      </c>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c r="A113" s="18" t="s">
        <v>327</v>
      </c>
      <c r="B113" s="18" t="s">
        <v>328</v>
      </c>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c r="A114" s="17" t="s">
        <v>329</v>
      </c>
      <c r="B114" s="17" t="s">
        <v>330</v>
      </c>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c r="A115" s="18" t="s">
        <v>119</v>
      </c>
      <c r="B115" s="18" t="s">
        <v>119</v>
      </c>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c r="A116" s="17" t="s">
        <v>137</v>
      </c>
      <c r="B116" s="17" t="s">
        <v>331</v>
      </c>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c r="A117" s="18" t="s">
        <v>107</v>
      </c>
      <c r="B117" s="18" t="s">
        <v>332</v>
      </c>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c r="A118" s="17" t="s">
        <v>333</v>
      </c>
      <c r="B118" s="17" t="s">
        <v>334</v>
      </c>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c r="A119" s="18" t="s">
        <v>335</v>
      </c>
      <c r="B119" s="18" t="s">
        <v>336</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c r="A120" s="17" t="s">
        <v>337</v>
      </c>
      <c r="B120" s="17" t="s">
        <v>338</v>
      </c>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c r="A121" s="18" t="s">
        <v>59</v>
      </c>
      <c r="B121" s="18" t="s">
        <v>339</v>
      </c>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c r="A122" s="17" t="s">
        <v>340</v>
      </c>
      <c r="B122" s="17" t="s">
        <v>341</v>
      </c>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c r="A123" s="18" t="s">
        <v>342</v>
      </c>
      <c r="B123" s="18" t="s">
        <v>343</v>
      </c>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c r="A124" s="17" t="s">
        <v>344</v>
      </c>
      <c r="B124" s="17" t="s">
        <v>345</v>
      </c>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c r="A125" s="18" t="s">
        <v>346</v>
      </c>
      <c r="B125" s="18" t="s">
        <v>347</v>
      </c>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c r="A126" s="17" t="s">
        <v>348</v>
      </c>
      <c r="B126" s="17" t="s">
        <v>349</v>
      </c>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c r="A127" s="18" t="s">
        <v>350</v>
      </c>
      <c r="B127" s="18" t="s">
        <v>351</v>
      </c>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c r="A128" s="17" t="s">
        <v>352</v>
      </c>
      <c r="B128" s="17" t="s">
        <v>353</v>
      </c>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c r="A129" s="18" t="s">
        <v>354</v>
      </c>
      <c r="B129" s="18" t="s">
        <v>355</v>
      </c>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c r="A130" s="17" t="s">
        <v>125</v>
      </c>
      <c r="B130" s="17" t="s">
        <v>356</v>
      </c>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c r="A131" s="18" t="s">
        <v>127</v>
      </c>
      <c r="B131" s="18" t="s">
        <v>357</v>
      </c>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c r="A132" s="17" t="s">
        <v>358</v>
      </c>
      <c r="B132" s="17" t="s">
        <v>359</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c r="A133" s="18" t="s">
        <v>360</v>
      </c>
      <c r="B133" s="18" t="s">
        <v>361</v>
      </c>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c r="A134" s="17" t="s">
        <v>362</v>
      </c>
      <c r="B134" s="17" t="s">
        <v>363</v>
      </c>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c r="A135" s="18" t="s">
        <v>364</v>
      </c>
      <c r="B135" s="18" t="s">
        <v>365</v>
      </c>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c r="A136" s="17" t="s">
        <v>366</v>
      </c>
      <c r="B136" s="17" t="s">
        <v>367</v>
      </c>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c r="A137" s="18" t="s">
        <v>368</v>
      </c>
      <c r="B137" s="18" t="s">
        <v>369</v>
      </c>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c r="A138" s="17" t="s">
        <v>370</v>
      </c>
      <c r="B138" s="17" t="s">
        <v>371</v>
      </c>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c r="A139" s="18" t="s">
        <v>372</v>
      </c>
      <c r="B139" s="18" t="s">
        <v>373</v>
      </c>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c r="A140" s="17" t="s">
        <v>374</v>
      </c>
      <c r="B140" s="17" t="s">
        <v>375</v>
      </c>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c r="A141" s="18" t="s">
        <v>376</v>
      </c>
      <c r="B141" s="18" t="s">
        <v>377</v>
      </c>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c r="A142" s="17" t="s">
        <v>378</v>
      </c>
      <c r="B142" s="17" t="s">
        <v>379</v>
      </c>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c r="A143" s="18" t="s">
        <v>380</v>
      </c>
      <c r="B143" s="18" t="s">
        <v>381</v>
      </c>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c r="A144" s="17" t="s">
        <v>382</v>
      </c>
      <c r="B144" s="17" t="s">
        <v>383</v>
      </c>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c r="A145" s="18" t="s">
        <v>384</v>
      </c>
      <c r="B145" s="18" t="s">
        <v>384</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c r="A146" s="17" t="s">
        <v>385</v>
      </c>
      <c r="B146" s="17" t="s">
        <v>386</v>
      </c>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c r="A147" s="18" t="s">
        <v>387</v>
      </c>
      <c r="B147" s="18" t="s">
        <v>388</v>
      </c>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c r="A148" s="17" t="s">
        <v>389</v>
      </c>
      <c r="B148" s="17" t="s">
        <v>390</v>
      </c>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c r="A149" s="18" t="s">
        <v>391</v>
      </c>
      <c r="B149" s="18" t="s">
        <v>197</v>
      </c>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c r="A150" s="17" t="s">
        <v>392</v>
      </c>
      <c r="B150" s="17" t="s">
        <v>393</v>
      </c>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c r="A151" s="18" t="s">
        <v>394</v>
      </c>
      <c r="B151" s="18" t="s">
        <v>395</v>
      </c>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c r="A152" s="17" t="s">
        <v>396</v>
      </c>
      <c r="B152" s="17" t="s">
        <v>397</v>
      </c>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c r="A153" s="18" t="s">
        <v>398</v>
      </c>
      <c r="B153" s="18" t="s">
        <v>399</v>
      </c>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c r="A154" s="17" t="s">
        <v>400</v>
      </c>
      <c r="B154" s="17" t="s">
        <v>401</v>
      </c>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c r="A155" s="18" t="s">
        <v>402</v>
      </c>
      <c r="B155" s="18" t="s">
        <v>403</v>
      </c>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c r="A156" s="17" t="s">
        <v>404</v>
      </c>
      <c r="B156" s="17" t="s">
        <v>405</v>
      </c>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c r="A157" s="18" t="s">
        <v>406</v>
      </c>
      <c r="B157" s="18" t="s">
        <v>407</v>
      </c>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c r="A158" s="17" t="s">
        <v>408</v>
      </c>
      <c r="B158" s="17" t="s">
        <v>409</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c r="A159" s="18" t="s">
        <v>410</v>
      </c>
      <c r="B159" s="18" t="s">
        <v>411</v>
      </c>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c r="A160" s="17" t="s">
        <v>412</v>
      </c>
      <c r="B160" s="17" t="s">
        <v>413</v>
      </c>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c r="A161" s="18" t="s">
        <v>414</v>
      </c>
      <c r="B161" s="18" t="s">
        <v>415</v>
      </c>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c r="A162" s="17" t="s">
        <v>416</v>
      </c>
      <c r="B162" s="17" t="s">
        <v>417</v>
      </c>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c r="A163" s="18" t="s">
        <v>418</v>
      </c>
      <c r="B163" s="18" t="s">
        <v>419</v>
      </c>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c r="A164" s="17" t="s">
        <v>420</v>
      </c>
      <c r="B164" s="17" t="s">
        <v>421</v>
      </c>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c r="A165" s="18" t="s">
        <v>422</v>
      </c>
      <c r="B165" s="18" t="s">
        <v>423</v>
      </c>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c r="A166" s="17" t="s">
        <v>424</v>
      </c>
      <c r="B166" s="17" t="s">
        <v>425</v>
      </c>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c r="A167" s="18" t="s">
        <v>426</v>
      </c>
      <c r="B167" s="18" t="s">
        <v>427</v>
      </c>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c r="A168" s="17" t="s">
        <v>428</v>
      </c>
      <c r="B168" s="17" t="s">
        <v>429</v>
      </c>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c r="A169" s="18" t="s">
        <v>430</v>
      </c>
      <c r="B169" s="18" t="s">
        <v>431</v>
      </c>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c r="A170" s="17" t="s">
        <v>432</v>
      </c>
      <c r="B170" s="17" t="s">
        <v>433</v>
      </c>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c r="A171" s="18" t="s">
        <v>434</v>
      </c>
      <c r="B171" s="18" t="s">
        <v>435</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c r="A172" s="17" t="s">
        <v>436</v>
      </c>
      <c r="B172" s="17" t="s">
        <v>230</v>
      </c>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c r="A173" s="18" t="s">
        <v>111</v>
      </c>
      <c r="B173" s="18" t="s">
        <v>288</v>
      </c>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c r="A174" s="17" t="s">
        <v>437</v>
      </c>
      <c r="B174" s="17" t="s">
        <v>438</v>
      </c>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c r="A175" s="18" t="s">
        <v>439</v>
      </c>
      <c r="B175" s="18" t="s">
        <v>440</v>
      </c>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c r="A176" s="17" t="s">
        <v>441</v>
      </c>
      <c r="B176" s="17" t="s">
        <v>442</v>
      </c>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c r="A177" s="18" t="s">
        <v>443</v>
      </c>
      <c r="B177" s="18" t="s">
        <v>444</v>
      </c>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c r="A178" s="17" t="s">
        <v>445</v>
      </c>
      <c r="B178" s="17" t="s">
        <v>446</v>
      </c>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c r="A179" s="18" t="s">
        <v>447</v>
      </c>
      <c r="B179" s="18" t="s">
        <v>448</v>
      </c>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c r="A180" s="17" t="s">
        <v>449</v>
      </c>
      <c r="B180" s="17" t="s">
        <v>324</v>
      </c>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c r="A181" s="18" t="s">
        <v>450</v>
      </c>
      <c r="B181" s="18" t="s">
        <v>451</v>
      </c>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c r="A182" s="17" t="s">
        <v>452</v>
      </c>
      <c r="B182" s="17" t="s">
        <v>453</v>
      </c>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c r="A183" s="18" t="s">
        <v>454</v>
      </c>
      <c r="B183" s="18" t="s">
        <v>455</v>
      </c>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c r="A184" s="17" t="s">
        <v>456</v>
      </c>
      <c r="B184" s="17" t="s">
        <v>457</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c r="A185" s="18" t="s">
        <v>458</v>
      </c>
      <c r="B185" s="18" t="s">
        <v>459</v>
      </c>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c r="A186" s="17" t="s">
        <v>460</v>
      </c>
      <c r="B186" s="17" t="s">
        <v>461</v>
      </c>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c r="A187" s="18" t="s">
        <v>462</v>
      </c>
      <c r="B187" s="18" t="s">
        <v>463</v>
      </c>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c r="A188" s="17" t="s">
        <v>464</v>
      </c>
      <c r="B188" s="17" t="s">
        <v>465</v>
      </c>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c r="A189" s="18" t="s">
        <v>466</v>
      </c>
      <c r="B189" s="18" t="s">
        <v>467</v>
      </c>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c r="A190" s="17" t="s">
        <v>468</v>
      </c>
      <c r="B190" s="17" t="s">
        <v>469</v>
      </c>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c r="A191" s="18" t="s">
        <v>470</v>
      </c>
      <c r="B191" s="18" t="s">
        <v>347</v>
      </c>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c r="A192" s="17" t="s">
        <v>471</v>
      </c>
      <c r="B192" s="17" t="s">
        <v>381</v>
      </c>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c r="A193" s="18" t="s">
        <v>472</v>
      </c>
      <c r="B193" s="18" t="s">
        <v>473</v>
      </c>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c r="A194" s="17" t="s">
        <v>474</v>
      </c>
      <c r="B194" s="17" t="s">
        <v>475</v>
      </c>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c r="A195" s="18" t="s">
        <v>476</v>
      </c>
      <c r="B195" s="18" t="s">
        <v>477</v>
      </c>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c r="A196" s="17" t="s">
        <v>478</v>
      </c>
      <c r="B196" s="17" t="s">
        <v>479</v>
      </c>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c r="A197" s="18" t="s">
        <v>480</v>
      </c>
      <c r="B197" s="18" t="s">
        <v>481</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c r="A198" s="17" t="s">
        <v>482</v>
      </c>
      <c r="B198" s="17" t="s">
        <v>483</v>
      </c>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c r="A199" s="18" t="s">
        <v>484</v>
      </c>
      <c r="B199" s="18" t="s">
        <v>485</v>
      </c>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c r="A200" s="17" t="s">
        <v>486</v>
      </c>
      <c r="B200" s="17" t="s">
        <v>487</v>
      </c>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c r="A201" s="18" t="s">
        <v>488</v>
      </c>
      <c r="B201" s="18" t="s">
        <v>489</v>
      </c>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c r="A202" s="17" t="s">
        <v>490</v>
      </c>
      <c r="B202" s="17" t="s">
        <v>491</v>
      </c>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c r="A203" s="18" t="s">
        <v>492</v>
      </c>
      <c r="B203" s="18" t="s">
        <v>493</v>
      </c>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c r="A204" s="17" t="s">
        <v>494</v>
      </c>
      <c r="B204" s="17" t="s">
        <v>495</v>
      </c>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c r="A205" s="18" t="s">
        <v>496</v>
      </c>
      <c r="B205" s="18" t="s">
        <v>497</v>
      </c>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c r="A206" s="17" t="s">
        <v>498</v>
      </c>
      <c r="B206" s="17" t="s">
        <v>499</v>
      </c>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c r="A207" s="18" t="s">
        <v>500</v>
      </c>
      <c r="B207" s="18" t="s">
        <v>501</v>
      </c>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c r="A208" s="17" t="s">
        <v>502</v>
      </c>
      <c r="B208" s="17" t="s">
        <v>205</v>
      </c>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c r="A209" s="18" t="s">
        <v>503</v>
      </c>
      <c r="B209" s="18" t="s">
        <v>504</v>
      </c>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c r="A210" s="17" t="s">
        <v>505</v>
      </c>
      <c r="B210" s="17" t="s">
        <v>506</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c r="A211" s="18" t="s">
        <v>507</v>
      </c>
      <c r="B211" s="18" t="s">
        <v>508</v>
      </c>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c r="A212" s="17" t="s">
        <v>509</v>
      </c>
      <c r="B212" s="17" t="s">
        <v>510</v>
      </c>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c r="A213" s="18" t="s">
        <v>511</v>
      </c>
      <c r="B213" s="18" t="s">
        <v>512</v>
      </c>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c r="A214" s="17" t="s">
        <v>513</v>
      </c>
      <c r="B214" s="17" t="s">
        <v>514</v>
      </c>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c r="A215" s="18" t="s">
        <v>515</v>
      </c>
      <c r="B215" s="18" t="s">
        <v>238</v>
      </c>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c r="A216" s="17" t="s">
        <v>516</v>
      </c>
      <c r="B216" s="17" t="s">
        <v>517</v>
      </c>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c r="A217" s="18" t="s">
        <v>518</v>
      </c>
      <c r="B217" s="18" t="s">
        <v>519</v>
      </c>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c r="A218" s="17" t="s">
        <v>520</v>
      </c>
      <c r="B218" s="17" t="s">
        <v>521</v>
      </c>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c r="A219" s="18" t="s">
        <v>522</v>
      </c>
      <c r="B219" s="18" t="s">
        <v>196</v>
      </c>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c r="A220" s="17" t="s">
        <v>523</v>
      </c>
      <c r="B220" s="17" t="s">
        <v>524</v>
      </c>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c r="A221" s="18" t="s">
        <v>525</v>
      </c>
      <c r="B221" s="18" t="s">
        <v>526</v>
      </c>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c r="A222" s="17" t="s">
        <v>525</v>
      </c>
      <c r="B222" s="17" t="s">
        <v>527</v>
      </c>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c r="A223" s="18" t="s">
        <v>528</v>
      </c>
      <c r="B223" s="18" t="s">
        <v>529</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c r="A224" s="17" t="s">
        <v>530</v>
      </c>
      <c r="B224" s="17" t="s">
        <v>531</v>
      </c>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c r="A225" s="18" t="s">
        <v>532</v>
      </c>
      <c r="B225" s="18" t="s">
        <v>533</v>
      </c>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c r="A226" s="17" t="s">
        <v>534</v>
      </c>
      <c r="B226" s="17" t="s">
        <v>535</v>
      </c>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c r="A227" s="18" t="s">
        <v>536</v>
      </c>
      <c r="B227" s="18" t="s">
        <v>537</v>
      </c>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c r="A228" s="17" t="s">
        <v>538</v>
      </c>
      <c r="B228" s="17" t="s">
        <v>539</v>
      </c>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c r="A229" s="18" t="s">
        <v>540</v>
      </c>
      <c r="B229" s="18" t="s">
        <v>541</v>
      </c>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c r="A230" s="17" t="s">
        <v>542</v>
      </c>
      <c r="B230" s="17" t="s">
        <v>539</v>
      </c>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c r="A231" s="18" t="s">
        <v>543</v>
      </c>
      <c r="B231" s="18" t="s">
        <v>544</v>
      </c>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c r="A232" s="17" t="s">
        <v>545</v>
      </c>
      <c r="B232" s="17" t="s">
        <v>546</v>
      </c>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c r="A233" s="18" t="s">
        <v>547</v>
      </c>
      <c r="B233" s="18" t="s">
        <v>548</v>
      </c>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c r="A234" s="17" t="s">
        <v>549</v>
      </c>
      <c r="B234" s="17" t="s">
        <v>550</v>
      </c>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c r="A235" s="18" t="s">
        <v>551</v>
      </c>
      <c r="B235" s="18" t="s">
        <v>512</v>
      </c>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c r="A236" s="17" t="s">
        <v>552</v>
      </c>
      <c r="B236" s="17" t="s">
        <v>553</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c r="A237" s="18" t="s">
        <v>554</v>
      </c>
      <c r="B237" s="18" t="s">
        <v>555</v>
      </c>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c r="A238" s="17" t="s">
        <v>556</v>
      </c>
      <c r="B238" s="17" t="s">
        <v>236</v>
      </c>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c r="A239" s="18" t="s">
        <v>557</v>
      </c>
      <c r="B239" s="18" t="s">
        <v>558</v>
      </c>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c r="A240" s="17" t="s">
        <v>559</v>
      </c>
      <c r="B240" s="17" t="s">
        <v>529</v>
      </c>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c r="A241" s="18" t="s">
        <v>560</v>
      </c>
      <c r="B241" s="18" t="s">
        <v>561</v>
      </c>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c r="A242" s="17" t="s">
        <v>562</v>
      </c>
      <c r="B242" s="17" t="s">
        <v>563</v>
      </c>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c r="A243" s="18" t="s">
        <v>564</v>
      </c>
      <c r="B243" s="18" t="s">
        <v>565</v>
      </c>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c r="A244" s="17" t="s">
        <v>566</v>
      </c>
      <c r="B244" s="17" t="s">
        <v>255</v>
      </c>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c r="A245" s="18" t="s">
        <v>567</v>
      </c>
      <c r="B245" s="18" t="s">
        <v>568</v>
      </c>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c r="A246" s="17" t="s">
        <v>569</v>
      </c>
      <c r="B246" s="17" t="s">
        <v>483</v>
      </c>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c r="A247" s="18" t="s">
        <v>570</v>
      </c>
      <c r="B247" s="18" t="s">
        <v>571</v>
      </c>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c r="A248" s="17" t="s">
        <v>572</v>
      </c>
      <c r="B248" s="17" t="s">
        <v>573</v>
      </c>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c r="A249" s="18" t="s">
        <v>574</v>
      </c>
      <c r="B249" s="18" t="s">
        <v>575</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c r="A250" s="17" t="s">
        <v>576</v>
      </c>
      <c r="B250" s="17" t="s">
        <v>577</v>
      </c>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c r="A251" s="18" t="s">
        <v>578</v>
      </c>
      <c r="B251" s="18" t="s">
        <v>579</v>
      </c>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c r="A252" s="17" t="s">
        <v>580</v>
      </c>
      <c r="B252" s="17" t="s">
        <v>330</v>
      </c>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c r="A253" s="18" t="s">
        <v>581</v>
      </c>
      <c r="B253" s="18" t="s">
        <v>582</v>
      </c>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c r="A254" s="17" t="s">
        <v>583</v>
      </c>
      <c r="B254" s="17" t="s">
        <v>584</v>
      </c>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c r="A255" s="18" t="s">
        <v>585</v>
      </c>
      <c r="B255" s="18" t="s">
        <v>586</v>
      </c>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c r="A256" s="17" t="s">
        <v>587</v>
      </c>
      <c r="B256" s="17" t="s">
        <v>273</v>
      </c>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c r="A257" s="18" t="s">
        <v>588</v>
      </c>
      <c r="B257" s="18" t="s">
        <v>304</v>
      </c>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c r="A258" s="17" t="s">
        <v>589</v>
      </c>
      <c r="B258" s="17" t="s">
        <v>590</v>
      </c>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c r="A259" s="18" t="s">
        <v>591</v>
      </c>
      <c r="B259" s="18" t="s">
        <v>592</v>
      </c>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c r="A260" s="17" t="s">
        <v>593</v>
      </c>
      <c r="B260" s="17" t="s">
        <v>584</v>
      </c>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c r="A261" s="18" t="s">
        <v>594</v>
      </c>
      <c r="B261" s="18" t="s">
        <v>595</v>
      </c>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c r="A262" s="17" t="s">
        <v>596</v>
      </c>
      <c r="B262" s="17" t="s">
        <v>597</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c r="A263" s="18" t="s">
        <v>598</v>
      </c>
      <c r="B263" s="18" t="s">
        <v>599</v>
      </c>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c r="A264" s="17" t="s">
        <v>600</v>
      </c>
      <c r="B264" s="17" t="s">
        <v>601</v>
      </c>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c r="A265" s="18" t="s">
        <v>602</v>
      </c>
      <c r="B265" s="18" t="s">
        <v>603</v>
      </c>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c r="A266" s="17" t="s">
        <v>604</v>
      </c>
      <c r="B266" s="17" t="s">
        <v>605</v>
      </c>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c r="A267" s="18" t="s">
        <v>606</v>
      </c>
      <c r="B267" s="18" t="s">
        <v>607</v>
      </c>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c r="A268" s="17" t="s">
        <v>608</v>
      </c>
      <c r="B268" s="17" t="s">
        <v>508</v>
      </c>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c r="A269" s="18" t="s">
        <v>609</v>
      </c>
      <c r="B269" s="18" t="s">
        <v>610</v>
      </c>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c r="A270" s="17" t="s">
        <v>611</v>
      </c>
      <c r="B270" s="17" t="s">
        <v>610</v>
      </c>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c r="A271" s="18" t="s">
        <v>612</v>
      </c>
      <c r="B271" s="18" t="s">
        <v>613</v>
      </c>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c r="A272" s="17" t="s">
        <v>614</v>
      </c>
      <c r="B272" s="17" t="s">
        <v>615</v>
      </c>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c r="A273" s="18" t="s">
        <v>616</v>
      </c>
      <c r="B273" s="18" t="s">
        <v>617</v>
      </c>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c r="A274" s="17" t="s">
        <v>618</v>
      </c>
      <c r="B274" s="17" t="s">
        <v>619</v>
      </c>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c r="A275" s="18" t="s">
        <v>620</v>
      </c>
      <c r="B275" s="18" t="s">
        <v>621</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c r="A276" s="17" t="s">
        <v>622</v>
      </c>
      <c r="B276" s="17" t="s">
        <v>623</v>
      </c>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c r="A277" s="18" t="s">
        <v>624</v>
      </c>
      <c r="B277" s="18" t="s">
        <v>625</v>
      </c>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c r="A278" s="17" t="s">
        <v>626</v>
      </c>
      <c r="B278" s="17" t="s">
        <v>627</v>
      </c>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c r="A279" s="18" t="s">
        <v>628</v>
      </c>
      <c r="B279" s="18" t="s">
        <v>625</v>
      </c>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c r="A280" s="17" t="s">
        <v>629</v>
      </c>
      <c r="B280" s="17" t="s">
        <v>489</v>
      </c>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c r="A281" s="18" t="s">
        <v>630</v>
      </c>
      <c r="B281" s="18" t="s">
        <v>631</v>
      </c>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c r="A282" s="17" t="s">
        <v>632</v>
      </c>
      <c r="B282" s="17" t="s">
        <v>625</v>
      </c>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c r="A283" s="18" t="s">
        <v>633</v>
      </c>
      <c r="B283" s="18" t="s">
        <v>634</v>
      </c>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c r="A284" s="17" t="s">
        <v>635</v>
      </c>
      <c r="B284" s="17" t="s">
        <v>367</v>
      </c>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c r="A285" s="18" t="s">
        <v>636</v>
      </c>
      <c r="B285" s="18" t="s">
        <v>637</v>
      </c>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c r="A286" s="17" t="s">
        <v>638</v>
      </c>
      <c r="B286" s="17" t="s">
        <v>599</v>
      </c>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c r="A287" s="18" t="s">
        <v>639</v>
      </c>
      <c r="B287" s="18" t="s">
        <v>575</v>
      </c>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c r="A288" s="17" t="s">
        <v>640</v>
      </c>
      <c r="B288" s="17" t="s">
        <v>641</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c r="A289" s="18" t="s">
        <v>642</v>
      </c>
      <c r="B289" s="18" t="s">
        <v>643</v>
      </c>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c r="A290" s="17" t="s">
        <v>644</v>
      </c>
      <c r="B290" s="17" t="s">
        <v>645</v>
      </c>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c r="A291" s="18" t="s">
        <v>646</v>
      </c>
      <c r="B291" s="18" t="s">
        <v>647</v>
      </c>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c r="A292" s="17" t="s">
        <v>648</v>
      </c>
      <c r="B292" s="17" t="s">
        <v>649</v>
      </c>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c r="A293" s="18" t="s">
        <v>650</v>
      </c>
      <c r="B293" s="18" t="s">
        <v>651</v>
      </c>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c r="A294" s="17" t="s">
        <v>652</v>
      </c>
      <c r="B294" s="17" t="s">
        <v>653</v>
      </c>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c r="A295" s="18" t="s">
        <v>654</v>
      </c>
      <c r="B295" s="18" t="s">
        <v>655</v>
      </c>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c r="A296" s="17" t="s">
        <v>656</v>
      </c>
      <c r="B296" s="17" t="s">
        <v>657</v>
      </c>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c r="A297" s="18" t="s">
        <v>658</v>
      </c>
      <c r="B297" s="18" t="s">
        <v>659</v>
      </c>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c r="A298" s="17" t="s">
        <v>660</v>
      </c>
      <c r="B298" s="17" t="s">
        <v>661</v>
      </c>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c r="A299" s="18" t="s">
        <v>662</v>
      </c>
      <c r="B299" s="18" t="s">
        <v>663</v>
      </c>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c r="A300" s="17" t="s">
        <v>664</v>
      </c>
      <c r="B300" s="17" t="s">
        <v>665</v>
      </c>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c r="A301" s="18" t="s">
        <v>666</v>
      </c>
      <c r="B301" s="18" t="s">
        <v>667</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c r="A302" s="17" t="s">
        <v>668</v>
      </c>
      <c r="B302" s="17" t="s">
        <v>669</v>
      </c>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c r="A303" s="18" t="s">
        <v>670</v>
      </c>
      <c r="B303" s="18" t="s">
        <v>356</v>
      </c>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c r="A304" s="17" t="s">
        <v>671</v>
      </c>
      <c r="B304" s="17" t="s">
        <v>672</v>
      </c>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c r="A305" s="18" t="s">
        <v>673</v>
      </c>
      <c r="B305" s="18" t="s">
        <v>674</v>
      </c>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c r="A306" s="17" t="s">
        <v>675</v>
      </c>
      <c r="B306" s="17" t="s">
        <v>676</v>
      </c>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c r="A307" s="18" t="s">
        <v>677</v>
      </c>
      <c r="B307" s="18" t="s">
        <v>678</v>
      </c>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c r="A308" s="17" t="s">
        <v>679</v>
      </c>
      <c r="B308" s="17" t="s">
        <v>680</v>
      </c>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c r="A309" s="18" t="s">
        <v>681</v>
      </c>
      <c r="B309" s="18" t="s">
        <v>397</v>
      </c>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c r="A310" s="17" t="s">
        <v>682</v>
      </c>
      <c r="B310" s="17" t="s">
        <v>683</v>
      </c>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c r="A311" s="18" t="s">
        <v>684</v>
      </c>
      <c r="B311" s="18" t="s">
        <v>641</v>
      </c>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c r="A312" s="17" t="s">
        <v>685</v>
      </c>
      <c r="B312" s="17" t="s">
        <v>686</v>
      </c>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c r="A313" s="18" t="s">
        <v>687</v>
      </c>
      <c r="B313" s="18" t="s">
        <v>647</v>
      </c>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c r="A314" s="17" t="s">
        <v>688</v>
      </c>
      <c r="B314" s="17" t="s">
        <v>590</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c r="A315" s="18" t="s">
        <v>689</v>
      </c>
      <c r="B315" s="18" t="s">
        <v>690</v>
      </c>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c r="A316" s="17" t="s">
        <v>691</v>
      </c>
      <c r="B316" s="17" t="s">
        <v>692</v>
      </c>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c r="A317" s="18" t="s">
        <v>693</v>
      </c>
      <c r="B317" s="18" t="s">
        <v>694</v>
      </c>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c r="A318" s="17" t="s">
        <v>695</v>
      </c>
      <c r="B318" s="17" t="s">
        <v>696</v>
      </c>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c r="A319" s="18" t="s">
        <v>697</v>
      </c>
      <c r="B319" s="18" t="s">
        <v>698</v>
      </c>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c r="A320" s="17" t="s">
        <v>699</v>
      </c>
      <c r="B320" s="17" t="s">
        <v>700</v>
      </c>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c r="A321" s="18" t="s">
        <v>701</v>
      </c>
      <c r="B321" s="18" t="s">
        <v>634</v>
      </c>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c r="A322" s="17" t="s">
        <v>702</v>
      </c>
      <c r="B322" s="17" t="s">
        <v>703</v>
      </c>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c r="A323" s="18" t="s">
        <v>704</v>
      </c>
      <c r="B323" s="18" t="s">
        <v>705</v>
      </c>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c r="A324" s="17" t="s">
        <v>706</v>
      </c>
      <c r="B324" s="17" t="s">
        <v>707</v>
      </c>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c r="A325" s="18" t="s">
        <v>708</v>
      </c>
      <c r="B325" s="18" t="s">
        <v>709</v>
      </c>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c r="A326" s="17" t="s">
        <v>710</v>
      </c>
      <c r="B326" s="17" t="s">
        <v>655</v>
      </c>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c r="A327" s="18" t="s">
        <v>711</v>
      </c>
      <c r="B327" s="18" t="s">
        <v>413</v>
      </c>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c r="A328" s="17" t="s">
        <v>712</v>
      </c>
      <c r="B328" s="17" t="s">
        <v>713</v>
      </c>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c r="A329" s="18" t="s">
        <v>714</v>
      </c>
      <c r="B329" s="18" t="s">
        <v>615</v>
      </c>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c r="A330" s="17" t="s">
        <v>715</v>
      </c>
      <c r="B330" s="17" t="s">
        <v>716</v>
      </c>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c r="A331" s="18" t="s">
        <v>717</v>
      </c>
      <c r="B331" s="18" t="s">
        <v>718</v>
      </c>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c r="A332" s="17" t="s">
        <v>719</v>
      </c>
      <c r="B332" s="17" t="s">
        <v>720</v>
      </c>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c r="A333" s="18" t="s">
        <v>721</v>
      </c>
      <c r="B333" s="18" t="s">
        <v>722</v>
      </c>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c r="A334" s="17" t="s">
        <v>723</v>
      </c>
      <c r="B334" s="17" t="s">
        <v>724</v>
      </c>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c r="A335" s="18" t="s">
        <v>725</v>
      </c>
      <c r="B335" s="18" t="s">
        <v>617</v>
      </c>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c r="A336" s="17" t="s">
        <v>726</v>
      </c>
      <c r="B336" s="17" t="s">
        <v>727</v>
      </c>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c r="A337" s="18" t="s">
        <v>728</v>
      </c>
      <c r="B337" s="18" t="s">
        <v>643</v>
      </c>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c r="A338" s="17" t="s">
        <v>729</v>
      </c>
      <c r="B338" s="17" t="s">
        <v>730</v>
      </c>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c r="A339" s="18" t="s">
        <v>731</v>
      </c>
      <c r="B339" s="18" t="s">
        <v>732</v>
      </c>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c r="A340" s="17" t="s">
        <v>733</v>
      </c>
      <c r="B340" s="17" t="s">
        <v>734</v>
      </c>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c r="A341" s="18" t="s">
        <v>735</v>
      </c>
      <c r="B341" s="18" t="s">
        <v>703</v>
      </c>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c r="A342" s="17" t="s">
        <v>736</v>
      </c>
      <c r="B342" s="17" t="s">
        <v>571</v>
      </c>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c r="A343" s="18" t="s">
        <v>737</v>
      </c>
      <c r="B343" s="18" t="s">
        <v>674</v>
      </c>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c r="A344" s="17" t="s">
        <v>738</v>
      </c>
      <c r="B344" s="17" t="s">
        <v>730</v>
      </c>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c r="A345" s="18" t="s">
        <v>739</v>
      </c>
      <c r="B345" s="18" t="s">
        <v>740</v>
      </c>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c r="A346" s="17" t="s">
        <v>741</v>
      </c>
      <c r="B346" s="17" t="s">
        <v>742</v>
      </c>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c r="A347" s="18" t="s">
        <v>743</v>
      </c>
      <c r="B347" s="18" t="s">
        <v>744</v>
      </c>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c r="A348" s="17" t="s">
        <v>745</v>
      </c>
      <c r="B348" s="17" t="s">
        <v>619</v>
      </c>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c r="A349" s="18" t="s">
        <v>746</v>
      </c>
      <c r="B349" s="18" t="s">
        <v>690</v>
      </c>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c r="A350" s="17" t="s">
        <v>747</v>
      </c>
      <c r="B350" s="17" t="s">
        <v>724</v>
      </c>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c r="A351" s="18" t="s">
        <v>748</v>
      </c>
      <c r="B351" s="18" t="s">
        <v>749</v>
      </c>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c r="A352" s="17" t="s">
        <v>750</v>
      </c>
      <c r="B352" s="17" t="s">
        <v>751</v>
      </c>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c r="A353" s="18" t="s">
        <v>752</v>
      </c>
      <c r="B353" s="18" t="s">
        <v>209</v>
      </c>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c r="A354" s="17" t="s">
        <v>753</v>
      </c>
      <c r="B354" s="17" t="s">
        <v>716</v>
      </c>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c r="A355" s="18" t="s">
        <v>754</v>
      </c>
      <c r="B355" s="18" t="s">
        <v>548</v>
      </c>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c r="A356" s="17" t="s">
        <v>755</v>
      </c>
      <c r="B356" s="17" t="s">
        <v>521</v>
      </c>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c r="A357" s="18" t="s">
        <v>756</v>
      </c>
      <c r="B357" s="18" t="s">
        <v>325</v>
      </c>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c r="A358" s="17" t="s">
        <v>757</v>
      </c>
      <c r="B358" s="17" t="s">
        <v>758</v>
      </c>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c r="A359" s="18" t="s">
        <v>759</v>
      </c>
      <c r="B359" s="18" t="s">
        <v>760</v>
      </c>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c r="A360" s="17" t="s">
        <v>761</v>
      </c>
      <c r="B360" s="17" t="s">
        <v>762</v>
      </c>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c r="A361" s="18" t="s">
        <v>763</v>
      </c>
      <c r="B361" s="18" t="s">
        <v>764</v>
      </c>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c r="A362" s="17" t="s">
        <v>765</v>
      </c>
      <c r="B362" s="17" t="s">
        <v>709</v>
      </c>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c r="A363" s="18" t="s">
        <v>766</v>
      </c>
      <c r="B363" s="18" t="s">
        <v>676</v>
      </c>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c r="A364" s="17" t="s">
        <v>767</v>
      </c>
      <c r="B364" s="17" t="s">
        <v>659</v>
      </c>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c r="A365" s="18" t="s">
        <v>768</v>
      </c>
      <c r="B365" s="18" t="s">
        <v>769</v>
      </c>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c r="A366" s="17" t="s">
        <v>770</v>
      </c>
      <c r="B366" s="17" t="s">
        <v>744</v>
      </c>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c r="A367" s="18" t="s">
        <v>771</v>
      </c>
      <c r="B367" s="18" t="s">
        <v>772</v>
      </c>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c r="A368" s="17" t="s">
        <v>773</v>
      </c>
      <c r="B368" s="17" t="s">
        <v>774</v>
      </c>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c r="A369" s="18" t="s">
        <v>775</v>
      </c>
      <c r="B369" s="18" t="s">
        <v>776</v>
      </c>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c r="A370" s="17" t="s">
        <v>777</v>
      </c>
      <c r="B370" s="17" t="s">
        <v>778</v>
      </c>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c r="A371" s="18" t="s">
        <v>779</v>
      </c>
      <c r="B371" s="18" t="s">
        <v>772</v>
      </c>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c r="A372" s="17" t="s">
        <v>780</v>
      </c>
      <c r="B372" s="17" t="s">
        <v>781</v>
      </c>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c r="A373" s="18" t="s">
        <v>782</v>
      </c>
      <c r="B373" s="18" t="s">
        <v>680</v>
      </c>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c r="A374" s="17" t="s">
        <v>783</v>
      </c>
      <c r="B374" s="17" t="s">
        <v>784</v>
      </c>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c r="A375" s="18" t="s">
        <v>785</v>
      </c>
      <c r="B375" s="18" t="s">
        <v>786</v>
      </c>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c r="A376" s="17" t="s">
        <v>787</v>
      </c>
      <c r="B376" s="17" t="s">
        <v>788</v>
      </c>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c r="A377" s="18" t="s">
        <v>789</v>
      </c>
      <c r="B377" s="18" t="s">
        <v>786</v>
      </c>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c r="A378" s="17" t="s">
        <v>790</v>
      </c>
      <c r="B378" s="17" t="s">
        <v>791</v>
      </c>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c r="A379" s="18" t="s">
        <v>792</v>
      </c>
      <c r="B379" s="18" t="s">
        <v>508</v>
      </c>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c r="A380" s="17" t="s">
        <v>793</v>
      </c>
      <c r="B380" s="17" t="s">
        <v>683</v>
      </c>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c r="A381" s="18" t="s">
        <v>794</v>
      </c>
      <c r="B381" s="18" t="s">
        <v>795</v>
      </c>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c r="A382" s="17" t="s">
        <v>796</v>
      </c>
      <c r="B382" s="17" t="s">
        <v>797</v>
      </c>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c r="A383" s="18" t="s">
        <v>798</v>
      </c>
      <c r="B383" s="18" t="s">
        <v>744</v>
      </c>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c r="A384" s="17" t="s">
        <v>799</v>
      </c>
      <c r="B384" s="17" t="s">
        <v>527</v>
      </c>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c r="A385" s="18" t="s">
        <v>799</v>
      </c>
      <c r="B385" s="18" t="s">
        <v>526</v>
      </c>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c r="A386" s="17" t="s">
        <v>800</v>
      </c>
      <c r="B386" s="17" t="s">
        <v>801</v>
      </c>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c r="A387" s="18" t="s">
        <v>802</v>
      </c>
      <c r="B387" s="18" t="s">
        <v>751</v>
      </c>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c r="A388" s="17" t="s">
        <v>803</v>
      </c>
      <c r="B388" s="17" t="s">
        <v>659</v>
      </c>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c r="A389" s="18" t="s">
        <v>804</v>
      </c>
      <c r="B389" s="18" t="s">
        <v>805</v>
      </c>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c r="A390" s="17" t="s">
        <v>806</v>
      </c>
      <c r="B390" s="17" t="s">
        <v>807</v>
      </c>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c r="A391" s="18" t="s">
        <v>808</v>
      </c>
      <c r="B391" s="18" t="s">
        <v>657</v>
      </c>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c r="A392" s="17" t="s">
        <v>809</v>
      </c>
      <c r="B392" s="17" t="s">
        <v>778</v>
      </c>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c r="A393" s="18" t="s">
        <v>810</v>
      </c>
      <c r="B393" s="18" t="s">
        <v>657</v>
      </c>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c r="A394" s="17" t="s">
        <v>811</v>
      </c>
      <c r="B394" s="17" t="s">
        <v>812</v>
      </c>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c r="A395" s="18" t="s">
        <v>813</v>
      </c>
      <c r="B395" s="18" t="s">
        <v>740</v>
      </c>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c r="A396" s="17" t="s">
        <v>814</v>
      </c>
      <c r="B396" s="17" t="s">
        <v>815</v>
      </c>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c r="A397" s="18" t="s">
        <v>816</v>
      </c>
      <c r="B397" s="18" t="s">
        <v>817</v>
      </c>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c r="A398" s="17" t="s">
        <v>818</v>
      </c>
      <c r="B398" s="17" t="s">
        <v>778</v>
      </c>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c r="A399" s="18" t="s">
        <v>819</v>
      </c>
      <c r="B399" s="18" t="s">
        <v>807</v>
      </c>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c r="A400" s="17" t="s">
        <v>820</v>
      </c>
      <c r="B400" s="17" t="s">
        <v>657</v>
      </c>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c r="A401" s="18" t="s">
        <v>821</v>
      </c>
      <c r="B401" s="18" t="s">
        <v>788</v>
      </c>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c r="A402" s="17" t="s">
        <v>822</v>
      </c>
      <c r="B402" s="17" t="s">
        <v>823</v>
      </c>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c r="A403" s="18" t="s">
        <v>824</v>
      </c>
      <c r="B403" s="18" t="s">
        <v>713</v>
      </c>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c r="A404" s="17" t="s">
        <v>825</v>
      </c>
      <c r="B404" s="17" t="s">
        <v>801</v>
      </c>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c r="A405" s="18" t="s">
        <v>826</v>
      </c>
      <c r="B405" s="18" t="s">
        <v>827</v>
      </c>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c r="A406" s="17" t="s">
        <v>828</v>
      </c>
      <c r="B406" s="17" t="s">
        <v>829</v>
      </c>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c r="A407" s="18" t="s">
        <v>830</v>
      </c>
      <c r="B407" s="18" t="s">
        <v>288</v>
      </c>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c r="A408" s="17" t="s">
        <v>831</v>
      </c>
      <c r="B408" s="17" t="s">
        <v>744</v>
      </c>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c r="A409" s="18" t="s">
        <v>832</v>
      </c>
      <c r="B409" s="18" t="s">
        <v>827</v>
      </c>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c r="A410" s="17" t="s">
        <v>833</v>
      </c>
      <c r="B410" s="17" t="s">
        <v>827</v>
      </c>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c r="A411" s="18" t="s">
        <v>834</v>
      </c>
      <c r="B411" s="18" t="s">
        <v>304</v>
      </c>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c r="A412" s="17" t="s">
        <v>835</v>
      </c>
      <c r="B412" s="17" t="s">
        <v>188</v>
      </c>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c r="A413" s="18" t="s">
        <v>836</v>
      </c>
      <c r="B413" s="18" t="s">
        <v>837</v>
      </c>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c r="A414" s="17" t="s">
        <v>838</v>
      </c>
      <c r="B414" s="17" t="s">
        <v>839</v>
      </c>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c r="A415" s="18" t="s">
        <v>840</v>
      </c>
      <c r="B415" s="18" t="s">
        <v>707</v>
      </c>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c r="A416" s="17" t="s">
        <v>841</v>
      </c>
      <c r="B416" s="17" t="s">
        <v>669</v>
      </c>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c r="A417" s="18" t="s">
        <v>842</v>
      </c>
      <c r="B417" s="18" t="s">
        <v>720</v>
      </c>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c r="A418" s="17" t="s">
        <v>843</v>
      </c>
      <c r="B418" s="17" t="s">
        <v>839</v>
      </c>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c r="A419" s="18" t="s">
        <v>844</v>
      </c>
      <c r="B419" s="18" t="s">
        <v>845</v>
      </c>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c r="A420" s="17" t="s">
        <v>846</v>
      </c>
      <c r="B420" s="17" t="s">
        <v>367</v>
      </c>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c r="A421" s="18" t="s">
        <v>847</v>
      </c>
      <c r="B421" s="18" t="s">
        <v>829</v>
      </c>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c r="A422" s="17" t="s">
        <v>848</v>
      </c>
      <c r="B422" s="17" t="s">
        <v>744</v>
      </c>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c r="A423" s="18" t="s">
        <v>849</v>
      </c>
      <c r="B423" s="18" t="s">
        <v>850</v>
      </c>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c r="A424" s="17" t="s">
        <v>851</v>
      </c>
      <c r="B424" s="17" t="s">
        <v>852</v>
      </c>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c r="A425" s="18" t="s">
        <v>853</v>
      </c>
      <c r="B425" s="18" t="s">
        <v>852</v>
      </c>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c r="A426" s="17" t="s">
        <v>854</v>
      </c>
      <c r="B426" s="17" t="s">
        <v>805</v>
      </c>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c r="A427" s="18" t="s">
        <v>855</v>
      </c>
      <c r="B427" s="18" t="s">
        <v>643</v>
      </c>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c r="A428" s="17" t="s">
        <v>856</v>
      </c>
      <c r="B428" s="17" t="s">
        <v>857</v>
      </c>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c r="A429" s="18" t="s">
        <v>858</v>
      </c>
      <c r="B429" s="18" t="s">
        <v>859</v>
      </c>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c r="A430" s="17" t="s">
        <v>860</v>
      </c>
      <c r="B430" s="17" t="s">
        <v>744</v>
      </c>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c r="A431" s="18" t="s">
        <v>861</v>
      </c>
      <c r="B431" s="18" t="s">
        <v>862</v>
      </c>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c r="A432" s="17" t="s">
        <v>863</v>
      </c>
      <c r="B432" s="17" t="s">
        <v>864</v>
      </c>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c r="A433" s="18" t="s">
        <v>865</v>
      </c>
      <c r="B433" s="18" t="s">
        <v>744</v>
      </c>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c r="A434" s="17" t="s">
        <v>866</v>
      </c>
      <c r="B434" s="17" t="s">
        <v>867</v>
      </c>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c r="A435" s="18" t="s">
        <v>868</v>
      </c>
      <c r="B435" s="18" t="s">
        <v>869</v>
      </c>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c r="A436" s="17" t="s">
        <v>870</v>
      </c>
      <c r="B436" s="17" t="s">
        <v>694</v>
      </c>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c r="A437" s="18" t="s">
        <v>871</v>
      </c>
      <c r="B437" s="18" t="s">
        <v>872</v>
      </c>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c r="A438" s="17" t="s">
        <v>873</v>
      </c>
      <c r="B438" s="17" t="s">
        <v>872</v>
      </c>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c r="A439" s="18" t="s">
        <v>874</v>
      </c>
      <c r="B439" s="18" t="s">
        <v>805</v>
      </c>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c r="A440" s="17" t="s">
        <v>875</v>
      </c>
      <c r="B440" s="17" t="s">
        <v>875</v>
      </c>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c r="A441" s="18" t="s">
        <v>876</v>
      </c>
      <c r="B441" s="18" t="s">
        <v>817</v>
      </c>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c r="A442" s="17" t="s">
        <v>877</v>
      </c>
      <c r="B442" s="17" t="s">
        <v>722</v>
      </c>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c r="A443" s="18" t="s">
        <v>878</v>
      </c>
      <c r="B443" s="18" t="s">
        <v>879</v>
      </c>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c r="A444" s="17" t="s">
        <v>880</v>
      </c>
      <c r="B444" s="17" t="s">
        <v>881</v>
      </c>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c r="A445" s="18" t="s">
        <v>882</v>
      </c>
      <c r="B445" s="18" t="s">
        <v>651</v>
      </c>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c r="A446" s="17" t="s">
        <v>883</v>
      </c>
      <c r="B446" s="17" t="s">
        <v>781</v>
      </c>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c r="A447" s="18" t="s">
        <v>884</v>
      </c>
      <c r="B447" s="18" t="s">
        <v>885</v>
      </c>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c r="A448" s="17" t="s">
        <v>886</v>
      </c>
      <c r="B448" s="17" t="s">
        <v>637</v>
      </c>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c r="A449" s="18" t="s">
        <v>887</v>
      </c>
      <c r="B449" s="18" t="s">
        <v>888</v>
      </c>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c r="A450" s="17" t="s">
        <v>889</v>
      </c>
      <c r="B450" s="17" t="s">
        <v>889</v>
      </c>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c r="A451" s="18" t="s">
        <v>890</v>
      </c>
      <c r="B451" s="18" t="s">
        <v>891</v>
      </c>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c r="A452" s="17" t="s">
        <v>892</v>
      </c>
      <c r="B452" s="17" t="s">
        <v>893</v>
      </c>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c r="A453" s="18" t="s">
        <v>894</v>
      </c>
      <c r="B453" s="18" t="s">
        <v>895</v>
      </c>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c r="A454" s="17" t="s">
        <v>896</v>
      </c>
      <c r="B454" s="17" t="s">
        <v>897</v>
      </c>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c r="A455" s="18" t="s">
        <v>898</v>
      </c>
      <c r="B455" s="18" t="s">
        <v>899</v>
      </c>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c r="A456" s="17" t="s">
        <v>900</v>
      </c>
      <c r="B456" s="17" t="s">
        <v>900</v>
      </c>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c r="A457" s="18" t="s">
        <v>901</v>
      </c>
      <c r="B457" s="18" t="s">
        <v>901</v>
      </c>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c r="A458" s="17" t="s">
        <v>902</v>
      </c>
      <c r="B458" s="17" t="s">
        <v>893</v>
      </c>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c r="A459" s="18" t="s">
        <v>903</v>
      </c>
      <c r="B459" s="18" t="s">
        <v>904</v>
      </c>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c r="A460" s="17" t="s">
        <v>905</v>
      </c>
      <c r="B460" s="17" t="s">
        <v>906</v>
      </c>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c r="A461" s="18" t="s">
        <v>907</v>
      </c>
      <c r="B461" s="18" t="s">
        <v>908</v>
      </c>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c r="A462" s="17" t="s">
        <v>909</v>
      </c>
      <c r="B462" s="17" t="s">
        <v>908</v>
      </c>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c r="A463" s="18" t="s">
        <v>910</v>
      </c>
      <c r="B463" s="18" t="s">
        <v>911</v>
      </c>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c r="A464" s="17" t="s">
        <v>912</v>
      </c>
      <c r="B464" s="17" t="s">
        <v>911</v>
      </c>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c r="A465" s="18" t="s">
        <v>913</v>
      </c>
      <c r="B465" s="18" t="s">
        <v>914</v>
      </c>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c r="A466" s="17" t="s">
        <v>915</v>
      </c>
      <c r="B466" s="17" t="s">
        <v>916</v>
      </c>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c r="A467" s="18" t="s">
        <v>917</v>
      </c>
      <c r="B467" s="18" t="s">
        <v>916</v>
      </c>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c r="A468" s="17" t="s">
        <v>918</v>
      </c>
      <c r="B468" s="17" t="s">
        <v>914</v>
      </c>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c r="A469" s="18" t="s">
        <v>919</v>
      </c>
      <c r="B469" s="18" t="s">
        <v>919</v>
      </c>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c r="A470" s="17" t="s">
        <v>920</v>
      </c>
      <c r="B470" s="17" t="s">
        <v>921</v>
      </c>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c r="A471" s="18" t="s">
        <v>922</v>
      </c>
      <c r="B471" s="18" t="s">
        <v>923</v>
      </c>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c r="A472" s="17" t="s">
        <v>924</v>
      </c>
      <c r="B472" s="17" t="s">
        <v>923</v>
      </c>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c r="A473" s="18" t="s">
        <v>925</v>
      </c>
      <c r="B473" s="18" t="s">
        <v>885</v>
      </c>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c r="A474" s="17" t="s">
        <v>926</v>
      </c>
      <c r="B474" s="17" t="s">
        <v>926</v>
      </c>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c r="A475" s="18" t="s">
        <v>927</v>
      </c>
      <c r="B475" s="18" t="s">
        <v>465</v>
      </c>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c r="A476" s="17" t="s">
        <v>928</v>
      </c>
      <c r="B476" s="17" t="s">
        <v>929</v>
      </c>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c r="A477" s="18" t="s">
        <v>930</v>
      </c>
      <c r="B477" s="18" t="s">
        <v>930</v>
      </c>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c r="A478" s="17" t="s">
        <v>931</v>
      </c>
      <c r="B478" s="17" t="s">
        <v>749</v>
      </c>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c r="A479" s="18" t="s">
        <v>932</v>
      </c>
      <c r="B479" s="18" t="s">
        <v>760</v>
      </c>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c r="A480" s="17" t="s">
        <v>933</v>
      </c>
      <c r="B480" s="17" t="s">
        <v>934</v>
      </c>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c r="A481" s="18" t="s">
        <v>935</v>
      </c>
      <c r="B481" s="18" t="s">
        <v>936</v>
      </c>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c r="A482" s="17" t="s">
        <v>937</v>
      </c>
      <c r="B482" s="17" t="s">
        <v>936</v>
      </c>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c r="A483" s="18" t="s">
        <v>938</v>
      </c>
      <c r="B483" s="18" t="s">
        <v>939</v>
      </c>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c r="A484" s="17" t="s">
        <v>940</v>
      </c>
      <c r="B484" s="17" t="s">
        <v>939</v>
      </c>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c r="A485" s="18" t="s">
        <v>941</v>
      </c>
      <c r="B485" s="18" t="s">
        <v>941</v>
      </c>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c r="A486" s="17" t="s">
        <v>942</v>
      </c>
      <c r="B486" s="17" t="s">
        <v>839</v>
      </c>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c r="A487" s="18" t="s">
        <v>943</v>
      </c>
      <c r="B487" s="18" t="s">
        <v>944</v>
      </c>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c r="A488" s="17" t="s">
        <v>945</v>
      </c>
      <c r="B488" s="17" t="s">
        <v>944</v>
      </c>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c r="A489" s="18" t="s">
        <v>946</v>
      </c>
      <c r="B489" s="18" t="s">
        <v>944</v>
      </c>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c r="A490" s="17" t="s">
        <v>947</v>
      </c>
      <c r="B490" s="17" t="s">
        <v>948</v>
      </c>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c r="A491" s="18" t="s">
        <v>949</v>
      </c>
      <c r="B491" s="18" t="s">
        <v>950</v>
      </c>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c r="A492" s="17" t="s">
        <v>951</v>
      </c>
      <c r="B492" s="17" t="s">
        <v>952</v>
      </c>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c r="A493" s="18" t="s">
        <v>953</v>
      </c>
      <c r="B493" s="18" t="s">
        <v>948</v>
      </c>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c r="A494" s="17" t="s">
        <v>954</v>
      </c>
      <c r="B494" s="17" t="s">
        <v>955</v>
      </c>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c r="A495" s="18" t="s">
        <v>956</v>
      </c>
      <c r="B495" s="18" t="s">
        <v>957</v>
      </c>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c r="A496" s="17" t="s">
        <v>958</v>
      </c>
      <c r="B496" s="17" t="s">
        <v>957</v>
      </c>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c r="A497" s="18" t="s">
        <v>959</v>
      </c>
      <c r="B497" s="18" t="s">
        <v>960</v>
      </c>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c r="A498" s="17" t="s">
        <v>961</v>
      </c>
      <c r="B498" s="17" t="s">
        <v>961</v>
      </c>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c r="A499" s="18" t="s">
        <v>962</v>
      </c>
      <c r="B499" s="18" t="s">
        <v>962</v>
      </c>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c r="A500" s="17" t="s">
        <v>963</v>
      </c>
      <c r="B500" s="17" t="s">
        <v>963</v>
      </c>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c r="A501" s="18" t="s">
        <v>964</v>
      </c>
      <c r="B501" s="18" t="s">
        <v>964</v>
      </c>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c r="A502" s="17" t="s">
        <v>965</v>
      </c>
      <c r="B502" s="17" t="s">
        <v>965</v>
      </c>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c r="A503" s="18" t="s">
        <v>966</v>
      </c>
      <c r="B503" s="18" t="s">
        <v>967</v>
      </c>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c r="A504" s="17" t="s">
        <v>968</v>
      </c>
      <c r="B504" s="17" t="s">
        <v>968</v>
      </c>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c r="A505" s="18" t="s">
        <v>969</v>
      </c>
      <c r="B505" s="18" t="s">
        <v>969</v>
      </c>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c r="A506" s="17" t="s">
        <v>970</v>
      </c>
      <c r="B506" s="17" t="s">
        <v>970</v>
      </c>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c r="A507" s="18" t="s">
        <v>971</v>
      </c>
      <c r="B507" s="18" t="s">
        <v>463</v>
      </c>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c r="A508" s="17" t="s">
        <v>972</v>
      </c>
      <c r="B508" s="17" t="s">
        <v>568</v>
      </c>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c r="A509" s="18" t="s">
        <v>973</v>
      </c>
      <c r="B509" s="18" t="s">
        <v>973</v>
      </c>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c r="A510" s="17" t="s">
        <v>974</v>
      </c>
      <c r="B510" s="17" t="s">
        <v>975</v>
      </c>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c r="A511" s="18" t="s">
        <v>976</v>
      </c>
      <c r="B511" s="18" t="s">
        <v>976</v>
      </c>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c r="A512" s="17" t="s">
        <v>977</v>
      </c>
      <c r="B512" s="17" t="s">
        <v>977</v>
      </c>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c r="A513" s="18" t="s">
        <v>978</v>
      </c>
      <c r="B513" s="18" t="s">
        <v>978</v>
      </c>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c r="A514" s="17" t="s">
        <v>979</v>
      </c>
      <c r="B514" s="17" t="s">
        <v>980</v>
      </c>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c r="A515" s="18" t="s">
        <v>981</v>
      </c>
      <c r="B515" s="18" t="s">
        <v>982</v>
      </c>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c r="A516" s="17" t="s">
        <v>983</v>
      </c>
      <c r="B516" s="17" t="s">
        <v>984</v>
      </c>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c r="A517" s="18" t="s">
        <v>985</v>
      </c>
      <c r="B517" s="18" t="s">
        <v>985</v>
      </c>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c r="A518" s="17" t="s">
        <v>986</v>
      </c>
      <c r="B518" s="17" t="s">
        <v>987</v>
      </c>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c r="A519" s="18" t="s">
        <v>988</v>
      </c>
      <c r="B519" s="18" t="s">
        <v>987</v>
      </c>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c r="A520" s="17" t="s">
        <v>989</v>
      </c>
      <c r="B520" s="17" t="s">
        <v>990</v>
      </c>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c r="A521" s="18" t="s">
        <v>991</v>
      </c>
      <c r="B521" s="18" t="s">
        <v>914</v>
      </c>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c r="A522" s="17" t="s">
        <v>992</v>
      </c>
      <c r="B522" s="17" t="s">
        <v>823</v>
      </c>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c r="A523" s="18" t="s">
        <v>993</v>
      </c>
      <c r="B523" s="18" t="s">
        <v>584</v>
      </c>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c r="A524" s="17" t="s">
        <v>994</v>
      </c>
      <c r="B524" s="17" t="s">
        <v>899</v>
      </c>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c r="A525" s="18" t="s">
        <v>995</v>
      </c>
      <c r="B525" s="18" t="s">
        <v>692</v>
      </c>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c r="A526" s="17" t="s">
        <v>996</v>
      </c>
      <c r="B526" s="17" t="s">
        <v>997</v>
      </c>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c r="A527" s="18" t="s">
        <v>998</v>
      </c>
      <c r="B527" s="18" t="s">
        <v>999</v>
      </c>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c r="A528" s="17" t="s">
        <v>1000</v>
      </c>
      <c r="B528" s="17" t="s">
        <v>1001</v>
      </c>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c r="A529" s="18" t="s">
        <v>1002</v>
      </c>
      <c r="B529" s="18" t="s">
        <v>921</v>
      </c>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c r="A530" s="17" t="s">
        <v>1003</v>
      </c>
      <c r="B530" s="17" t="s">
        <v>929</v>
      </c>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c r="A531" s="18" t="s">
        <v>1004</v>
      </c>
      <c r="B531" s="18" t="s">
        <v>812</v>
      </c>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c r="A532" s="17" t="s">
        <v>1005</v>
      </c>
      <c r="B532" s="17" t="s">
        <v>774</v>
      </c>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c r="A533" s="18" t="s">
        <v>1006</v>
      </c>
      <c r="B533" s="18" t="s">
        <v>651</v>
      </c>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c r="A534" s="17" t="s">
        <v>1007</v>
      </c>
      <c r="B534" s="17" t="s">
        <v>742</v>
      </c>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c r="A535" s="18" t="s">
        <v>1008</v>
      </c>
      <c r="B535" s="18" t="s">
        <v>575</v>
      </c>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c r="A536" s="17" t="s">
        <v>1009</v>
      </c>
      <c r="B536" s="17" t="s">
        <v>1010</v>
      </c>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c r="A537" s="11"/>
      <c r="B537" s="11"/>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c r="A538" s="11"/>
      <c r="B538" s="11"/>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c r="A539" s="11"/>
      <c r="B539" s="11"/>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c r="A540" s="11"/>
      <c r="B540" s="11"/>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c r="A541" s="11"/>
      <c r="B541" s="11"/>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c r="A542" s="11"/>
      <c r="B542" s="11"/>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c r="A543" s="11"/>
      <c r="B543" s="11"/>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c r="A544" s="11"/>
      <c r="B544" s="11"/>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c r="A545" s="11"/>
      <c r="B545" s="11"/>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c r="A546" s="11"/>
      <c r="B546" s="11"/>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c r="A547" s="11"/>
      <c r="B547" s="11"/>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c r="A548" s="11"/>
      <c r="B548" s="11"/>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c r="A549" s="11"/>
      <c r="B549" s="11"/>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c r="A550" s="11"/>
      <c r="B550" s="11"/>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c r="A551" s="11"/>
      <c r="B551" s="11"/>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c r="A552" s="11"/>
      <c r="B552" s="11"/>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c r="A553" s="11"/>
      <c r="B553" s="11"/>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c r="A554" s="11"/>
      <c r="B554" s="11"/>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c r="A555" s="11"/>
      <c r="B555" s="11"/>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c r="A556" s="11"/>
      <c r="B556" s="11"/>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c r="A557" s="11"/>
      <c r="B557" s="11"/>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c r="A558" s="11"/>
      <c r="B558" s="11"/>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c r="A559" s="11"/>
      <c r="B559" s="11"/>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c r="A560" s="11"/>
      <c r="B560" s="11"/>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c r="A561" s="11"/>
      <c r="B561" s="11"/>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c r="A562" s="11"/>
      <c r="B562" s="11"/>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c r="A563" s="11"/>
      <c r="B563" s="11"/>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c r="A564" s="11"/>
      <c r="B564" s="11"/>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c r="A565" s="11"/>
      <c r="B565" s="11"/>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c r="A566" s="11"/>
      <c r="B566" s="11"/>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c r="A567" s="11"/>
      <c r="B567" s="11"/>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c r="A568" s="11"/>
      <c r="B568" s="11"/>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c r="A569" s="11"/>
      <c r="B569" s="11"/>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c r="A570" s="11"/>
      <c r="B570" s="11"/>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c r="A571" s="11"/>
      <c r="B571" s="11"/>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c r="A572" s="11"/>
      <c r="B572" s="11"/>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c r="A573" s="11"/>
      <c r="B573" s="11"/>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c r="A574" s="11"/>
      <c r="B574" s="11"/>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c r="A575" s="11"/>
      <c r="B575" s="11"/>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c r="A576" s="11"/>
      <c r="B576" s="11"/>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c r="A577" s="11"/>
      <c r="B577" s="11"/>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c r="A578" s="11"/>
      <c r="B578" s="11"/>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c r="A579" s="11"/>
      <c r="B579" s="11"/>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c r="A580" s="11"/>
      <c r="B580" s="11"/>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c r="A581" s="11"/>
      <c r="B581" s="11"/>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c r="A582" s="11"/>
      <c r="B582" s="11"/>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c r="A583" s="11"/>
      <c r="B583" s="11"/>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c r="A584" s="11"/>
      <c r="B584" s="11"/>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c r="A585" s="11"/>
      <c r="B585" s="11"/>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c r="A586" s="11"/>
      <c r="B586" s="11"/>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c r="A587" s="11"/>
      <c r="B587" s="11"/>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c r="A588" s="11"/>
      <c r="B588" s="11"/>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c r="A589" s="11"/>
      <c r="B589" s="11"/>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c r="A590" s="11"/>
      <c r="B590" s="11"/>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c r="A591" s="11"/>
      <c r="B591" s="11"/>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c r="A592" s="11"/>
      <c r="B592" s="11"/>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c r="A593" s="11"/>
      <c r="B593" s="11"/>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c r="A594" s="11"/>
      <c r="B594" s="11"/>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c r="A595" s="11"/>
      <c r="B595" s="11"/>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c r="A596" s="11"/>
      <c r="B596" s="11"/>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c r="A597" s="11"/>
      <c r="B597" s="11"/>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c r="A598" s="11"/>
      <c r="B598" s="11"/>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c r="A599" s="11"/>
      <c r="B599" s="11"/>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c r="A600" s="11"/>
      <c r="B600" s="11"/>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c r="A601" s="11"/>
      <c r="B601" s="11"/>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c r="A602" s="11"/>
      <c r="B602" s="11"/>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c r="A603" s="11"/>
      <c r="B603" s="11"/>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c r="A604" s="11"/>
      <c r="B604" s="11"/>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c r="A605" s="11"/>
      <c r="B605" s="11"/>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c r="A606" s="11"/>
      <c r="B606" s="11"/>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c r="A607" s="11"/>
      <c r="B607" s="11"/>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c r="A608" s="11"/>
      <c r="B608" s="11"/>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c r="A609" s="11"/>
      <c r="B609" s="11"/>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c r="A610" s="11"/>
      <c r="B610" s="11"/>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c r="A611" s="11"/>
      <c r="B611" s="11"/>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c r="A612" s="11"/>
      <c r="B612" s="11"/>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c r="A613" s="11"/>
      <c r="B613" s="11"/>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c r="A614" s="11"/>
      <c r="B614" s="11"/>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c r="A615" s="11"/>
      <c r="B615" s="11"/>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c r="A616" s="11"/>
      <c r="B616" s="11"/>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c r="A617" s="11"/>
      <c r="B617" s="11"/>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c r="A618" s="11"/>
      <c r="B618" s="11"/>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c r="A619" s="11"/>
      <c r="B619" s="11"/>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c r="A620" s="11"/>
      <c r="B620" s="11"/>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c r="A621" s="11"/>
      <c r="B621" s="11"/>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c r="A622" s="11"/>
      <c r="B622" s="11"/>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c r="A623" s="11"/>
      <c r="B623" s="11"/>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c r="A624" s="11"/>
      <c r="B624" s="11"/>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c r="A625" s="11"/>
      <c r="B625" s="11"/>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c r="A626" s="11"/>
      <c r="B626" s="11"/>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c r="A627" s="11"/>
      <c r="B627" s="11"/>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c r="A628" s="11"/>
      <c r="B628" s="11"/>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c r="A629" s="11"/>
      <c r="B629" s="11"/>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c r="A630" s="11"/>
      <c r="B630" s="11"/>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c r="A631" s="11"/>
      <c r="B631" s="11"/>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c r="A632" s="11"/>
      <c r="B632" s="11"/>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c r="A633" s="11"/>
      <c r="B633" s="11"/>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c r="A634" s="11"/>
      <c r="B634" s="11"/>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c r="A635" s="11"/>
      <c r="B635" s="11"/>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c r="A636" s="11"/>
      <c r="B636" s="11"/>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c r="A637" s="11"/>
      <c r="B637" s="11"/>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c r="A638" s="11"/>
      <c r="B638" s="11"/>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c r="A639" s="11"/>
      <c r="B639" s="11"/>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c r="A640" s="11"/>
      <c r="B640" s="11"/>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c r="A641" s="11"/>
      <c r="B641" s="11"/>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c r="A642" s="11"/>
      <c r="B642" s="11"/>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c r="A643" s="11"/>
      <c r="B643" s="11"/>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c r="A644" s="11"/>
      <c r="B644" s="11"/>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c r="A645" s="11"/>
      <c r="B645" s="11"/>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c r="A646" s="11"/>
      <c r="B646" s="11"/>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c r="A647" s="11"/>
      <c r="B647" s="11"/>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c r="A648" s="11"/>
      <c r="B648" s="11"/>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c r="A649" s="11"/>
      <c r="B649" s="11"/>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c r="A650" s="11"/>
      <c r="B650" s="11"/>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c r="A651" s="11"/>
      <c r="B651" s="11"/>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c r="A652" s="11"/>
      <c r="B652" s="11"/>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c r="A653" s="11"/>
      <c r="B653" s="11"/>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c r="A654" s="11"/>
      <c r="B654" s="11"/>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c r="A655" s="11"/>
      <c r="B655" s="11"/>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c r="A656" s="11"/>
      <c r="B656" s="11"/>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c r="A657" s="11"/>
      <c r="B657" s="11"/>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c r="A658" s="11"/>
      <c r="B658" s="11"/>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c r="A659" s="11"/>
      <c r="B659" s="11"/>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c r="A660" s="11"/>
      <c r="B660" s="11"/>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c r="A661" s="11"/>
      <c r="B661" s="11"/>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c r="A662" s="11"/>
      <c r="B662" s="11"/>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c r="A663" s="11"/>
      <c r="B663" s="11"/>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c r="A664" s="11"/>
      <c r="B664" s="11"/>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c r="A665" s="11"/>
      <c r="B665" s="11"/>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c r="A666" s="11"/>
      <c r="B666" s="11"/>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c r="A667" s="11"/>
      <c r="B667" s="11"/>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c r="A668" s="11"/>
      <c r="B668" s="11"/>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c r="A669" s="11"/>
      <c r="B669" s="11"/>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c r="A670" s="11"/>
      <c r="B670" s="11"/>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c r="A671" s="11"/>
      <c r="B671" s="11"/>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c r="A672" s="11"/>
      <c r="B672" s="11"/>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c r="A673" s="11"/>
      <c r="B673" s="11"/>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c r="A674" s="11"/>
      <c r="B674" s="11"/>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c r="A675" s="11"/>
      <c r="B675" s="11"/>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c r="A676" s="11"/>
      <c r="B676" s="11"/>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c r="A677" s="11"/>
      <c r="B677" s="11"/>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c r="A678" s="11"/>
      <c r="B678" s="11"/>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c r="A679" s="11"/>
      <c r="B679" s="11"/>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c r="A680" s="11"/>
      <c r="B680" s="11"/>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c r="A681" s="11"/>
      <c r="B681" s="11"/>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c r="A682" s="11"/>
      <c r="B682" s="11"/>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c r="A683" s="11"/>
      <c r="B683" s="11"/>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c r="A684" s="11"/>
      <c r="B684" s="11"/>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c r="A685" s="11"/>
      <c r="B685" s="11"/>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c r="A686" s="11"/>
      <c r="B686" s="11"/>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c r="A687" s="11"/>
      <c r="B687" s="11"/>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c r="A688" s="11"/>
      <c r="B688" s="11"/>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c r="A689" s="11"/>
      <c r="B689" s="11"/>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c r="A690" s="11"/>
      <c r="B690" s="11"/>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c r="A691" s="11"/>
      <c r="B691" s="11"/>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c r="A692" s="11"/>
      <c r="B692" s="11"/>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c r="A693" s="11"/>
      <c r="B693" s="11"/>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c r="A694" s="11"/>
      <c r="B694" s="11"/>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c r="A695" s="11"/>
      <c r="B695" s="11"/>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c r="A696" s="11"/>
      <c r="B696" s="11"/>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c r="A697" s="11"/>
      <c r="B697" s="11"/>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c r="A698" s="11"/>
      <c r="B698" s="11"/>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c r="A699" s="11"/>
      <c r="B699" s="11"/>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c r="A700" s="11"/>
      <c r="B700" s="11"/>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c r="A701" s="11"/>
      <c r="B701" s="11"/>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c r="A702" s="11"/>
      <c r="B702" s="11"/>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c r="A703" s="11"/>
      <c r="B703" s="11"/>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c r="A704" s="11"/>
      <c r="B704" s="11"/>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c r="A705" s="11"/>
      <c r="B705" s="11"/>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c r="A706" s="11"/>
      <c r="B706" s="11"/>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c r="A707" s="11"/>
      <c r="B707" s="11"/>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c r="A708" s="11"/>
      <c r="B708" s="11"/>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c r="A709" s="11"/>
      <c r="B709" s="11"/>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c r="A710" s="11"/>
      <c r="B710" s="11"/>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c r="A711" s="11"/>
      <c r="B711" s="11"/>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c r="A712" s="11"/>
      <c r="B712" s="11"/>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c r="A713" s="11"/>
      <c r="B713" s="11"/>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c r="A714" s="11"/>
      <c r="B714" s="11"/>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c r="A715" s="11"/>
      <c r="B715" s="11"/>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c r="A716" s="11"/>
      <c r="B716" s="11"/>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c r="A717" s="11"/>
      <c r="B717" s="11"/>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c r="A718" s="11"/>
      <c r="B718" s="11"/>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c r="A719" s="11"/>
      <c r="B719" s="11"/>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c r="A720" s="11"/>
      <c r="B720" s="11"/>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c r="A721" s="11"/>
      <c r="B721" s="11"/>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c r="A722" s="11"/>
      <c r="B722" s="11"/>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c r="A723" s="11"/>
      <c r="B723" s="11"/>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c r="A724" s="11"/>
      <c r="B724" s="11"/>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c r="A725" s="11"/>
      <c r="B725" s="11"/>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c r="A726" s="11"/>
      <c r="B726" s="11"/>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c r="A727" s="11"/>
      <c r="B727" s="11"/>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c r="A728" s="11"/>
      <c r="B728" s="11"/>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c r="A729" s="11"/>
      <c r="B729" s="11"/>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c r="A730" s="11"/>
      <c r="B730" s="11"/>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c r="A731" s="11"/>
      <c r="B731" s="11"/>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c r="A732" s="11"/>
      <c r="B732" s="11"/>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c r="A733" s="11"/>
      <c r="B733" s="11"/>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c r="A734" s="11"/>
      <c r="B734" s="11"/>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c r="A735" s="11"/>
      <c r="B735" s="11"/>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c r="A736" s="11"/>
      <c r="B736" s="11"/>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c r="A737" s="11"/>
      <c r="B737" s="11"/>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c r="A738" s="11"/>
      <c r="B738" s="11"/>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c r="A739" s="11"/>
      <c r="B739" s="11"/>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c r="A740" s="11"/>
      <c r="B740" s="11"/>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c r="A741" s="11"/>
      <c r="B741" s="11"/>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c r="A742" s="11"/>
      <c r="B742" s="11"/>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c r="A743" s="11"/>
      <c r="B743" s="11"/>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c r="A744" s="11"/>
      <c r="B744" s="11"/>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c r="A745" s="11"/>
      <c r="B745" s="11"/>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c r="A746" s="11"/>
      <c r="B746" s="11"/>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c r="A747" s="11"/>
      <c r="B747" s="11"/>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c r="A748" s="11"/>
      <c r="B748" s="11"/>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c r="A749" s="11"/>
      <c r="B749" s="11"/>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c r="A750" s="11"/>
      <c r="B750" s="11"/>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c r="A751" s="11"/>
      <c r="B751" s="11"/>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c r="A752" s="11"/>
      <c r="B752" s="11"/>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c r="A753" s="11"/>
      <c r="B753" s="11"/>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c r="A754" s="11"/>
      <c r="B754" s="11"/>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c r="A755" s="11"/>
      <c r="B755" s="11"/>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c r="A756" s="11"/>
      <c r="B756" s="11"/>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c r="A757" s="11"/>
      <c r="B757" s="11"/>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c r="A758" s="11"/>
      <c r="B758" s="11"/>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c r="A759" s="11"/>
      <c r="B759" s="11"/>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c r="A760" s="11"/>
      <c r="B760" s="11"/>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c r="A761" s="11"/>
      <c r="B761" s="11"/>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c r="A762" s="11"/>
      <c r="B762" s="11"/>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c r="A763" s="11"/>
      <c r="B763" s="11"/>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c r="A764" s="11"/>
      <c r="B764" s="11"/>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c r="A765" s="11"/>
      <c r="B765" s="11"/>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c r="A766" s="11"/>
      <c r="B766" s="11"/>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c r="A767" s="11"/>
      <c r="B767" s="11"/>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c r="A768" s="11"/>
      <c r="B768" s="11"/>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c r="A769" s="11"/>
      <c r="B769" s="11"/>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c r="A770" s="11"/>
      <c r="B770" s="11"/>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c r="A771" s="11"/>
      <c r="B771" s="11"/>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c r="A772" s="11"/>
      <c r="B772" s="11"/>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c r="A773" s="11"/>
      <c r="B773" s="11"/>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c r="A774" s="11"/>
      <c r="B774" s="11"/>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c r="A775" s="11"/>
      <c r="B775" s="11"/>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c r="A776" s="11"/>
      <c r="B776" s="11"/>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c r="A777" s="11"/>
      <c r="B777" s="11"/>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c r="A778" s="11"/>
      <c r="B778" s="11"/>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c r="A779" s="11"/>
      <c r="B779" s="11"/>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c r="A780" s="11"/>
      <c r="B780" s="11"/>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c r="A781" s="11"/>
      <c r="B781" s="11"/>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c r="A782" s="11"/>
      <c r="B782" s="11"/>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c r="A783" s="11"/>
      <c r="B783" s="11"/>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c r="A784" s="11"/>
      <c r="B784" s="11"/>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c r="A785" s="11"/>
      <c r="B785" s="11"/>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c r="A786" s="11"/>
      <c r="B786" s="11"/>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c r="A787" s="11"/>
      <c r="B787" s="11"/>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c r="A788" s="11"/>
      <c r="B788" s="11"/>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c r="A789" s="11"/>
      <c r="B789" s="11"/>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c r="A790" s="11"/>
      <c r="B790" s="11"/>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c r="A791" s="11"/>
      <c r="B791" s="11"/>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c r="A792" s="11"/>
      <c r="B792" s="11"/>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c r="A793" s="11"/>
      <c r="B793" s="11"/>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c r="A794" s="11"/>
      <c r="B794" s="11"/>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c r="A795" s="11"/>
      <c r="B795" s="11"/>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c r="A796" s="11"/>
      <c r="B796" s="11"/>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c r="A797" s="11"/>
      <c r="B797" s="11"/>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c r="A798" s="11"/>
      <c r="B798" s="11"/>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c r="A799" s="11"/>
      <c r="B799" s="11"/>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c r="A800" s="11"/>
      <c r="B800" s="11"/>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c r="A801" s="11"/>
      <c r="B801" s="11"/>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c r="A802" s="11"/>
      <c r="B802" s="11"/>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c r="A803" s="11"/>
      <c r="B803" s="11"/>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c r="A804" s="11"/>
      <c r="B804" s="11"/>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c r="A805" s="11"/>
      <c r="B805" s="11"/>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c r="A806" s="11"/>
      <c r="B806" s="11"/>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c r="A807" s="11"/>
      <c r="B807" s="11"/>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c r="A808" s="11"/>
      <c r="B808" s="11"/>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c r="A809" s="11"/>
      <c r="B809" s="11"/>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c r="A810" s="11"/>
      <c r="B810" s="11"/>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c r="A811" s="11"/>
      <c r="B811" s="11"/>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c r="A812" s="11"/>
      <c r="B812" s="11"/>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c r="A813" s="11"/>
      <c r="B813" s="11"/>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c r="A814" s="11"/>
      <c r="B814" s="11"/>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c r="A815" s="11"/>
      <c r="B815" s="11"/>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c r="A816" s="11"/>
      <c r="B816" s="11"/>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c r="A817" s="11"/>
      <c r="B817" s="11"/>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c r="A818" s="11"/>
      <c r="B818" s="11"/>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c r="A819" s="11"/>
      <c r="B819" s="11"/>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c r="A820" s="11"/>
      <c r="B820" s="11"/>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c r="A821" s="11"/>
      <c r="B821" s="11"/>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c r="A822" s="11"/>
      <c r="B822" s="11"/>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c r="A823" s="11"/>
      <c r="B823" s="11"/>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c r="A824" s="11"/>
      <c r="B824" s="11"/>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c r="A825" s="11"/>
      <c r="B825" s="11"/>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c r="A826" s="11"/>
      <c r="B826" s="11"/>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c r="A827" s="11"/>
      <c r="B827" s="11"/>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c r="A828" s="11"/>
      <c r="B828" s="11"/>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c r="A829" s="11"/>
      <c r="B829" s="11"/>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c r="A830" s="11"/>
      <c r="B830" s="11"/>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c r="A831" s="11"/>
      <c r="B831" s="11"/>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c r="A832" s="11"/>
      <c r="B832" s="11"/>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c r="A833" s="11"/>
      <c r="B833" s="11"/>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c r="A834" s="11"/>
      <c r="B834" s="11"/>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c r="A835" s="11"/>
      <c r="B835" s="11"/>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c r="A836" s="11"/>
      <c r="B836" s="11"/>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c r="A837" s="11"/>
      <c r="B837" s="11"/>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c r="A838" s="11"/>
      <c r="B838" s="11"/>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c r="A839" s="11"/>
      <c r="B839" s="11"/>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c r="A840" s="11"/>
      <c r="B840" s="11"/>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c r="A841" s="11"/>
      <c r="B841" s="11"/>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c r="A842" s="11"/>
      <c r="B842" s="11"/>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c r="A843" s="11"/>
      <c r="B843" s="11"/>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c r="A844" s="11"/>
      <c r="B844" s="11"/>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c r="A845" s="11"/>
      <c r="B845" s="11"/>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c r="A846" s="11"/>
      <c r="B846" s="11"/>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c r="A847" s="11"/>
      <c r="B847" s="11"/>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c r="A848" s="11"/>
      <c r="B848" s="11"/>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c r="A849" s="11"/>
      <c r="B849" s="11"/>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c r="A850" s="11"/>
      <c r="B850" s="11"/>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c r="A851" s="11"/>
      <c r="B851" s="11"/>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c r="A852" s="11"/>
      <c r="B852" s="11"/>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c r="A853" s="11"/>
      <c r="B853" s="11"/>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c r="A854" s="11"/>
      <c r="B854" s="11"/>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c r="A855" s="11"/>
      <c r="B855" s="11"/>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c r="A856" s="11"/>
      <c r="B856" s="11"/>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c r="A857" s="11"/>
      <c r="B857" s="11"/>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c r="A858" s="11"/>
      <c r="B858" s="11"/>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c r="A859" s="11"/>
      <c r="B859" s="11"/>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c r="A860" s="11"/>
      <c r="B860" s="11"/>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c r="A861" s="11"/>
      <c r="B861" s="11"/>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c r="A862" s="11"/>
      <c r="B862" s="11"/>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c r="A863" s="11"/>
      <c r="B863" s="11"/>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c r="A864" s="11"/>
      <c r="B864" s="11"/>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c r="A865" s="11"/>
      <c r="B865" s="11"/>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c r="A866" s="11"/>
      <c r="B866" s="11"/>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c r="A867" s="11"/>
      <c r="B867" s="11"/>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c r="A868" s="11"/>
      <c r="B868" s="11"/>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c r="A869" s="11"/>
      <c r="B869" s="11"/>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c r="A870" s="11"/>
      <c r="B870" s="11"/>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c r="A871" s="11"/>
      <c r="B871" s="11"/>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c r="A872" s="11"/>
      <c r="B872" s="11"/>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c r="A873" s="11"/>
      <c r="B873" s="11"/>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c r="A874" s="11"/>
      <c r="B874" s="11"/>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c r="A875" s="11"/>
      <c r="B875" s="11"/>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c r="A876" s="11"/>
      <c r="B876" s="11"/>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c r="A877" s="11"/>
      <c r="B877" s="11"/>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c r="A878" s="11"/>
      <c r="B878" s="11"/>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c r="A879" s="11"/>
      <c r="B879" s="11"/>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c r="A880" s="11"/>
      <c r="B880" s="11"/>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c r="A881" s="11"/>
      <c r="B881" s="11"/>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c r="A882" s="11"/>
      <c r="B882" s="11"/>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c r="A883" s="11"/>
      <c r="B883" s="11"/>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c r="A884" s="11"/>
      <c r="B884" s="11"/>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c r="A885" s="11"/>
      <c r="B885" s="11"/>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c r="A886" s="11"/>
      <c r="B886" s="11"/>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c r="A887" s="11"/>
      <c r="B887" s="11"/>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c r="A888" s="11"/>
      <c r="B888" s="11"/>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c r="A889" s="11"/>
      <c r="B889" s="11"/>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c r="A890" s="11"/>
      <c r="B890" s="11"/>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c r="A891" s="11"/>
      <c r="B891" s="11"/>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c r="A892" s="11"/>
      <c r="B892" s="11"/>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c r="A893" s="11"/>
      <c r="B893" s="11"/>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c r="A894" s="11"/>
      <c r="B894" s="11"/>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c r="A895" s="11"/>
      <c r="B895" s="11"/>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c r="A896" s="11"/>
      <c r="B896" s="11"/>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c r="A897" s="11"/>
      <c r="B897" s="11"/>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c r="A898" s="11"/>
      <c r="B898" s="11"/>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c r="A899" s="11"/>
      <c r="B899" s="11"/>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c r="A900" s="11"/>
      <c r="B900" s="11"/>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c r="A901" s="11"/>
      <c r="B901" s="11"/>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c r="A902" s="11"/>
      <c r="B902" s="11"/>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c r="A903" s="11"/>
      <c r="B903" s="11"/>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c r="A904" s="11"/>
      <c r="B904" s="11"/>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c r="A905" s="11"/>
      <c r="B905" s="11"/>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c r="A906" s="11"/>
      <c r="B906" s="11"/>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c r="A907" s="11"/>
      <c r="B907" s="11"/>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c r="A908" s="11"/>
      <c r="B908" s="11"/>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c r="A909" s="11"/>
      <c r="B909" s="11"/>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c r="A910" s="11"/>
      <c r="B910" s="11"/>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c r="A911" s="11"/>
      <c r="B911" s="11"/>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c r="A912" s="11"/>
      <c r="B912" s="11"/>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c r="A913" s="11"/>
      <c r="B913" s="11"/>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c r="A914" s="11"/>
      <c r="B914" s="11"/>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c r="A915" s="11"/>
      <c r="B915" s="11"/>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c r="A916" s="11"/>
      <c r="B916" s="11"/>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c r="A917" s="11"/>
      <c r="B917" s="11"/>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c r="A918" s="11"/>
      <c r="B918" s="11"/>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c r="A919" s="11"/>
      <c r="B919" s="11"/>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c r="A920" s="11"/>
      <c r="B920" s="11"/>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c r="A921" s="11"/>
      <c r="B921" s="11"/>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c r="A922" s="11"/>
      <c r="B922" s="11"/>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c r="A923" s="11"/>
      <c r="B923" s="11"/>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c r="A924" s="11"/>
      <c r="B924" s="11"/>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c r="A925" s="11"/>
      <c r="B925" s="11"/>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c r="A926" s="11"/>
      <c r="B926" s="11"/>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c r="A927" s="11"/>
      <c r="B927" s="11"/>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c r="A928" s="11"/>
      <c r="B928" s="11"/>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c r="A929" s="11"/>
      <c r="B929" s="11"/>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c r="A930" s="11"/>
      <c r="B930" s="11"/>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c r="A931" s="11"/>
      <c r="B931" s="11"/>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c r="A932" s="11"/>
      <c r="B932" s="11"/>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c r="A933" s="11"/>
      <c r="B933" s="11"/>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c r="A934" s="11"/>
      <c r="B934" s="11"/>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c r="A935" s="11"/>
      <c r="B935" s="11"/>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c r="A936" s="11"/>
      <c r="B936" s="11"/>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c r="A937" s="11"/>
      <c r="B937" s="11"/>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c r="A938" s="11"/>
      <c r="B938" s="11"/>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c r="A939" s="11"/>
      <c r="B939" s="11"/>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c r="A940" s="11"/>
      <c r="B940" s="11"/>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c r="A941" s="11"/>
      <c r="B941" s="11"/>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c r="A942" s="11"/>
      <c r="B942" s="11"/>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c r="A943" s="11"/>
      <c r="B943" s="11"/>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c r="A944" s="11"/>
      <c r="B944" s="11"/>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c r="A945" s="11"/>
      <c r="B945" s="11"/>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c r="A946" s="11"/>
      <c r="B946" s="11"/>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c r="A947" s="11"/>
      <c r="B947" s="11"/>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c r="A948" s="11"/>
      <c r="B948" s="11"/>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c r="A949" s="11"/>
      <c r="B949" s="11"/>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c r="A950" s="11"/>
      <c r="B950" s="11"/>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c r="A951" s="11"/>
      <c r="B951" s="11"/>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c r="A952" s="11"/>
      <c r="B952" s="11"/>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c r="A953" s="11"/>
      <c r="B953" s="11"/>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c r="A954" s="11"/>
      <c r="B954" s="11"/>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c r="A955" s="11"/>
      <c r="B955" s="11"/>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c r="A956" s="11"/>
      <c r="B956" s="11"/>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c r="A957" s="11"/>
      <c r="B957" s="11"/>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c r="A958" s="11"/>
      <c r="B958" s="11"/>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c r="A959" s="11"/>
      <c r="B959" s="11"/>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c r="A960" s="11"/>
      <c r="B960" s="11"/>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c r="A961" s="11"/>
      <c r="B961" s="11"/>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c r="A962" s="11"/>
      <c r="B962" s="11"/>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c r="A963" s="11"/>
      <c r="B963" s="11"/>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c r="A964" s="11"/>
      <c r="B964" s="11"/>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c r="A965" s="11"/>
      <c r="B965" s="11"/>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c r="A966" s="11"/>
      <c r="B966" s="11"/>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c r="A967" s="11"/>
      <c r="B967" s="11"/>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c r="A968" s="11"/>
      <c r="B968" s="11"/>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c r="A969" s="11"/>
      <c r="B969" s="11"/>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c r="A970" s="11"/>
      <c r="B970" s="11"/>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c r="A971" s="11"/>
      <c r="B971" s="11"/>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c r="A972" s="11"/>
      <c r="B972" s="11"/>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c r="A973" s="11"/>
      <c r="B973" s="11"/>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c r="A974" s="11"/>
      <c r="B974" s="11"/>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c r="A975" s="11"/>
      <c r="B975" s="11"/>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c r="A976" s="11"/>
      <c r="B976" s="11"/>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c r="A977" s="11"/>
      <c r="B977" s="11"/>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c r="A978" s="11"/>
      <c r="B978" s="11"/>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c r="A979" s="11"/>
      <c r="B979" s="11"/>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c r="A980" s="11"/>
      <c r="B980" s="11"/>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c r="A981" s="11"/>
      <c r="B981" s="11"/>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c r="A982" s="11"/>
      <c r="B982" s="11"/>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c r="A983" s="11"/>
      <c r="B983" s="11"/>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c r="A984" s="11"/>
      <c r="B984" s="11"/>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c r="A985" s="11"/>
      <c r="B985" s="11"/>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c r="A986" s="11"/>
      <c r="B986" s="11"/>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c r="A987" s="11"/>
      <c r="B987" s="11"/>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c r="A988" s="11"/>
      <c r="B988" s="11"/>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c r="A989" s="11"/>
      <c r="B989" s="11"/>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c r="A990" s="11"/>
      <c r="B990" s="11"/>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c r="A991" s="11"/>
      <c r="B991" s="11"/>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c r="A992" s="11"/>
      <c r="B992" s="11"/>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c r="A993" s="11"/>
      <c r="B993" s="11"/>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c r="A994" s="11"/>
      <c r="B994" s="11"/>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c r="A995" s="11"/>
      <c r="B995" s="11"/>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c r="A996" s="11"/>
      <c r="B996" s="11"/>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c r="A997" s="11"/>
      <c r="B997" s="11"/>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c r="A998" s="11"/>
      <c r="B998" s="11"/>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c r="A999" s="11"/>
      <c r="B999" s="11"/>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c r="A1000" s="11"/>
      <c r="B1000" s="11"/>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Principal</vt:lpstr>
      <vt:lpstr>Gemini - Segmento+Idade</vt:lpstr>
      <vt:lpstr>Total_de_acoes</vt:lpstr>
      <vt:lpstr>Ticker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Yuri Dirickson</cp:lastModifiedBy>
  <dcterms:modified xsi:type="dcterms:W3CDTF">2024-03-26T12:13:21Z</dcterms:modified>
</cp:coreProperties>
</file>