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arfun\Downloads\"/>
    </mc:Choice>
  </mc:AlternateContent>
  <bookViews>
    <workbookView xWindow="0" yWindow="0" windowWidth="19428" windowHeight="7476" activeTab="5"/>
  </bookViews>
  <sheets>
    <sheet name="1(23)" sheetId="1" r:id="rId1"/>
    <sheet name="(12)3" sheetId="2" r:id="rId2"/>
    <sheet name="12" sheetId="6" r:id="rId3"/>
    <sheet name="123" sheetId="10" r:id="rId4"/>
    <sheet name="blank" sheetId="7" r:id="rId5"/>
    <sheet name="ACTPR" sheetId="1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1" i="1" l="1"/>
  <c r="AA31" i="1"/>
  <c r="Z31" i="1"/>
  <c r="Y31" i="1"/>
  <c r="X31" i="1"/>
  <c r="W31" i="1"/>
  <c r="AB30" i="1"/>
  <c r="AA30" i="1"/>
  <c r="Z30" i="1"/>
  <c r="Y30" i="1"/>
  <c r="X30" i="1"/>
  <c r="W30" i="1"/>
  <c r="AB29" i="1"/>
  <c r="AA29" i="1"/>
  <c r="Z29" i="1"/>
  <c r="Y29" i="1"/>
  <c r="X29" i="1"/>
  <c r="W29" i="1"/>
  <c r="AB28" i="1"/>
  <c r="AA28" i="1"/>
  <c r="Z28" i="1"/>
  <c r="Y28" i="1"/>
  <c r="X28" i="1"/>
  <c r="W28" i="1"/>
  <c r="AB27" i="1"/>
  <c r="AA27" i="1"/>
  <c r="Z27" i="1"/>
  <c r="Y27" i="1"/>
  <c r="X27" i="1"/>
  <c r="W27" i="1"/>
  <c r="AB31" i="2"/>
  <c r="AA31" i="2"/>
  <c r="Z31" i="2"/>
  <c r="Y31" i="2"/>
  <c r="X31" i="2"/>
  <c r="W31" i="2"/>
  <c r="AB30" i="2"/>
  <c r="AA30" i="2"/>
  <c r="Z30" i="2"/>
  <c r="Y30" i="2"/>
  <c r="X30" i="2"/>
  <c r="W30" i="2"/>
  <c r="AB29" i="2"/>
  <c r="AA29" i="2"/>
  <c r="Z29" i="2"/>
  <c r="Y29" i="2"/>
  <c r="X29" i="2"/>
  <c r="W29" i="2"/>
  <c r="AB28" i="2"/>
  <c r="AA28" i="2"/>
  <c r="Z28" i="2"/>
  <c r="Y28" i="2"/>
  <c r="X28" i="2"/>
  <c r="W28" i="2"/>
  <c r="AB27" i="2"/>
  <c r="AA27" i="2"/>
  <c r="Z27" i="2"/>
  <c r="Y27" i="2"/>
  <c r="X27" i="2"/>
  <c r="W27" i="2"/>
  <c r="AB31" i="6"/>
  <c r="AB30" i="6"/>
  <c r="AB29" i="6"/>
  <c r="AB28" i="6"/>
  <c r="AB27" i="6"/>
  <c r="AA31" i="6"/>
  <c r="AA30" i="6"/>
  <c r="AA29" i="6"/>
  <c r="AA28" i="6"/>
  <c r="AA27" i="6"/>
  <c r="Z31" i="6"/>
  <c r="Z30" i="6"/>
  <c r="Z29" i="6"/>
  <c r="Z28" i="6"/>
  <c r="Z27" i="6"/>
  <c r="Y31" i="6"/>
  <c r="Y30" i="6"/>
  <c r="Y29" i="6"/>
  <c r="Y28" i="6"/>
  <c r="Y27" i="6"/>
  <c r="X31" i="6"/>
  <c r="X30" i="6"/>
  <c r="X29" i="6"/>
  <c r="X28" i="6"/>
  <c r="X27" i="6"/>
  <c r="X23" i="2" l="1"/>
  <c r="Y23" i="2"/>
  <c r="Z23" i="2"/>
  <c r="AA23" i="2"/>
  <c r="AB23" i="2"/>
  <c r="W23" i="2"/>
  <c r="AB21" i="2"/>
  <c r="AB22" i="2" s="1"/>
  <c r="X21" i="2"/>
  <c r="X22" i="2" s="1"/>
  <c r="Y21" i="2"/>
  <c r="Y22" i="2" s="1"/>
  <c r="Z21" i="2"/>
  <c r="Z22" i="2" s="1"/>
  <c r="AA21" i="2"/>
  <c r="AA22" i="2" s="1"/>
  <c r="W21" i="2"/>
  <c r="AC21" i="2" s="1"/>
  <c r="AC23" i="2" l="1"/>
  <c r="W22" i="2"/>
  <c r="AC22" i="2" s="1"/>
  <c r="AC24" i="2" s="1"/>
  <c r="E6" i="10"/>
  <c r="E5" i="10"/>
  <c r="F36" i="10"/>
  <c r="E36" i="10"/>
  <c r="E35" i="10"/>
  <c r="E34" i="10"/>
  <c r="E37" i="10" s="1"/>
  <c r="F30" i="10"/>
  <c r="E30" i="10"/>
  <c r="E29" i="10"/>
  <c r="E28" i="10"/>
  <c r="F24" i="10"/>
  <c r="E24" i="10"/>
  <c r="E23" i="10"/>
  <c r="E22" i="10"/>
  <c r="E25" i="10" s="1"/>
  <c r="F18" i="10"/>
  <c r="E18" i="10"/>
  <c r="E17" i="10"/>
  <c r="E16" i="10"/>
  <c r="E19" i="10" s="1"/>
  <c r="F12" i="10"/>
  <c r="E12" i="10"/>
  <c r="E11" i="10"/>
  <c r="E10" i="10"/>
  <c r="E13" i="10" s="1"/>
  <c r="E7" i="10"/>
  <c r="E4" i="10"/>
  <c r="F6" i="10"/>
  <c r="E31" i="10" l="1"/>
  <c r="T35" i="1"/>
  <c r="AA11" i="1" s="1"/>
  <c r="T34" i="1"/>
  <c r="T29" i="1"/>
  <c r="Z11" i="1" s="1"/>
  <c r="T28" i="1"/>
  <c r="T23" i="1"/>
  <c r="AB11" i="1" s="1"/>
  <c r="T22" i="1"/>
  <c r="T17" i="1"/>
  <c r="Y11" i="1" s="1"/>
  <c r="T16" i="1"/>
  <c r="T11" i="1"/>
  <c r="X11" i="1" s="1"/>
  <c r="T10" i="1"/>
  <c r="T5" i="1"/>
  <c r="W11" i="1" s="1"/>
  <c r="T4" i="1"/>
  <c r="T35" i="2"/>
  <c r="AA11" i="2" s="1"/>
  <c r="T34" i="2"/>
  <c r="T29" i="2"/>
  <c r="Z11" i="2" s="1"/>
  <c r="T28" i="2"/>
  <c r="T23" i="2"/>
  <c r="AB11" i="2" s="1"/>
  <c r="T22" i="2"/>
  <c r="T17" i="2"/>
  <c r="Y11" i="2" s="1"/>
  <c r="T16" i="2"/>
  <c r="T11" i="2"/>
  <c r="X11" i="2" s="1"/>
  <c r="T10" i="2"/>
  <c r="T5" i="2"/>
  <c r="W11" i="2" s="1"/>
  <c r="T4" i="2"/>
  <c r="T35" i="6"/>
  <c r="AA11" i="6" s="1"/>
  <c r="T34" i="6"/>
  <c r="T29" i="6"/>
  <c r="Z11" i="6" s="1"/>
  <c r="T28" i="6"/>
  <c r="T23" i="6"/>
  <c r="AB11" i="6" s="1"/>
  <c r="T22" i="6"/>
  <c r="T17" i="6"/>
  <c r="Y11" i="6" s="1"/>
  <c r="T16" i="6"/>
  <c r="T11" i="6"/>
  <c r="X11" i="6" s="1"/>
  <c r="T10" i="6"/>
  <c r="T5" i="6"/>
  <c r="W11" i="6" s="1"/>
  <c r="T4" i="6"/>
  <c r="W31" i="6" s="1"/>
  <c r="T35" i="7"/>
  <c r="T34" i="7"/>
  <c r="T29" i="7"/>
  <c r="T28" i="7"/>
  <c r="T23" i="7"/>
  <c r="T22" i="7"/>
  <c r="T17" i="7"/>
  <c r="T16" i="7"/>
  <c r="T11" i="7"/>
  <c r="T10" i="7"/>
  <c r="T5" i="7"/>
  <c r="T4" i="7"/>
  <c r="P35" i="7"/>
  <c r="L35" i="7"/>
  <c r="H35" i="7"/>
  <c r="D35" i="7"/>
  <c r="P34" i="7"/>
  <c r="L34" i="7"/>
  <c r="H34" i="7"/>
  <c r="D34" i="7"/>
  <c r="P29" i="7"/>
  <c r="L29" i="7"/>
  <c r="H29" i="7"/>
  <c r="D29" i="7"/>
  <c r="P28" i="7"/>
  <c r="L28" i="7"/>
  <c r="H28" i="7"/>
  <c r="D28" i="7"/>
  <c r="P23" i="7"/>
  <c r="L23" i="7"/>
  <c r="H23" i="7"/>
  <c r="D23" i="7"/>
  <c r="P22" i="7"/>
  <c r="L22" i="7"/>
  <c r="H22" i="7"/>
  <c r="D22" i="7"/>
  <c r="P17" i="7"/>
  <c r="L17" i="7"/>
  <c r="H17" i="7"/>
  <c r="D17" i="7"/>
  <c r="P16" i="7"/>
  <c r="L16" i="7"/>
  <c r="H16" i="7"/>
  <c r="D16" i="7"/>
  <c r="P11" i="7"/>
  <c r="L11" i="7"/>
  <c r="H11" i="7"/>
  <c r="D11" i="7"/>
  <c r="P10" i="7"/>
  <c r="L10" i="7"/>
  <c r="H10" i="7"/>
  <c r="D10" i="7"/>
  <c r="P5" i="7"/>
  <c r="L5" i="7"/>
  <c r="H5" i="7"/>
  <c r="D5" i="7"/>
  <c r="P4" i="7"/>
  <c r="L4" i="7"/>
  <c r="H4" i="7"/>
  <c r="D4" i="7"/>
  <c r="P35" i="6"/>
  <c r="AA10" i="6" s="1"/>
  <c r="L35" i="6"/>
  <c r="AA9" i="6" s="1"/>
  <c r="H35" i="6"/>
  <c r="AA8" i="6" s="1"/>
  <c r="D35" i="6"/>
  <c r="AA7" i="6" s="1"/>
  <c r="P34" i="6"/>
  <c r="L34" i="6"/>
  <c r="H34" i="6"/>
  <c r="D34" i="6"/>
  <c r="P29" i="6"/>
  <c r="Z10" i="6" s="1"/>
  <c r="L29" i="6"/>
  <c r="Z9" i="6" s="1"/>
  <c r="H29" i="6"/>
  <c r="Z8" i="6" s="1"/>
  <c r="D29" i="6"/>
  <c r="Z7" i="6" s="1"/>
  <c r="P28" i="6"/>
  <c r="L28" i="6"/>
  <c r="H28" i="6"/>
  <c r="D28" i="6"/>
  <c r="P23" i="6"/>
  <c r="AB10" i="6" s="1"/>
  <c r="L23" i="6"/>
  <c r="AB9" i="6" s="1"/>
  <c r="H23" i="6"/>
  <c r="AB8" i="6" s="1"/>
  <c r="D23" i="6"/>
  <c r="AB7" i="6" s="1"/>
  <c r="P22" i="6"/>
  <c r="L22" i="6"/>
  <c r="H22" i="6"/>
  <c r="D22" i="6"/>
  <c r="P17" i="6"/>
  <c r="Y10" i="6" s="1"/>
  <c r="L17" i="6"/>
  <c r="Y9" i="6" s="1"/>
  <c r="H17" i="6"/>
  <c r="Y8" i="6" s="1"/>
  <c r="D17" i="6"/>
  <c r="Y7" i="6" s="1"/>
  <c r="P16" i="6"/>
  <c r="L16" i="6"/>
  <c r="H16" i="6"/>
  <c r="D16" i="6"/>
  <c r="P11" i="6"/>
  <c r="X10" i="6" s="1"/>
  <c r="L11" i="6"/>
  <c r="X9" i="6" s="1"/>
  <c r="H11" i="6"/>
  <c r="X8" i="6" s="1"/>
  <c r="D11" i="6"/>
  <c r="X7" i="6" s="1"/>
  <c r="P10" i="6"/>
  <c r="L10" i="6"/>
  <c r="H10" i="6"/>
  <c r="D10" i="6"/>
  <c r="P5" i="6"/>
  <c r="W10" i="6" s="1"/>
  <c r="L5" i="6"/>
  <c r="W9" i="6" s="1"/>
  <c r="H5" i="6"/>
  <c r="W8" i="6" s="1"/>
  <c r="D5" i="6"/>
  <c r="W7" i="6" s="1"/>
  <c r="P4" i="6"/>
  <c r="W30" i="6" s="1"/>
  <c r="L4" i="6"/>
  <c r="W29" i="6" s="1"/>
  <c r="H4" i="6"/>
  <c r="W28" i="6" s="1"/>
  <c r="D4" i="6"/>
  <c r="W27" i="6" s="1"/>
  <c r="P35" i="2"/>
  <c r="AA10" i="2" s="1"/>
  <c r="P34" i="2"/>
  <c r="P29" i="2"/>
  <c r="Z10" i="2" s="1"/>
  <c r="P28" i="2"/>
  <c r="P23" i="2"/>
  <c r="AB10" i="2" s="1"/>
  <c r="P22" i="2"/>
  <c r="P17" i="2"/>
  <c r="Y10" i="2" s="1"/>
  <c r="P16" i="2"/>
  <c r="P11" i="2"/>
  <c r="X10" i="2" s="1"/>
  <c r="P10" i="2"/>
  <c r="P5" i="2"/>
  <c r="W10" i="2" s="1"/>
  <c r="P4" i="2"/>
  <c r="P35" i="1"/>
  <c r="AA10" i="1" s="1"/>
  <c r="P34" i="1"/>
  <c r="P29" i="1"/>
  <c r="Z10" i="1" s="1"/>
  <c r="P28" i="1"/>
  <c r="P23" i="1"/>
  <c r="AB10" i="1" s="1"/>
  <c r="P22" i="1"/>
  <c r="P17" i="1"/>
  <c r="Y10" i="1" s="1"/>
  <c r="P16" i="1"/>
  <c r="P11" i="1"/>
  <c r="X10" i="1" s="1"/>
  <c r="P10" i="1"/>
  <c r="P5" i="1"/>
  <c r="W10" i="1" s="1"/>
  <c r="P4" i="1"/>
  <c r="L35" i="1"/>
  <c r="AA9" i="1" s="1"/>
  <c r="L34" i="1"/>
  <c r="L29" i="1"/>
  <c r="Z9" i="1" s="1"/>
  <c r="L28" i="1"/>
  <c r="L23" i="1"/>
  <c r="AB9" i="1" s="1"/>
  <c r="L22" i="1"/>
  <c r="L17" i="1"/>
  <c r="Y9" i="1" s="1"/>
  <c r="L16" i="1"/>
  <c r="L11" i="1"/>
  <c r="X9" i="1" s="1"/>
  <c r="L10" i="1"/>
  <c r="L5" i="1"/>
  <c r="W9" i="1" s="1"/>
  <c r="L4" i="1"/>
  <c r="H35" i="1"/>
  <c r="AA8" i="1" s="1"/>
  <c r="H34" i="1"/>
  <c r="H29" i="1"/>
  <c r="Z8" i="1" s="1"/>
  <c r="H28" i="1"/>
  <c r="H23" i="1"/>
  <c r="AB8" i="1" s="1"/>
  <c r="H22" i="1"/>
  <c r="H17" i="1"/>
  <c r="Y8" i="1" s="1"/>
  <c r="H16" i="1"/>
  <c r="H11" i="1"/>
  <c r="X8" i="1" s="1"/>
  <c r="H10" i="1"/>
  <c r="H5" i="1"/>
  <c r="W8" i="1" s="1"/>
  <c r="H4" i="1"/>
  <c r="D35" i="1"/>
  <c r="AA7" i="1" s="1"/>
  <c r="D34" i="1"/>
  <c r="D29" i="1"/>
  <c r="Z7" i="1" s="1"/>
  <c r="D28" i="1"/>
  <c r="D23" i="1"/>
  <c r="AB7" i="1" s="1"/>
  <c r="D22" i="1"/>
  <c r="D17" i="1"/>
  <c r="Y7" i="1" s="1"/>
  <c r="D16" i="1"/>
  <c r="D11" i="1"/>
  <c r="X7" i="1" s="1"/>
  <c r="D10" i="1"/>
  <c r="D5" i="1"/>
  <c r="W7" i="1" s="1"/>
  <c r="D4" i="1"/>
  <c r="H4" i="2"/>
  <c r="L35" i="2"/>
  <c r="AA9" i="2" s="1"/>
  <c r="L34" i="2"/>
  <c r="L29" i="2"/>
  <c r="Z9" i="2" s="1"/>
  <c r="L28" i="2"/>
  <c r="L23" i="2"/>
  <c r="AB9" i="2" s="1"/>
  <c r="L22" i="2"/>
  <c r="L17" i="2"/>
  <c r="Y9" i="2" s="1"/>
  <c r="L16" i="2"/>
  <c r="L11" i="2"/>
  <c r="X9" i="2" s="1"/>
  <c r="L10" i="2"/>
  <c r="L5" i="2"/>
  <c r="W9" i="2" s="1"/>
  <c r="L4" i="2"/>
  <c r="H35" i="2"/>
  <c r="AA8" i="2" s="1"/>
  <c r="H34" i="2"/>
  <c r="H29" i="2"/>
  <c r="Z8" i="2" s="1"/>
  <c r="H28" i="2"/>
  <c r="H23" i="2"/>
  <c r="AB8" i="2" s="1"/>
  <c r="H22" i="2"/>
  <c r="H17" i="2"/>
  <c r="Y8" i="2" s="1"/>
  <c r="H16" i="2"/>
  <c r="H11" i="2"/>
  <c r="X8" i="2" s="1"/>
  <c r="H10" i="2"/>
  <c r="H5" i="2"/>
  <c r="W8" i="2" s="1"/>
  <c r="D35" i="2"/>
  <c r="AA7" i="2" s="1"/>
  <c r="D34" i="2"/>
  <c r="D29" i="2"/>
  <c r="Z7" i="2" s="1"/>
  <c r="D28" i="2"/>
  <c r="D23" i="2"/>
  <c r="AB7" i="2" s="1"/>
  <c r="D22" i="2"/>
  <c r="D17" i="2"/>
  <c r="Y7" i="2" s="1"/>
  <c r="D16" i="2"/>
  <c r="D11" i="2"/>
  <c r="X7" i="2" s="1"/>
  <c r="D10" i="2"/>
  <c r="D5" i="2"/>
  <c r="W7" i="2" s="1"/>
  <c r="D4" i="2"/>
</calcChain>
</file>

<file path=xl/sharedStrings.xml><?xml version="1.0" encoding="utf-8"?>
<sst xmlns="http://schemas.openxmlformats.org/spreadsheetml/2006/main" count="941" uniqueCount="70">
  <si>
    <t>classificationViaRegression</t>
  </si>
  <si>
    <t>Linear classifier </t>
  </si>
  <si>
    <t>Tree-based </t>
  </si>
  <si>
    <t>Hoeffiding</t>
  </si>
  <si>
    <t>Distance-based </t>
  </si>
  <si>
    <t>IBK</t>
  </si>
  <si>
    <t>Rule-based </t>
  </si>
  <si>
    <t>PART</t>
  </si>
  <si>
    <t>Ensemble </t>
  </si>
  <si>
    <t>RANDOMFOREST</t>
  </si>
  <si>
    <t>a</t>
  </si>
  <si>
    <t>b</t>
  </si>
  <si>
    <t>Bayes</t>
  </si>
  <si>
    <t>NaiveBayes</t>
  </si>
  <si>
    <t>1(23)</t>
  </si>
  <si>
    <t>over</t>
  </si>
  <si>
    <t>under</t>
  </si>
  <si>
    <t>combine</t>
  </si>
  <si>
    <t>(12)3</t>
  </si>
  <si>
    <t>selection</t>
  </si>
  <si>
    <t>c</t>
  </si>
  <si>
    <t>TP</t>
  </si>
  <si>
    <t>Accuracy</t>
  </si>
  <si>
    <t>Randomforest</t>
  </si>
  <si>
    <t>Manual calculation</t>
  </si>
  <si>
    <t>Python result</t>
  </si>
  <si>
    <t>array([[6., 3., 1., 2., 5., 4.],</t>
  </si>
  <si>
    <t xml:space="preserve">       [4., 2., 5., 6., 1., 3.],</t>
  </si>
  <si>
    <t xml:space="preserve">       [3., 2., 5., 6., 1., 4.],</t>
  </si>
  <si>
    <t xml:space="preserve">       [4., 3., 1., 2., 5., 6.]])</t>
  </si>
  <si>
    <t>array([4.2, 2.4, 3.4, 4.4, 2.6, 4. ])</t>
  </si>
  <si>
    <t>5.1143 0.4021</t>
  </si>
  <si>
    <t>array([[4. , 6. , 2. , 5. , 1. , 3. ],</t>
  </si>
  <si>
    <t xml:space="preserve">       [4. , 2. , 5. , 6. , 1. , 3. ],</t>
  </si>
  <si>
    <t xml:space="preserve">       [1. , 2.5, 2.5, 6. , 4. , 5. ],</t>
  </si>
  <si>
    <t xml:space="preserve">       [3.5, 6. , 2. , 5. , 1. , 3.5]])</t>
  </si>
  <si>
    <t>array([3.3, 3.7, 3.3, 5.6, 1.6, 3.5])</t>
  </si>
  <si>
    <t>11.7630 0.0382</t>
  </si>
  <si>
    <t>array([[4. , 6. , 1. , 5. , 2. , 3. ],</t>
  </si>
  <si>
    <t xml:space="preserve">       [3. , 1. , 4. , 6. , 2. , 5. ],</t>
  </si>
  <si>
    <t xml:space="preserve">       [4. , 6. , 2. , 5. , 1. , 3. ],</t>
  </si>
  <si>
    <t xml:space="preserve">       [4.5, 6. , 1. , 3. , 2. , 4.5]])</t>
  </si>
  <si>
    <t>array([3.7, 4. , 2.4, 5. , 1.8, 4.1])</t>
  </si>
  <si>
    <t>10.0575 0.0736</t>
  </si>
  <si>
    <t>TP Rate</t>
  </si>
  <si>
    <t xml:space="preserve">              [3. , 1. , 4. , 6. , 2. , 5. ],</t>
  </si>
  <si>
    <t xml:space="preserve">              [4. , 6. , 2. , 5. , 1. , 3. ],</t>
  </si>
  <si>
    <t xml:space="preserve">              [4.5, 6. , 1. , 3. , 2. , 4.5]])</t>
  </si>
  <si>
    <t xml:space="preserve">              [4., 2., 5., 6., 1., 3.],</t>
  </si>
  <si>
    <t xml:space="preserve">              [3., 2., 5., 6., 1., 4.],</t>
  </si>
  <si>
    <t xml:space="preserve">              [4., 3., 1., 2., 5., 6.]])</t>
  </si>
  <si>
    <t xml:space="preserve">              [4. , 2. , 5. , 6. , 1. , 3. ],</t>
  </si>
  <si>
    <t xml:space="preserve">              [1. , 2.5, 2.5, 6. , 4. , 5. ],</t>
  </si>
  <si>
    <t xml:space="preserve">              [3.5, 6. , 2. , 5. , 1. , 3.5]])</t>
  </si>
  <si>
    <t>array([[1., 2., 6., 5., 3., 4.],</t>
  </si>
  <si>
    <t xml:space="preserve">       [2., 1., 6., 5., 4., 3.],</t>
  </si>
  <si>
    <t xml:space="preserve">       [1., 4., 6., 5., 2., 3.]])</t>
  </si>
  <si>
    <t>array([2. , 2.2, 5.6, 5.4, 2.2, 3.6])</t>
  </si>
  <si>
    <t>19.5143 0.0015</t>
  </si>
  <si>
    <t>array([[3. , 3. , 3. , 3. , 6. , 3. ],</t>
  </si>
  <si>
    <t xml:space="preserve">       [4. , 1. , 6. , 5. , 2. , 3. ],</t>
  </si>
  <si>
    <t xml:space="preserve">       [4. , 2. , 6. , 5. , 1. , 3. ],</t>
  </si>
  <si>
    <t xml:space="preserve">       [1. , 3. , 2. , 6. , 4.5, 4.5],</t>
  </si>
  <si>
    <t xml:space="preserve">       [3.5, 3.5, 3.5, 3.5, 3.5, 3.5]])</t>
  </si>
  <si>
    <t>array([3.1, 2.5, 4.1, 4.5, 3.4, 3.4])</t>
  </si>
  <si>
    <t>5.3361 0.3762</t>
  </si>
  <si>
    <t xml:space="preserve">       [3. , 2. , 6. , 5. , 1. , 4. ],</t>
  </si>
  <si>
    <t xml:space="preserve">       [3. , 3. , 3. , 3. , 6. , 3. ],</t>
  </si>
  <si>
    <t>array([3.3, 2.7, 4.3, 3.9, 3.5, 3.3])</t>
  </si>
  <si>
    <t>3.8000 0.5786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</si>
</sst>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164" fontId="0" fillId="2" borderId="0" xfId="0" applyNumberFormat="1" applyFont="1" applyFill="1" applyAlignment="1">
      <alignment horizontal="center"/>
    </xf>
    <xf numFmtId="0" fontId="3" fillId="3" borderId="0" xfId="1"/>
    <xf numFmtId="164" fontId="3" fillId="3" borderId="0" xfId="1" applyNumberFormat="1" applyAlignment="1">
      <alignment horizontal="center"/>
    </xf>
    <xf numFmtId="164" fontId="4" fillId="4" borderId="0" xfId="2" applyNumberFormat="1" applyAlignment="1">
      <alignment horizontal="center"/>
    </xf>
    <xf numFmtId="164" fontId="5" fillId="5" borderId="0" xfId="3" applyNumberFormat="1" applyAlignment="1">
      <alignment horizontal="center"/>
    </xf>
    <xf numFmtId="164" fontId="3" fillId="3" borderId="1" xfId="1" applyNumberFormat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164" fontId="0" fillId="0" borderId="0" xfId="0" applyNumberFormat="1" applyFont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6" fillId="0" borderId="0" xfId="0" applyFont="1" applyAlignment="1">
      <alignment horizontal="center"/>
    </xf>
    <xf numFmtId="165" fontId="0" fillId="0" borderId="0" xfId="0" applyNumberFormat="1"/>
  </cellXfs>
  <cellStyles count="4">
    <cellStyle name="一般" xfId="0" builtinId="0"/>
    <cellStyle name="中等" xfId="3" builtinId="28"/>
    <cellStyle name="壞" xfId="2" builtinId="27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C1" zoomScale="85" zoomScaleNormal="85" workbookViewId="0">
      <selection activeCell="W26" sqref="W26:AB31"/>
    </sheetView>
  </sheetViews>
  <sheetFormatPr defaultColWidth="9.109375" defaultRowHeight="14.4" x14ac:dyDescent="0.3"/>
  <cols>
    <col min="1" max="3" width="9.109375" style="1"/>
    <col min="4" max="4" width="7.5546875" style="4" bestFit="1" customWidth="1"/>
    <col min="5" max="7" width="9.109375" style="1"/>
    <col min="8" max="8" width="7.5546875" style="4" bestFit="1" customWidth="1"/>
    <col min="9" max="11" width="9.109375" style="1"/>
    <col min="12" max="12" width="7.5546875" style="4" bestFit="1" customWidth="1"/>
    <col min="13" max="15" width="9.109375" style="1"/>
    <col min="16" max="16" width="7.5546875" style="4" bestFit="1" customWidth="1"/>
    <col min="17" max="16384" width="9.109375" style="1"/>
  </cols>
  <sheetData>
    <row r="1" spans="1:28" s="6" customFormat="1" ht="18" x14ac:dyDescent="0.35">
      <c r="A1" s="6" t="s">
        <v>14</v>
      </c>
      <c r="D1" s="7"/>
      <c r="E1" s="6" t="s">
        <v>17</v>
      </c>
      <c r="H1" s="7"/>
      <c r="I1" s="6" t="s">
        <v>15</v>
      </c>
      <c r="L1" s="7"/>
      <c r="M1" s="6" t="s">
        <v>16</v>
      </c>
      <c r="P1" s="7"/>
      <c r="Q1" s="6" t="s">
        <v>19</v>
      </c>
      <c r="T1" s="7"/>
    </row>
    <row r="2" spans="1:28" x14ac:dyDescent="0.3">
      <c r="A2" s="2" t="s">
        <v>1</v>
      </c>
      <c r="B2" s="1" t="s">
        <v>0</v>
      </c>
      <c r="E2" s="2" t="s">
        <v>1</v>
      </c>
      <c r="F2" s="1" t="s">
        <v>0</v>
      </c>
      <c r="I2" s="2" t="s">
        <v>1</v>
      </c>
      <c r="J2" s="1" t="s">
        <v>0</v>
      </c>
      <c r="M2" s="2" t="s">
        <v>1</v>
      </c>
      <c r="N2" s="1" t="s">
        <v>0</v>
      </c>
      <c r="Q2" s="2" t="s">
        <v>1</v>
      </c>
      <c r="R2" s="1" t="s">
        <v>0</v>
      </c>
      <c r="T2" s="4"/>
    </row>
    <row r="3" spans="1:28" x14ac:dyDescent="0.3">
      <c r="A3" s="3"/>
      <c r="B3" s="3" t="s">
        <v>10</v>
      </c>
      <c r="C3" s="3" t="s">
        <v>11</v>
      </c>
      <c r="D3" s="5"/>
      <c r="E3" s="3"/>
      <c r="F3" s="3" t="s">
        <v>10</v>
      </c>
      <c r="G3" s="3" t="s">
        <v>11</v>
      </c>
      <c r="H3" s="5"/>
      <c r="I3" s="3"/>
      <c r="J3" s="3" t="s">
        <v>10</v>
      </c>
      <c r="K3" s="3" t="s">
        <v>11</v>
      </c>
      <c r="L3" s="5"/>
      <c r="M3" s="3"/>
      <c r="N3" s="3" t="s">
        <v>10</v>
      </c>
      <c r="O3" s="3" t="s">
        <v>11</v>
      </c>
      <c r="P3" s="5"/>
      <c r="Q3" s="3"/>
      <c r="R3" s="3" t="s">
        <v>10</v>
      </c>
      <c r="S3" s="3" t="s">
        <v>11</v>
      </c>
      <c r="T3" s="5"/>
    </row>
    <row r="4" spans="1:28" ht="15.6" x14ac:dyDescent="0.3">
      <c r="A4" s="3" t="s">
        <v>10</v>
      </c>
      <c r="B4" s="3">
        <v>0</v>
      </c>
      <c r="C4" s="3">
        <v>26</v>
      </c>
      <c r="D4" s="8">
        <f>B4/(B4+C4)</f>
        <v>0</v>
      </c>
      <c r="E4" s="3" t="s">
        <v>10</v>
      </c>
      <c r="F4" s="3">
        <v>14356</v>
      </c>
      <c r="G4" s="3">
        <v>49</v>
      </c>
      <c r="H4" s="10">
        <f>F4/(F4+G4)</f>
        <v>0.99659840333217631</v>
      </c>
      <c r="I4" s="3" t="s">
        <v>10</v>
      </c>
      <c r="J4" s="3">
        <v>14404</v>
      </c>
      <c r="K4" s="3">
        <v>54</v>
      </c>
      <c r="L4" s="14">
        <f>J4/(J4+K4)</f>
        <v>0.99626504357449164</v>
      </c>
      <c r="M4" s="3" t="s">
        <v>10</v>
      </c>
      <c r="N4" s="3">
        <v>20</v>
      </c>
      <c r="O4" s="3">
        <v>6</v>
      </c>
      <c r="P4" s="8">
        <f>N4/(N4+O4)</f>
        <v>0.76923076923076927</v>
      </c>
      <c r="Q4" s="3" t="s">
        <v>10</v>
      </c>
      <c r="R4" s="3">
        <v>0</v>
      </c>
      <c r="S4" s="3">
        <v>26</v>
      </c>
      <c r="T4" s="8">
        <f>R4/(R4+S4)</f>
        <v>0</v>
      </c>
    </row>
    <row r="5" spans="1:28" ht="15.6" x14ac:dyDescent="0.3">
      <c r="A5" s="3" t="s">
        <v>11</v>
      </c>
      <c r="B5" s="3">
        <v>2</v>
      </c>
      <c r="C5" s="3">
        <v>14456</v>
      </c>
      <c r="D5" s="8">
        <f>(B4+C5)/SUM(B4:C5)</f>
        <v>0.99806683236674953</v>
      </c>
      <c r="E5" s="3" t="s">
        <v>11</v>
      </c>
      <c r="F5" s="3">
        <v>80</v>
      </c>
      <c r="G5" s="3">
        <v>14139</v>
      </c>
      <c r="H5" s="10">
        <f>(F4+G5)/SUM(F4:G5)</f>
        <v>0.99549329234209061</v>
      </c>
      <c r="I5" s="3" t="s">
        <v>11</v>
      </c>
      <c r="J5" s="3">
        <v>121</v>
      </c>
      <c r="K5" s="3">
        <v>14337</v>
      </c>
      <c r="L5" s="14">
        <f>(J4+K5)/SUM(J4:K5)</f>
        <v>0.99394798727348177</v>
      </c>
      <c r="M5" s="3" t="s">
        <v>11</v>
      </c>
      <c r="N5" s="3">
        <v>5</v>
      </c>
      <c r="O5" s="3">
        <v>21</v>
      </c>
      <c r="P5" s="8">
        <f>(N4+O5)/SUM(N4:O5)</f>
        <v>0.78846153846153844</v>
      </c>
      <c r="Q5" s="3" t="s">
        <v>11</v>
      </c>
      <c r="R5" s="3">
        <v>1</v>
      </c>
      <c r="S5" s="3">
        <v>14457</v>
      </c>
      <c r="T5" s="8">
        <f>(R4+S5)/SUM(R4:S5)</f>
        <v>0.99813587406793702</v>
      </c>
    </row>
    <row r="6" spans="1:28" x14ac:dyDescent="0.3">
      <c r="T6" s="4"/>
      <c r="W6" s="1" t="s">
        <v>0</v>
      </c>
      <c r="X6" s="1" t="s">
        <v>3</v>
      </c>
      <c r="Y6" s="1" t="s">
        <v>5</v>
      </c>
      <c r="Z6" s="1" t="s">
        <v>23</v>
      </c>
      <c r="AA6" s="1" t="s">
        <v>13</v>
      </c>
      <c r="AB6" s="1" t="s">
        <v>7</v>
      </c>
    </row>
    <row r="7" spans="1:28" x14ac:dyDescent="0.3">
      <c r="T7" s="4"/>
      <c r="W7" s="1">
        <f>D5</f>
        <v>0.99806683236674953</v>
      </c>
      <c r="X7" s="1">
        <f>D11</f>
        <v>0.99820491576912451</v>
      </c>
      <c r="Y7" s="1">
        <f>D17</f>
        <v>0.99689312344656167</v>
      </c>
      <c r="Z7" s="16">
        <f>D29</f>
        <v>0.99820491576912451</v>
      </c>
      <c r="AA7" s="1">
        <f>D35</f>
        <v>0.99357912178956087</v>
      </c>
      <c r="AB7" s="1">
        <f>D23</f>
        <v>0.99792874896437445</v>
      </c>
    </row>
    <row r="8" spans="1:28" x14ac:dyDescent="0.3">
      <c r="A8" s="2" t="s">
        <v>2</v>
      </c>
      <c r="B8" s="1" t="s">
        <v>3</v>
      </c>
      <c r="E8" s="2" t="s">
        <v>2</v>
      </c>
      <c r="F8" s="1" t="s">
        <v>3</v>
      </c>
      <c r="I8" s="2" t="s">
        <v>2</v>
      </c>
      <c r="J8" s="1" t="s">
        <v>3</v>
      </c>
      <c r="M8" s="2" t="s">
        <v>2</v>
      </c>
      <c r="N8" s="1" t="s">
        <v>3</v>
      </c>
      <c r="Q8" s="2" t="s">
        <v>2</v>
      </c>
      <c r="R8" s="1" t="s">
        <v>3</v>
      </c>
      <c r="T8" s="4"/>
      <c r="W8" s="1">
        <f>H5</f>
        <v>0.99549329234209061</v>
      </c>
      <c r="X8" s="1">
        <f>H11</f>
        <v>0.88701788708775853</v>
      </c>
      <c r="Y8" s="1">
        <f>H17</f>
        <v>0.99703046394633876</v>
      </c>
      <c r="Z8" s="16">
        <f>H29</f>
        <v>0.99891699273337065</v>
      </c>
      <c r="AA8" s="1">
        <f>H35</f>
        <v>0.83353130240357742</v>
      </c>
      <c r="AB8" s="1">
        <f>H23</f>
        <v>0.99434041363890446</v>
      </c>
    </row>
    <row r="9" spans="1:28" x14ac:dyDescent="0.3">
      <c r="A9" s="3"/>
      <c r="B9" s="3" t="s">
        <v>10</v>
      </c>
      <c r="C9" s="3" t="s">
        <v>11</v>
      </c>
      <c r="D9" s="5"/>
      <c r="E9" s="3"/>
      <c r="F9" s="3" t="s">
        <v>10</v>
      </c>
      <c r="G9" s="3" t="s">
        <v>11</v>
      </c>
      <c r="H9" s="5"/>
      <c r="I9" s="3"/>
      <c r="J9" s="3" t="s">
        <v>10</v>
      </c>
      <c r="K9" s="3" t="s">
        <v>11</v>
      </c>
      <c r="L9" s="5"/>
      <c r="M9" s="3"/>
      <c r="N9" s="3" t="s">
        <v>10</v>
      </c>
      <c r="O9" s="3" t="s">
        <v>11</v>
      </c>
      <c r="P9" s="5"/>
      <c r="Q9" s="3"/>
      <c r="R9" s="3" t="s">
        <v>10</v>
      </c>
      <c r="S9" s="3" t="s">
        <v>11</v>
      </c>
      <c r="T9" s="5"/>
      <c r="W9" s="1">
        <f>L5</f>
        <v>0.99394798727348177</v>
      </c>
      <c r="X9" s="1">
        <f>L11</f>
        <v>0.89510997371697332</v>
      </c>
      <c r="Y9" s="1">
        <f>L17</f>
        <v>0.99543505325771198</v>
      </c>
      <c r="Z9" s="16">
        <f>L29</f>
        <v>0.99764836076912433</v>
      </c>
      <c r="AA9" s="1">
        <f>L35</f>
        <v>0.8281574214967492</v>
      </c>
      <c r="AB9" s="1">
        <f>L23</f>
        <v>0.99221884078019085</v>
      </c>
    </row>
    <row r="10" spans="1:28" x14ac:dyDescent="0.3">
      <c r="A10" s="3" t="s">
        <v>10</v>
      </c>
      <c r="B10" s="3">
        <v>0</v>
      </c>
      <c r="C10" s="3">
        <v>26</v>
      </c>
      <c r="D10" s="8">
        <f>B10/(B10+C10)</f>
        <v>0</v>
      </c>
      <c r="E10" s="3" t="s">
        <v>10</v>
      </c>
      <c r="F10" s="3">
        <v>11803</v>
      </c>
      <c r="G10" s="3">
        <v>2602</v>
      </c>
      <c r="H10" s="8">
        <f>F10/(F10+G10)</f>
        <v>0.819368274904547</v>
      </c>
      <c r="I10" s="3" t="s">
        <v>10</v>
      </c>
      <c r="J10" s="3">
        <v>12246</v>
      </c>
      <c r="K10" s="3">
        <v>2212</v>
      </c>
      <c r="L10" s="8">
        <f>J10/(J10+K10)</f>
        <v>0.84700511827362013</v>
      </c>
      <c r="M10" s="3" t="s">
        <v>10</v>
      </c>
      <c r="N10" s="3">
        <v>23</v>
      </c>
      <c r="O10" s="3">
        <v>3</v>
      </c>
      <c r="P10" s="8">
        <f>N10/(N10+O10)</f>
        <v>0.88461538461538458</v>
      </c>
      <c r="Q10" s="3" t="s">
        <v>10</v>
      </c>
      <c r="R10" s="3">
        <v>0</v>
      </c>
      <c r="S10" s="3">
        <v>26</v>
      </c>
      <c r="T10" s="8">
        <f>R10/(R10+S10)</f>
        <v>0</v>
      </c>
      <c r="W10" s="1">
        <f>P5</f>
        <v>0.78846153846153844</v>
      </c>
      <c r="X10" s="1">
        <f>P11</f>
        <v>0.80769230769230771</v>
      </c>
      <c r="Y10" s="1">
        <f>P17</f>
        <v>0.80769230769230771</v>
      </c>
      <c r="Z10" s="16">
        <f>P29</f>
        <v>0.94230769230769229</v>
      </c>
      <c r="AA10" s="1">
        <f>P35</f>
        <v>0.86538461538461542</v>
      </c>
      <c r="AB10" s="1">
        <f>P23</f>
        <v>0.92307692307692313</v>
      </c>
    </row>
    <row r="11" spans="1:28" x14ac:dyDescent="0.3">
      <c r="A11" s="3" t="s">
        <v>11</v>
      </c>
      <c r="B11" s="3">
        <v>0</v>
      </c>
      <c r="C11" s="3">
        <v>14458</v>
      </c>
      <c r="D11" s="8">
        <f>(B10+C11)/SUM(B10:C11)</f>
        <v>0.99820491576912451</v>
      </c>
      <c r="E11" s="3" t="s">
        <v>11</v>
      </c>
      <c r="F11" s="3">
        <v>632</v>
      </c>
      <c r="G11" s="3">
        <v>13587</v>
      </c>
      <c r="H11" s="8">
        <f>(F10+G11)/SUM(F10:G11)</f>
        <v>0.88701788708775853</v>
      </c>
      <c r="I11" s="3" t="s">
        <v>11</v>
      </c>
      <c r="J11" s="3">
        <v>821</v>
      </c>
      <c r="K11" s="3">
        <v>13637</v>
      </c>
      <c r="L11" s="8">
        <f>(J10+K11)/SUM(J10:K11)</f>
        <v>0.89510997371697332</v>
      </c>
      <c r="M11" s="3" t="s">
        <v>11</v>
      </c>
      <c r="N11" s="3">
        <v>7</v>
      </c>
      <c r="O11" s="3">
        <v>19</v>
      </c>
      <c r="P11" s="8">
        <f>(N10+O11)/SUM(N10:O11)</f>
        <v>0.80769230769230771</v>
      </c>
      <c r="Q11" s="3" t="s">
        <v>11</v>
      </c>
      <c r="R11" s="3">
        <v>0</v>
      </c>
      <c r="S11" s="3">
        <v>14458</v>
      </c>
      <c r="T11" s="8">
        <f>(R10+S11)/SUM(R10:S11)</f>
        <v>0.99820491576912451</v>
      </c>
      <c r="W11" s="1">
        <f>T5</f>
        <v>0.99813587406793702</v>
      </c>
      <c r="X11" s="1">
        <f>T11</f>
        <v>0.99820491576912451</v>
      </c>
      <c r="Y11" s="1">
        <f>T17</f>
        <v>0.99682408174537418</v>
      </c>
      <c r="Z11" s="16">
        <f>T29</f>
        <v>0.99820491576912451</v>
      </c>
      <c r="AA11" s="1">
        <f>T35</f>
        <v>0.9950289975144988</v>
      </c>
      <c r="AB11" s="1">
        <f>T23</f>
        <v>0.99813587406793702</v>
      </c>
    </row>
    <row r="12" spans="1:28" x14ac:dyDescent="0.3">
      <c r="T12" s="4"/>
    </row>
    <row r="13" spans="1:28" x14ac:dyDescent="0.3">
      <c r="T13" s="4"/>
    </row>
    <row r="14" spans="1:28" x14ac:dyDescent="0.3">
      <c r="A14" s="2" t="s">
        <v>4</v>
      </c>
      <c r="B14" s="1" t="s">
        <v>5</v>
      </c>
      <c r="E14" s="2" t="s">
        <v>4</v>
      </c>
      <c r="F14" s="1" t="s">
        <v>5</v>
      </c>
      <c r="I14" s="2" t="s">
        <v>4</v>
      </c>
      <c r="J14" s="1" t="s">
        <v>5</v>
      </c>
      <c r="M14" s="2" t="s">
        <v>4</v>
      </c>
      <c r="N14" s="1" t="s">
        <v>5</v>
      </c>
      <c r="Q14" s="2" t="s">
        <v>4</v>
      </c>
      <c r="R14" s="1" t="s">
        <v>5</v>
      </c>
      <c r="T14" s="4"/>
      <c r="AB14" s="1" t="s">
        <v>32</v>
      </c>
    </row>
    <row r="15" spans="1:28" x14ac:dyDescent="0.3">
      <c r="A15" s="3"/>
      <c r="B15" s="3" t="s">
        <v>10</v>
      </c>
      <c r="C15" s="3" t="s">
        <v>11</v>
      </c>
      <c r="D15" s="5"/>
      <c r="E15" s="3"/>
      <c r="F15" s="3" t="s">
        <v>10</v>
      </c>
      <c r="G15" s="3" t="s">
        <v>11</v>
      </c>
      <c r="H15" s="5"/>
      <c r="I15" s="3"/>
      <c r="J15" s="3" t="s">
        <v>10</v>
      </c>
      <c r="K15" s="3" t="s">
        <v>11</v>
      </c>
      <c r="L15" s="5"/>
      <c r="M15" s="3"/>
      <c r="N15" s="3" t="s">
        <v>10</v>
      </c>
      <c r="O15" s="3" t="s">
        <v>11</v>
      </c>
      <c r="P15" s="5"/>
      <c r="Q15" s="3"/>
      <c r="R15" s="3" t="s">
        <v>10</v>
      </c>
      <c r="S15" s="3" t="s">
        <v>11</v>
      </c>
      <c r="T15" s="5"/>
      <c r="AB15" s="1" t="s">
        <v>33</v>
      </c>
    </row>
    <row r="16" spans="1:28" ht="15.6" x14ac:dyDescent="0.3">
      <c r="A16" s="3" t="s">
        <v>10</v>
      </c>
      <c r="B16" s="3">
        <v>0</v>
      </c>
      <c r="C16" s="3">
        <v>26</v>
      </c>
      <c r="D16" s="8">
        <f>B16/(B16+C16)</f>
        <v>0</v>
      </c>
      <c r="E16" s="3" t="s">
        <v>10</v>
      </c>
      <c r="F16" s="3">
        <v>14405</v>
      </c>
      <c r="G16" s="3">
        <v>0</v>
      </c>
      <c r="H16" s="11">
        <f>F16/(F16+G16)</f>
        <v>1</v>
      </c>
      <c r="I16" s="3" t="s">
        <v>10</v>
      </c>
      <c r="J16" s="3">
        <v>14448</v>
      </c>
      <c r="K16" s="3">
        <v>10</v>
      </c>
      <c r="L16" s="10">
        <f>J16/(J16+K16)</f>
        <v>0.99930834140268365</v>
      </c>
      <c r="M16" s="3" t="s">
        <v>10</v>
      </c>
      <c r="N16" s="3">
        <v>21</v>
      </c>
      <c r="O16" s="3">
        <v>5</v>
      </c>
      <c r="P16" s="8">
        <f>N16/(N16+O16)</f>
        <v>0.80769230769230771</v>
      </c>
      <c r="Q16" s="3" t="s">
        <v>10</v>
      </c>
      <c r="R16" s="3">
        <v>0</v>
      </c>
      <c r="S16" s="3">
        <v>26</v>
      </c>
      <c r="T16" s="8">
        <f>R16/(R16+S16)</f>
        <v>0</v>
      </c>
      <c r="AB16" s="1" t="s">
        <v>33</v>
      </c>
    </row>
    <row r="17" spans="1:28" ht="15.6" x14ac:dyDescent="0.3">
      <c r="A17" s="3" t="s">
        <v>11</v>
      </c>
      <c r="B17" s="3">
        <v>19</v>
      </c>
      <c r="C17" s="3">
        <v>14439</v>
      </c>
      <c r="D17" s="8">
        <f>(B16+C17)/SUM(B16:C17)</f>
        <v>0.99689312344656167</v>
      </c>
      <c r="E17" s="3" t="s">
        <v>11</v>
      </c>
      <c r="F17" s="3">
        <v>85</v>
      </c>
      <c r="G17" s="3">
        <v>14134</v>
      </c>
      <c r="H17" s="8">
        <f>(F16+G17)/SUM(F16:G17)</f>
        <v>0.99703046394633876</v>
      </c>
      <c r="I17" s="3" t="s">
        <v>11</v>
      </c>
      <c r="J17" s="3">
        <v>122</v>
      </c>
      <c r="K17" s="3">
        <v>14336</v>
      </c>
      <c r="L17" s="10">
        <f>(J16+K17)/SUM(J16:K17)</f>
        <v>0.99543505325771198</v>
      </c>
      <c r="M17" s="3" t="s">
        <v>11</v>
      </c>
      <c r="N17" s="3">
        <v>5</v>
      </c>
      <c r="O17" s="3">
        <v>21</v>
      </c>
      <c r="P17" s="8">
        <f>(N16+O17)/SUM(N16:O17)</f>
        <v>0.80769230769230771</v>
      </c>
      <c r="Q17" s="3" t="s">
        <v>11</v>
      </c>
      <c r="R17" s="3">
        <v>20</v>
      </c>
      <c r="S17" s="3">
        <v>14438</v>
      </c>
      <c r="T17" s="8">
        <f>(R16+S17)/SUM(R16:S17)</f>
        <v>0.99682408174537418</v>
      </c>
      <c r="AB17" s="1" t="s">
        <v>34</v>
      </c>
    </row>
    <row r="18" spans="1:28" x14ac:dyDescent="0.3">
      <c r="T18" s="4"/>
      <c r="AB18" s="1" t="s">
        <v>35</v>
      </c>
    </row>
    <row r="19" spans="1:28" x14ac:dyDescent="0.3">
      <c r="T19" s="4"/>
      <c r="AB19" s="1" t="s">
        <v>36</v>
      </c>
    </row>
    <row r="20" spans="1:28" x14ac:dyDescent="0.3">
      <c r="A20" s="2" t="s">
        <v>6</v>
      </c>
      <c r="B20" s="1" t="s">
        <v>7</v>
      </c>
      <c r="E20" s="2" t="s">
        <v>6</v>
      </c>
      <c r="F20" s="1" t="s">
        <v>7</v>
      </c>
      <c r="I20" s="2" t="s">
        <v>6</v>
      </c>
      <c r="J20" s="1" t="s">
        <v>7</v>
      </c>
      <c r="M20" s="2" t="s">
        <v>6</v>
      </c>
      <c r="N20" s="1" t="s">
        <v>7</v>
      </c>
      <c r="Q20" s="2" t="s">
        <v>6</v>
      </c>
      <c r="R20" s="1" t="s">
        <v>7</v>
      </c>
      <c r="T20" s="4"/>
      <c r="AB20" s="1" t="s">
        <v>37</v>
      </c>
    </row>
    <row r="21" spans="1:28" x14ac:dyDescent="0.3">
      <c r="A21" s="3"/>
      <c r="B21" s="3" t="s">
        <v>10</v>
      </c>
      <c r="C21" s="3" t="s">
        <v>11</v>
      </c>
      <c r="D21" s="5"/>
      <c r="E21" s="3"/>
      <c r="F21" s="3" t="s">
        <v>10</v>
      </c>
      <c r="G21" s="3" t="s">
        <v>11</v>
      </c>
      <c r="H21" s="5"/>
      <c r="I21" s="3"/>
      <c r="J21" s="3" t="s">
        <v>10</v>
      </c>
      <c r="K21" s="3" t="s">
        <v>11</v>
      </c>
      <c r="L21" s="5"/>
      <c r="M21" s="3"/>
      <c r="N21" s="3" t="s">
        <v>10</v>
      </c>
      <c r="O21" s="3" t="s">
        <v>11</v>
      </c>
      <c r="P21" s="5"/>
      <c r="Q21" s="3"/>
      <c r="R21" s="3" t="s">
        <v>10</v>
      </c>
      <c r="S21" s="3" t="s">
        <v>11</v>
      </c>
      <c r="T21" s="5"/>
    </row>
    <row r="22" spans="1:28" ht="15.6" x14ac:dyDescent="0.3">
      <c r="A22" s="3" t="s">
        <v>10</v>
      </c>
      <c r="B22" s="3">
        <v>0</v>
      </c>
      <c r="C22" s="3">
        <v>26</v>
      </c>
      <c r="D22" s="8">
        <f>B22/(B22+C22)</f>
        <v>0</v>
      </c>
      <c r="E22" s="3" t="s">
        <v>10</v>
      </c>
      <c r="F22" s="3">
        <v>14325</v>
      </c>
      <c r="G22" s="3">
        <v>80</v>
      </c>
      <c r="H22" s="8">
        <f>F22/(F22+G22)</f>
        <v>0.9944463727872267</v>
      </c>
      <c r="I22" s="3" t="s">
        <v>10</v>
      </c>
      <c r="J22" s="3">
        <v>14325</v>
      </c>
      <c r="K22" s="3">
        <v>133</v>
      </c>
      <c r="L22" s="8">
        <f>J22/(J22+K22)</f>
        <v>0.99080094065569235</v>
      </c>
      <c r="M22" s="3" t="s">
        <v>10</v>
      </c>
      <c r="N22" s="3">
        <v>24</v>
      </c>
      <c r="O22" s="3">
        <v>2</v>
      </c>
      <c r="P22" s="10">
        <f>N22/(N22+O22)</f>
        <v>0.92307692307692313</v>
      </c>
      <c r="Q22" s="3" t="s">
        <v>10</v>
      </c>
      <c r="R22" s="3">
        <v>0</v>
      </c>
      <c r="S22" s="3">
        <v>26</v>
      </c>
      <c r="T22" s="8">
        <f>R22/(R22+S22)</f>
        <v>0</v>
      </c>
    </row>
    <row r="23" spans="1:28" ht="15.6" x14ac:dyDescent="0.3">
      <c r="A23" s="3" t="s">
        <v>11</v>
      </c>
      <c r="B23" s="3">
        <v>4</v>
      </c>
      <c r="C23" s="3">
        <v>14454</v>
      </c>
      <c r="D23" s="8">
        <f>(B22+C23)/SUM(B22:C23)</f>
        <v>0.99792874896437445</v>
      </c>
      <c r="E23" s="3" t="s">
        <v>11</v>
      </c>
      <c r="F23" s="3">
        <v>82</v>
      </c>
      <c r="G23" s="3">
        <v>14137</v>
      </c>
      <c r="H23" s="8">
        <f>(F22+G23)/SUM(F22:G23)</f>
        <v>0.99434041363890446</v>
      </c>
      <c r="I23" s="3" t="s">
        <v>11</v>
      </c>
      <c r="J23" s="3">
        <v>92</v>
      </c>
      <c r="K23" s="3">
        <v>14366</v>
      </c>
      <c r="L23" s="8">
        <f>(J22+K23)/SUM(J22:K23)</f>
        <v>0.99221884078019085</v>
      </c>
      <c r="M23" s="3">
        <v>14</v>
      </c>
      <c r="N23" s="3">
        <v>2</v>
      </c>
      <c r="O23" s="3">
        <v>24</v>
      </c>
      <c r="P23" s="10">
        <f>(N22+O23)/SUM(N22:O23)</f>
        <v>0.92307692307692313</v>
      </c>
      <c r="Q23" s="3" t="s">
        <v>11</v>
      </c>
      <c r="R23" s="3">
        <v>1</v>
      </c>
      <c r="S23" s="3">
        <v>14457</v>
      </c>
      <c r="T23" s="8">
        <f>(R22+S23)/SUM(R22:S23)</f>
        <v>0.99813587406793702</v>
      </c>
    </row>
    <row r="24" spans="1:28" x14ac:dyDescent="0.3">
      <c r="T24" s="4"/>
    </row>
    <row r="25" spans="1:28" x14ac:dyDescent="0.3">
      <c r="T25" s="4"/>
    </row>
    <row r="26" spans="1:28" x14ac:dyDescent="0.3">
      <c r="A26" s="2" t="s">
        <v>8</v>
      </c>
      <c r="B26" s="1" t="s">
        <v>9</v>
      </c>
      <c r="E26" s="2" t="s">
        <v>8</v>
      </c>
      <c r="F26" s="1" t="s">
        <v>9</v>
      </c>
      <c r="I26" s="2" t="s">
        <v>8</v>
      </c>
      <c r="J26" s="1" t="s">
        <v>9</v>
      </c>
      <c r="M26" s="2" t="s">
        <v>8</v>
      </c>
      <c r="N26" s="1" t="s">
        <v>9</v>
      </c>
      <c r="Q26" s="2" t="s">
        <v>8</v>
      </c>
      <c r="R26" s="1" t="s">
        <v>9</v>
      </c>
      <c r="T26" s="4"/>
      <c r="W26" s="1" t="s">
        <v>0</v>
      </c>
      <c r="X26" s="1" t="s">
        <v>3</v>
      </c>
      <c r="Y26" s="1" t="s">
        <v>5</v>
      </c>
      <c r="Z26" s="1" t="s">
        <v>23</v>
      </c>
      <c r="AA26" s="1" t="s">
        <v>13</v>
      </c>
      <c r="AB26" s="1" t="s">
        <v>7</v>
      </c>
    </row>
    <row r="27" spans="1:28" x14ac:dyDescent="0.3">
      <c r="A27" s="3"/>
      <c r="B27" s="3" t="s">
        <v>10</v>
      </c>
      <c r="C27" s="3" t="s">
        <v>11</v>
      </c>
      <c r="D27" s="5"/>
      <c r="E27" s="3"/>
      <c r="F27" s="3" t="s">
        <v>10</v>
      </c>
      <c r="G27" s="3" t="s">
        <v>11</v>
      </c>
      <c r="H27" s="5"/>
      <c r="I27" s="3"/>
      <c r="J27" s="3" t="s">
        <v>10</v>
      </c>
      <c r="K27" s="3" t="s">
        <v>11</v>
      </c>
      <c r="L27" s="5"/>
      <c r="M27" s="3"/>
      <c r="N27" s="3" t="s">
        <v>10</v>
      </c>
      <c r="O27" s="3" t="s">
        <v>11</v>
      </c>
      <c r="P27" s="5"/>
      <c r="Q27" s="3"/>
      <c r="R27" s="3" t="s">
        <v>10</v>
      </c>
      <c r="S27" s="3" t="s">
        <v>11</v>
      </c>
      <c r="T27" s="5"/>
      <c r="W27" s="16">
        <f>D4</f>
        <v>0</v>
      </c>
      <c r="X27" s="16">
        <f>D10</f>
        <v>0</v>
      </c>
      <c r="Y27" s="16">
        <f>D16</f>
        <v>0</v>
      </c>
      <c r="Z27" s="16">
        <f>D28</f>
        <v>0</v>
      </c>
      <c r="AA27" s="16">
        <f>D34</f>
        <v>3.8461538461538464E-2</v>
      </c>
      <c r="AB27" s="16">
        <f>D22</f>
        <v>0</v>
      </c>
    </row>
    <row r="28" spans="1:28" ht="15.6" x14ac:dyDescent="0.3">
      <c r="A28" s="3" t="s">
        <v>10</v>
      </c>
      <c r="B28" s="3">
        <v>0</v>
      </c>
      <c r="C28" s="3">
        <v>26</v>
      </c>
      <c r="D28" s="8">
        <f>B28/(B28+C28)</f>
        <v>0</v>
      </c>
      <c r="E28" s="3" t="s">
        <v>10</v>
      </c>
      <c r="F28" s="3">
        <v>14388</v>
      </c>
      <c r="G28" s="3">
        <v>17</v>
      </c>
      <c r="H28" s="10">
        <f>F28/(F28+G28)</f>
        <v>0.9988198542172857</v>
      </c>
      <c r="I28" s="3" t="s">
        <v>10</v>
      </c>
      <c r="J28" s="3">
        <v>14429</v>
      </c>
      <c r="K28" s="3">
        <v>29</v>
      </c>
      <c r="L28" s="8">
        <f>J28/(J28+K28)</f>
        <v>0.99799419006778256</v>
      </c>
      <c r="M28" s="3" t="s">
        <v>10</v>
      </c>
      <c r="N28" s="3">
        <v>26</v>
      </c>
      <c r="O28" s="3">
        <v>0</v>
      </c>
      <c r="P28" s="11">
        <f>N28/(N28+O28)</f>
        <v>1</v>
      </c>
      <c r="Q28" s="3" t="s">
        <v>10</v>
      </c>
      <c r="R28" s="3">
        <v>0</v>
      </c>
      <c r="S28" s="3">
        <v>26</v>
      </c>
      <c r="T28" s="8">
        <f>R28/(R28+S28)</f>
        <v>0</v>
      </c>
      <c r="W28" s="16">
        <f>H4</f>
        <v>0.99659840333217631</v>
      </c>
      <c r="X28" s="16">
        <f>H10</f>
        <v>0.819368274904547</v>
      </c>
      <c r="Y28" s="16">
        <f>H16</f>
        <v>1</v>
      </c>
      <c r="Z28" s="16">
        <f>H28</f>
        <v>0.9988198542172857</v>
      </c>
      <c r="AA28" s="16">
        <f>H34</f>
        <v>0.83484901076015272</v>
      </c>
      <c r="AB28" s="16">
        <f>H22</f>
        <v>0.9944463727872267</v>
      </c>
    </row>
    <row r="29" spans="1:28" ht="15.6" x14ac:dyDescent="0.3">
      <c r="A29" s="3" t="s">
        <v>11</v>
      </c>
      <c r="B29" s="3">
        <v>0</v>
      </c>
      <c r="C29" s="3">
        <v>14458</v>
      </c>
      <c r="D29" s="8">
        <f>(B28+C29)/SUM(B28:C29)</f>
        <v>0.99820491576912451</v>
      </c>
      <c r="E29" s="3" t="s">
        <v>11</v>
      </c>
      <c r="F29" s="3">
        <v>14</v>
      </c>
      <c r="G29" s="3">
        <v>14205</v>
      </c>
      <c r="H29" s="10">
        <f>(F28+G29)/SUM(F28:G29)</f>
        <v>0.99891699273337065</v>
      </c>
      <c r="I29" s="3" t="s">
        <v>11</v>
      </c>
      <c r="J29" s="3">
        <v>39</v>
      </c>
      <c r="K29" s="3">
        <v>14419</v>
      </c>
      <c r="L29" s="8">
        <f>(J28+K29)/SUM(J28:K29)</f>
        <v>0.99764836076912433</v>
      </c>
      <c r="M29" s="3" t="s">
        <v>11</v>
      </c>
      <c r="N29" s="3">
        <v>3</v>
      </c>
      <c r="O29" s="3">
        <v>23</v>
      </c>
      <c r="P29" s="8">
        <f>(N28+O29)/SUM(N28:O29)</f>
        <v>0.94230769230769229</v>
      </c>
      <c r="Q29" s="3" t="s">
        <v>11</v>
      </c>
      <c r="R29" s="3">
        <v>0</v>
      </c>
      <c r="S29" s="3">
        <v>14458</v>
      </c>
      <c r="T29" s="8">
        <f>(R28+S29)/SUM(R28:S29)</f>
        <v>0.99820491576912451</v>
      </c>
      <c r="W29" s="16">
        <f>L4</f>
        <v>0.99626504357449164</v>
      </c>
      <c r="X29" s="16">
        <f>L10</f>
        <v>0.84700511827362013</v>
      </c>
      <c r="Y29" s="16">
        <f>L16</f>
        <v>0.99930834140268365</v>
      </c>
      <c r="Z29" s="16">
        <f>L28</f>
        <v>0.99799419006778256</v>
      </c>
      <c r="AA29" s="16">
        <f>L34</f>
        <v>0.8366994051736063</v>
      </c>
      <c r="AB29" s="16">
        <f>L22</f>
        <v>0.99080094065569235</v>
      </c>
    </row>
    <row r="30" spans="1:28" x14ac:dyDescent="0.3">
      <c r="T30" s="4"/>
      <c r="W30" s="16">
        <f>P4</f>
        <v>0.76923076923076927</v>
      </c>
      <c r="X30" s="16">
        <f>P10</f>
        <v>0.88461538461538458</v>
      </c>
      <c r="Y30" s="16">
        <f>P16</f>
        <v>0.80769230769230771</v>
      </c>
      <c r="Z30" s="16">
        <f>P28</f>
        <v>1</v>
      </c>
      <c r="AA30" s="16">
        <f>P34</f>
        <v>0.92307692307692313</v>
      </c>
      <c r="AB30" s="16">
        <f>P22</f>
        <v>0.92307692307692313</v>
      </c>
    </row>
    <row r="31" spans="1:28" x14ac:dyDescent="0.3">
      <c r="T31" s="4"/>
      <c r="W31" s="16">
        <f>T4</f>
        <v>0</v>
      </c>
      <c r="X31" s="16">
        <f>T10</f>
        <v>0</v>
      </c>
      <c r="Y31" s="16">
        <f>T16</f>
        <v>0</v>
      </c>
      <c r="Z31" s="16">
        <f>T28</f>
        <v>0</v>
      </c>
      <c r="AA31" s="16">
        <f>T34</f>
        <v>0</v>
      </c>
      <c r="AB31" s="16">
        <f>T22</f>
        <v>0</v>
      </c>
    </row>
    <row r="32" spans="1:28" x14ac:dyDescent="0.3">
      <c r="A32" s="1" t="s">
        <v>12</v>
      </c>
      <c r="B32" s="1" t="s">
        <v>13</v>
      </c>
      <c r="E32" s="1" t="s">
        <v>12</v>
      </c>
      <c r="F32" s="1" t="s">
        <v>13</v>
      </c>
      <c r="I32" s="1" t="s">
        <v>12</v>
      </c>
      <c r="J32" s="1" t="s">
        <v>13</v>
      </c>
      <c r="M32" s="1" t="s">
        <v>12</v>
      </c>
      <c r="N32" s="1" t="s">
        <v>13</v>
      </c>
      <c r="Q32" s="1" t="s">
        <v>12</v>
      </c>
      <c r="R32" s="1" t="s">
        <v>13</v>
      </c>
      <c r="T32" s="4"/>
    </row>
    <row r="33" spans="1:20" x14ac:dyDescent="0.3">
      <c r="A33" s="3"/>
      <c r="B33" s="3" t="s">
        <v>10</v>
      </c>
      <c r="C33" s="3" t="s">
        <v>11</v>
      </c>
      <c r="D33" s="5"/>
      <c r="E33" s="3"/>
      <c r="F33" s="3" t="s">
        <v>10</v>
      </c>
      <c r="G33" s="3" t="s">
        <v>11</v>
      </c>
      <c r="H33" s="5"/>
      <c r="I33" s="3"/>
      <c r="J33" s="3" t="s">
        <v>10</v>
      </c>
      <c r="K33" s="3" t="s">
        <v>11</v>
      </c>
      <c r="L33" s="5"/>
      <c r="M33" s="3"/>
      <c r="N33" s="3" t="s">
        <v>10</v>
      </c>
      <c r="O33" s="3" t="s">
        <v>11</v>
      </c>
      <c r="P33" s="5"/>
      <c r="Q33" s="3"/>
      <c r="R33" s="3" t="s">
        <v>10</v>
      </c>
      <c r="S33" s="3" t="s">
        <v>11</v>
      </c>
      <c r="T33" s="5"/>
    </row>
    <row r="34" spans="1:20" ht="15.6" x14ac:dyDescent="0.3">
      <c r="A34" s="3" t="s">
        <v>10</v>
      </c>
      <c r="B34" s="3">
        <v>1</v>
      </c>
      <c r="C34" s="3">
        <v>25</v>
      </c>
      <c r="D34" s="10">
        <f>B34/(B34+C34)</f>
        <v>3.8461538461538464E-2</v>
      </c>
      <c r="E34" s="3" t="s">
        <v>10</v>
      </c>
      <c r="F34" s="3">
        <v>12026</v>
      </c>
      <c r="G34" s="3">
        <v>2379</v>
      </c>
      <c r="H34" s="8">
        <f>F34/(F34+G34)</f>
        <v>0.83484901076015272</v>
      </c>
      <c r="I34" s="3" t="s">
        <v>10</v>
      </c>
      <c r="J34" s="3">
        <v>12097</v>
      </c>
      <c r="K34" s="3">
        <v>2361</v>
      </c>
      <c r="L34" s="8">
        <f>J34/(J34+K34)</f>
        <v>0.8366994051736063</v>
      </c>
      <c r="M34" s="3" t="s">
        <v>10</v>
      </c>
      <c r="N34" s="3">
        <v>24</v>
      </c>
      <c r="O34" s="3">
        <v>2</v>
      </c>
      <c r="P34" s="8">
        <f>N34/(N34+O34)</f>
        <v>0.92307692307692313</v>
      </c>
      <c r="Q34" s="3" t="s">
        <v>10</v>
      </c>
      <c r="R34" s="3">
        <v>0</v>
      </c>
      <c r="S34" s="3">
        <v>26</v>
      </c>
      <c r="T34" s="8">
        <f>R34/(R34+S34)</f>
        <v>0</v>
      </c>
    </row>
    <row r="35" spans="1:20" x14ac:dyDescent="0.3">
      <c r="A35" s="3" t="s">
        <v>11</v>
      </c>
      <c r="B35" s="3">
        <v>68</v>
      </c>
      <c r="C35" s="3">
        <v>14390</v>
      </c>
      <c r="D35" s="8">
        <f>(B34+C35)/SUM(B34:C35)</f>
        <v>0.99357912178956087</v>
      </c>
      <c r="E35" s="3" t="s">
        <v>11</v>
      </c>
      <c r="F35" s="3">
        <v>2386</v>
      </c>
      <c r="G35" s="3">
        <v>11833</v>
      </c>
      <c r="H35" s="8">
        <f>(F34+G35)/SUM(F34:G35)</f>
        <v>0.83353130240357742</v>
      </c>
      <c r="I35" s="3" t="s">
        <v>11</v>
      </c>
      <c r="J35" s="3">
        <v>2608</v>
      </c>
      <c r="K35" s="3">
        <v>11850</v>
      </c>
      <c r="L35" s="8">
        <f>(J34+K35)/SUM(J34:K35)</f>
        <v>0.8281574214967492</v>
      </c>
      <c r="M35" s="3" t="s">
        <v>11</v>
      </c>
      <c r="N35" s="3">
        <v>5</v>
      </c>
      <c r="O35" s="3">
        <v>21</v>
      </c>
      <c r="P35" s="8">
        <f>(N34+O35)/SUM(N34:O35)</f>
        <v>0.86538461538461542</v>
      </c>
      <c r="Q35" s="3" t="s">
        <v>11</v>
      </c>
      <c r="R35" s="3">
        <v>46</v>
      </c>
      <c r="S35" s="3">
        <v>14412</v>
      </c>
      <c r="T35" s="8">
        <f>(R34+S35)/SUM(R34:S35)</f>
        <v>0.9950289975144988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opLeftCell="D1" zoomScale="85" zoomScaleNormal="85" workbookViewId="0">
      <selection activeCell="AD11" sqref="AD11:AE18"/>
    </sheetView>
  </sheetViews>
  <sheetFormatPr defaultColWidth="9.109375" defaultRowHeight="14.4" x14ac:dyDescent="0.3"/>
  <cols>
    <col min="1" max="3" width="9.109375" style="1"/>
    <col min="4" max="4" width="7.5546875" style="4" bestFit="1" customWidth="1"/>
    <col min="5" max="7" width="9.109375" style="1"/>
    <col min="8" max="8" width="7.5546875" style="4" bestFit="1" customWidth="1"/>
    <col min="9" max="11" width="9.109375" style="1"/>
    <col min="12" max="12" width="7.5546875" style="4" bestFit="1" customWidth="1"/>
    <col min="13" max="15" width="9.109375" style="1"/>
    <col min="16" max="16" width="7.88671875" style="4" bestFit="1" customWidth="1"/>
    <col min="17" max="16384" width="9.109375" style="1"/>
  </cols>
  <sheetData>
    <row r="1" spans="1:30" s="6" customFormat="1" ht="18" x14ac:dyDescent="0.35">
      <c r="A1" s="6" t="s">
        <v>18</v>
      </c>
      <c r="D1" s="7"/>
      <c r="E1" s="6" t="s">
        <v>17</v>
      </c>
      <c r="H1" s="7"/>
      <c r="I1" s="6" t="s">
        <v>15</v>
      </c>
      <c r="L1" s="7"/>
      <c r="M1" s="6" t="s">
        <v>16</v>
      </c>
      <c r="P1" s="7"/>
      <c r="Q1" s="6" t="s">
        <v>19</v>
      </c>
      <c r="T1" s="7"/>
    </row>
    <row r="2" spans="1:30" x14ac:dyDescent="0.3">
      <c r="A2" s="2" t="s">
        <v>1</v>
      </c>
      <c r="B2" s="1" t="s">
        <v>0</v>
      </c>
      <c r="E2" s="2" t="s">
        <v>1</v>
      </c>
      <c r="F2" s="1" t="s">
        <v>0</v>
      </c>
      <c r="I2" s="2" t="s">
        <v>1</v>
      </c>
      <c r="J2" s="1" t="s">
        <v>0</v>
      </c>
      <c r="M2" s="2" t="s">
        <v>1</v>
      </c>
      <c r="N2" s="1" t="s">
        <v>0</v>
      </c>
      <c r="Q2" s="2" t="s">
        <v>1</v>
      </c>
      <c r="R2" s="1" t="s">
        <v>0</v>
      </c>
      <c r="T2" s="4"/>
    </row>
    <row r="3" spans="1:30" x14ac:dyDescent="0.3">
      <c r="A3" s="3"/>
      <c r="B3" s="3" t="s">
        <v>10</v>
      </c>
      <c r="C3" s="3" t="s">
        <v>11</v>
      </c>
      <c r="D3" s="5"/>
      <c r="E3" s="3"/>
      <c r="F3" s="3" t="s">
        <v>10</v>
      </c>
      <c r="G3" s="3" t="s">
        <v>11</v>
      </c>
      <c r="H3" s="5"/>
      <c r="I3" s="3"/>
      <c r="J3" s="3" t="s">
        <v>10</v>
      </c>
      <c r="K3" s="3" t="s">
        <v>11</v>
      </c>
      <c r="L3" s="5"/>
      <c r="M3" s="3"/>
      <c r="N3" s="3" t="s">
        <v>10</v>
      </c>
      <c r="O3" s="3" t="s">
        <v>11</v>
      </c>
      <c r="P3" s="5"/>
      <c r="Q3" s="3"/>
      <c r="R3" s="3" t="s">
        <v>10</v>
      </c>
      <c r="S3" s="3" t="s">
        <v>11</v>
      </c>
      <c r="T3" s="5"/>
    </row>
    <row r="4" spans="1:30" x14ac:dyDescent="0.3">
      <c r="A4" s="3" t="s">
        <v>10</v>
      </c>
      <c r="B4" s="3">
        <v>350</v>
      </c>
      <c r="C4" s="3">
        <v>2346</v>
      </c>
      <c r="D4" s="8">
        <f>B4/(B4+C4)</f>
        <v>0.12982195845697331</v>
      </c>
      <c r="E4" s="3" t="s">
        <v>10</v>
      </c>
      <c r="F4" s="3">
        <v>5635</v>
      </c>
      <c r="G4" s="3">
        <v>809</v>
      </c>
      <c r="H4" s="8">
        <f>F4/(F4+G4)</f>
        <v>0.87445685909373061</v>
      </c>
      <c r="I4" s="3" t="s">
        <v>10</v>
      </c>
      <c r="J4" s="3">
        <v>8473</v>
      </c>
      <c r="K4" s="3">
        <v>3315</v>
      </c>
      <c r="L4" s="8">
        <f>J4/(J4+K4)</f>
        <v>0.7187818120122158</v>
      </c>
      <c r="M4" s="3" t="s">
        <v>10</v>
      </c>
      <c r="N4" s="3">
        <v>928</v>
      </c>
      <c r="O4" s="3">
        <v>1768</v>
      </c>
      <c r="P4" s="8">
        <f>N4/(N4+O4)</f>
        <v>0.34421364985163205</v>
      </c>
      <c r="Q4" s="3" t="s">
        <v>10</v>
      </c>
      <c r="R4" s="3">
        <v>346</v>
      </c>
      <c r="S4" s="3">
        <v>2350</v>
      </c>
      <c r="T4" s="8">
        <f>R4/(R4+S4)</f>
        <v>0.12833827893175073</v>
      </c>
    </row>
    <row r="5" spans="1:30" ht="15.6" x14ac:dyDescent="0.3">
      <c r="A5" s="3" t="s">
        <v>11</v>
      </c>
      <c r="B5" s="3">
        <v>11</v>
      </c>
      <c r="C5" s="3">
        <v>11777</v>
      </c>
      <c r="D5" s="10">
        <f>(B4+C5)/SUM(B4:C5)</f>
        <v>0.83726871030102179</v>
      </c>
      <c r="E5" s="3" t="s">
        <v>11</v>
      </c>
      <c r="F5" s="3">
        <v>1079</v>
      </c>
      <c r="G5" s="3">
        <v>4964</v>
      </c>
      <c r="H5" s="8">
        <f>(F4+G5)/SUM(F4:G5)</f>
        <v>0.84880275486505963</v>
      </c>
      <c r="I5" s="3" t="s">
        <v>11</v>
      </c>
      <c r="J5" s="3">
        <v>4306</v>
      </c>
      <c r="K5" s="3">
        <v>7482</v>
      </c>
      <c r="L5" s="8">
        <f>(J4+K5)/SUM(J4:K5)</f>
        <v>0.67674753987105529</v>
      </c>
      <c r="M5" s="3" t="s">
        <v>11</v>
      </c>
      <c r="N5" s="3">
        <v>401</v>
      </c>
      <c r="O5" s="3">
        <v>6809</v>
      </c>
      <c r="P5" s="8">
        <f>(N4+O5)/SUM(N4:O5)</f>
        <v>0.7810417928528165</v>
      </c>
      <c r="Q5" s="3" t="s">
        <v>11</v>
      </c>
      <c r="R5" s="3">
        <v>10</v>
      </c>
      <c r="S5" s="3">
        <v>11778</v>
      </c>
      <c r="T5" s="8">
        <f>(R4+S5)/SUM(R4:S5)</f>
        <v>0.83706158519745921</v>
      </c>
    </row>
    <row r="6" spans="1:30" x14ac:dyDescent="0.3">
      <c r="T6" s="4"/>
      <c r="W6" s="1" t="s">
        <v>0</v>
      </c>
      <c r="X6" s="1" t="s">
        <v>3</v>
      </c>
      <c r="Y6" s="1" t="s">
        <v>5</v>
      </c>
      <c r="Z6" s="1" t="s">
        <v>23</v>
      </c>
      <c r="AA6" s="1" t="s">
        <v>13</v>
      </c>
      <c r="AB6" s="1" t="s">
        <v>7</v>
      </c>
    </row>
    <row r="7" spans="1:30" x14ac:dyDescent="0.3">
      <c r="T7" s="4"/>
      <c r="W7" s="1">
        <f>D5</f>
        <v>0.83726871030102179</v>
      </c>
      <c r="X7" s="1">
        <f>D11</f>
        <v>0.8329881248273957</v>
      </c>
      <c r="Y7" s="1">
        <f>D17</f>
        <v>0.74102457884562278</v>
      </c>
      <c r="Z7" s="16">
        <f>D29</f>
        <v>0.80226456779895061</v>
      </c>
      <c r="AA7" s="1">
        <f>D35</f>
        <v>0.83609500138083404</v>
      </c>
      <c r="AB7" s="1">
        <f>D23</f>
        <v>0.83519745926539635</v>
      </c>
    </row>
    <row r="8" spans="1:30" x14ac:dyDescent="0.3">
      <c r="A8" s="2" t="s">
        <v>2</v>
      </c>
      <c r="B8" s="1" t="s">
        <v>3</v>
      </c>
      <c r="E8" s="2" t="s">
        <v>2</v>
      </c>
      <c r="F8" s="1" t="s">
        <v>3</v>
      </c>
      <c r="I8" s="2" t="s">
        <v>2</v>
      </c>
      <c r="J8" s="1" t="s">
        <v>3</v>
      </c>
      <c r="M8" s="2" t="s">
        <v>2</v>
      </c>
      <c r="N8" s="1" t="s">
        <v>3</v>
      </c>
      <c r="Q8" s="2" t="s">
        <v>2</v>
      </c>
      <c r="R8" s="1" t="s">
        <v>3</v>
      </c>
      <c r="T8" s="4"/>
      <c r="W8" s="1">
        <f>H5</f>
        <v>0.84880275486505963</v>
      </c>
      <c r="X8" s="1">
        <f>H11</f>
        <v>0.71137983502842961</v>
      </c>
      <c r="Y8" s="1">
        <f>H17</f>
        <v>0.93825578601745818</v>
      </c>
      <c r="Z8" s="16">
        <f>H29</f>
        <v>0.96188035556979257</v>
      </c>
      <c r="AA8" s="1">
        <f>H35</f>
        <v>0.64787378874028989</v>
      </c>
      <c r="AB8" s="1">
        <f>H23</f>
        <v>0.81516777448546485</v>
      </c>
    </row>
    <row r="9" spans="1:30" x14ac:dyDescent="0.3">
      <c r="A9" s="3"/>
      <c r="B9" s="3" t="s">
        <v>10</v>
      </c>
      <c r="C9" s="3" t="s">
        <v>11</v>
      </c>
      <c r="D9" s="5"/>
      <c r="E9" s="3"/>
      <c r="F9" s="3" t="s">
        <v>10</v>
      </c>
      <c r="G9" s="3" t="s">
        <v>11</v>
      </c>
      <c r="H9" s="5"/>
      <c r="I9" s="3"/>
      <c r="J9" s="3" t="s">
        <v>10</v>
      </c>
      <c r="K9" s="3" t="s">
        <v>11</v>
      </c>
      <c r="L9" s="5"/>
      <c r="M9" s="3"/>
      <c r="N9" s="3" t="s">
        <v>10</v>
      </c>
      <c r="O9" s="3" t="s">
        <v>11</v>
      </c>
      <c r="P9" s="5"/>
      <c r="Q9" s="3"/>
      <c r="R9" s="3" t="s">
        <v>10</v>
      </c>
      <c r="S9" s="3" t="s">
        <v>11</v>
      </c>
      <c r="T9" s="5"/>
      <c r="W9" s="1">
        <f>L5</f>
        <v>0.67674753987105529</v>
      </c>
      <c r="X9" s="1">
        <f>L11</f>
        <v>0.60281642348150666</v>
      </c>
      <c r="Y9" s="1">
        <f>L17</f>
        <v>0.77354088903970142</v>
      </c>
      <c r="Z9" s="16">
        <f>L29</f>
        <v>0.80077197149643708</v>
      </c>
      <c r="AA9" s="1">
        <f>L35</f>
        <v>0.58780115371564301</v>
      </c>
      <c r="AB9" s="1">
        <f>L23</f>
        <v>0.67356633864947402</v>
      </c>
    </row>
    <row r="10" spans="1:30" x14ac:dyDescent="0.3">
      <c r="A10" s="3" t="s">
        <v>10</v>
      </c>
      <c r="B10" s="3">
        <v>379</v>
      </c>
      <c r="C10" s="3">
        <v>2317</v>
      </c>
      <c r="D10" s="8">
        <f>B10/(B10+C10)</f>
        <v>0.14057863501483681</v>
      </c>
      <c r="E10" s="3" t="s">
        <v>10</v>
      </c>
      <c r="F10" s="3">
        <v>3606</v>
      </c>
      <c r="G10" s="3">
        <v>2838</v>
      </c>
      <c r="H10" s="8">
        <f>F10/(F10+G10)</f>
        <v>0.55959031657355685</v>
      </c>
      <c r="I10" s="3" t="s">
        <v>10</v>
      </c>
      <c r="J10" s="3">
        <v>6079</v>
      </c>
      <c r="K10" s="3">
        <v>5709</v>
      </c>
      <c r="L10" s="8">
        <f>J10/(J10+K10)</f>
        <v>0.51569392602646758</v>
      </c>
      <c r="M10" s="3" t="s">
        <v>10</v>
      </c>
      <c r="N10" s="3">
        <v>452</v>
      </c>
      <c r="O10" s="3">
        <v>2244</v>
      </c>
      <c r="P10" s="8">
        <f>N10/(N10+O10)</f>
        <v>0.16765578635014836</v>
      </c>
      <c r="Q10" s="3" t="s">
        <v>10</v>
      </c>
      <c r="R10" s="3">
        <v>376</v>
      </c>
      <c r="S10" s="3">
        <v>2320</v>
      </c>
      <c r="T10" s="8">
        <f>R10/(R10+S10)</f>
        <v>0.1394658753709199</v>
      </c>
      <c r="W10" s="1">
        <f>P5</f>
        <v>0.7810417928528165</v>
      </c>
      <c r="X10" s="1">
        <f>P11</f>
        <v>0.76438522107813445</v>
      </c>
      <c r="Y10" s="1">
        <f>P17</f>
        <v>0.81467649136973852</v>
      </c>
      <c r="Z10" s="16">
        <f>P29</f>
        <v>0.84696143751261865</v>
      </c>
      <c r="AA10" s="1">
        <f>P35</f>
        <v>0.75812638804764787</v>
      </c>
      <c r="AB10" s="1">
        <f>P23</f>
        <v>0.78740157480314965</v>
      </c>
    </row>
    <row r="11" spans="1:30" x14ac:dyDescent="0.3">
      <c r="A11" s="3" t="s">
        <v>11</v>
      </c>
      <c r="B11" s="3">
        <v>102</v>
      </c>
      <c r="C11" s="3">
        <v>11686</v>
      </c>
      <c r="D11" s="8">
        <f>(B10+C11)/SUM(B10:C11)</f>
        <v>0.8329881248273957</v>
      </c>
      <c r="E11" s="3" t="s">
        <v>11</v>
      </c>
      <c r="F11" s="3">
        <v>766</v>
      </c>
      <c r="G11" s="3">
        <v>5277</v>
      </c>
      <c r="H11" s="8">
        <f>(F10+G11)/SUM(F10:G11)</f>
        <v>0.71137983502842961</v>
      </c>
      <c r="I11" s="3" t="s">
        <v>11</v>
      </c>
      <c r="J11" s="3">
        <v>3655</v>
      </c>
      <c r="K11" s="3">
        <v>8133</v>
      </c>
      <c r="L11" s="8">
        <f>(J10+K11)/SUM(J10:K11)</f>
        <v>0.60281642348150666</v>
      </c>
      <c r="M11" s="3" t="s">
        <v>11</v>
      </c>
      <c r="N11" s="3">
        <v>90</v>
      </c>
      <c r="O11" s="3">
        <v>7120</v>
      </c>
      <c r="P11" s="8">
        <f>(N10+O11)/SUM(N10:O11)</f>
        <v>0.76438522107813445</v>
      </c>
      <c r="Q11" s="3" t="s">
        <v>11</v>
      </c>
      <c r="R11" s="3">
        <v>47</v>
      </c>
      <c r="S11" s="3">
        <v>11741</v>
      </c>
      <c r="T11" s="8">
        <f>(R10+S11)/SUM(R10:S11)</f>
        <v>0.83657829328914668</v>
      </c>
      <c r="W11" s="1">
        <f>T5</f>
        <v>0.83706158519745921</v>
      </c>
      <c r="X11" s="1">
        <f>T11</f>
        <v>0.83657829328914668</v>
      </c>
      <c r="Y11" s="1">
        <f>T17</f>
        <v>0.74364816349074836</v>
      </c>
      <c r="Z11" s="16">
        <f>T29</f>
        <v>0.79252968793151068</v>
      </c>
      <c r="AA11" s="1">
        <f>T35</f>
        <v>0.83795912731289701</v>
      </c>
      <c r="AB11" s="1">
        <f>T23</f>
        <v>0.8380281690140845</v>
      </c>
      <c r="AD11" s="1" t="s">
        <v>25</v>
      </c>
    </row>
    <row r="12" spans="1:30" x14ac:dyDescent="0.3">
      <c r="T12" s="4"/>
      <c r="AD12" s="1" t="s">
        <v>26</v>
      </c>
    </row>
    <row r="13" spans="1:30" x14ac:dyDescent="0.3">
      <c r="T13" s="4"/>
      <c r="AD13" s="1" t="s">
        <v>27</v>
      </c>
    </row>
    <row r="14" spans="1:30" x14ac:dyDescent="0.3">
      <c r="A14" s="2" t="s">
        <v>4</v>
      </c>
      <c r="B14" s="1" t="s">
        <v>5</v>
      </c>
      <c r="E14" s="2" t="s">
        <v>4</v>
      </c>
      <c r="F14" s="1" t="s">
        <v>5</v>
      </c>
      <c r="I14" s="2" t="s">
        <v>4</v>
      </c>
      <c r="J14" s="1" t="s">
        <v>5</v>
      </c>
      <c r="M14" s="2" t="s">
        <v>4</v>
      </c>
      <c r="N14" s="1" t="s">
        <v>5</v>
      </c>
      <c r="Q14" s="2" t="s">
        <v>4</v>
      </c>
      <c r="R14" s="1" t="s">
        <v>5</v>
      </c>
      <c r="T14" s="4"/>
      <c r="AD14" s="1" t="s">
        <v>27</v>
      </c>
    </row>
    <row r="15" spans="1:30" ht="15" thickBot="1" x14ac:dyDescent="0.35">
      <c r="A15" s="3"/>
      <c r="B15" s="3" t="s">
        <v>10</v>
      </c>
      <c r="C15" s="3" t="s">
        <v>11</v>
      </c>
      <c r="D15" s="5"/>
      <c r="E15" s="3"/>
      <c r="F15" s="3" t="s">
        <v>10</v>
      </c>
      <c r="G15" s="3" t="s">
        <v>11</v>
      </c>
      <c r="H15" s="5"/>
      <c r="I15" s="3"/>
      <c r="J15" s="3" t="s">
        <v>10</v>
      </c>
      <c r="K15" s="3" t="s">
        <v>11</v>
      </c>
      <c r="L15" s="5"/>
      <c r="M15" s="3"/>
      <c r="N15" s="3" t="s">
        <v>10</v>
      </c>
      <c r="O15" s="3" t="s">
        <v>11</v>
      </c>
      <c r="P15" s="5"/>
      <c r="Q15" s="3"/>
      <c r="R15" s="3" t="s">
        <v>10</v>
      </c>
      <c r="S15" s="3" t="s">
        <v>11</v>
      </c>
      <c r="T15" s="5"/>
      <c r="W15" s="1" t="s">
        <v>24</v>
      </c>
      <c r="AD15" s="1" t="s">
        <v>28</v>
      </c>
    </row>
    <row r="16" spans="1:30" ht="15.6" x14ac:dyDescent="0.3">
      <c r="A16" s="3" t="s">
        <v>10</v>
      </c>
      <c r="B16" s="3">
        <v>832</v>
      </c>
      <c r="C16" s="3">
        <v>1864</v>
      </c>
      <c r="D16" s="10">
        <f>B16/(B16+C16)</f>
        <v>0.3086053412462908</v>
      </c>
      <c r="E16" s="3" t="s">
        <v>10</v>
      </c>
      <c r="F16" s="3">
        <v>6156</v>
      </c>
      <c r="G16" s="3">
        <v>288</v>
      </c>
      <c r="H16" s="13">
        <f>F16/(F16+G16)</f>
        <v>0.95530726256983245</v>
      </c>
      <c r="I16" s="3" t="s">
        <v>10</v>
      </c>
      <c r="J16" s="3">
        <v>9341</v>
      </c>
      <c r="K16" s="3">
        <v>2447</v>
      </c>
      <c r="L16" s="10">
        <f>J16/(J16+K16)</f>
        <v>0.79241601628775027</v>
      </c>
      <c r="M16" s="3" t="s">
        <v>10</v>
      </c>
      <c r="N16" s="3">
        <v>1629</v>
      </c>
      <c r="O16" s="3">
        <v>1067</v>
      </c>
      <c r="P16" s="10">
        <f>N16/(N16+O16)</f>
        <v>0.60422848664688422</v>
      </c>
      <c r="Q16" s="3" t="s">
        <v>10</v>
      </c>
      <c r="R16" s="3">
        <v>858</v>
      </c>
      <c r="S16" s="3">
        <v>1838</v>
      </c>
      <c r="T16" s="10">
        <f>R16/(R16+S16)</f>
        <v>0.31824925816023741</v>
      </c>
      <c r="W16" s="18">
        <v>1</v>
      </c>
      <c r="X16" s="19">
        <v>4</v>
      </c>
      <c r="Y16" s="19">
        <v>6</v>
      </c>
      <c r="Z16" s="19">
        <v>5</v>
      </c>
      <c r="AA16" s="20">
        <v>2</v>
      </c>
      <c r="AB16" s="20">
        <v>3</v>
      </c>
      <c r="AD16" s="1" t="s">
        <v>29</v>
      </c>
    </row>
    <row r="17" spans="1:30" ht="15.6" x14ac:dyDescent="0.3">
      <c r="A17" s="3" t="s">
        <v>11</v>
      </c>
      <c r="B17" s="3">
        <v>1887</v>
      </c>
      <c r="C17" s="3">
        <v>9901</v>
      </c>
      <c r="D17" s="8">
        <f>(B16+C17)/SUM(B16:C17)</f>
        <v>0.74102457884562278</v>
      </c>
      <c r="E17" s="3" t="s">
        <v>11</v>
      </c>
      <c r="F17" s="3">
        <v>483</v>
      </c>
      <c r="G17" s="3">
        <v>5560</v>
      </c>
      <c r="H17" s="8">
        <f>(F16+G17)/SUM(F16:G17)</f>
        <v>0.93825578601745818</v>
      </c>
      <c r="I17" s="3" t="s">
        <v>11</v>
      </c>
      <c r="J17" s="3">
        <v>2892</v>
      </c>
      <c r="K17" s="3">
        <v>8896</v>
      </c>
      <c r="L17" s="10">
        <f>(J16+K17)/SUM(J16:K17)</f>
        <v>0.77354088903970142</v>
      </c>
      <c r="M17" s="3" t="s">
        <v>11</v>
      </c>
      <c r="N17" s="3">
        <v>769</v>
      </c>
      <c r="O17" s="3">
        <v>6442</v>
      </c>
      <c r="P17" s="8">
        <f>(N16+O17)/SUM(N16:O17)</f>
        <v>0.81467649136973852</v>
      </c>
      <c r="Q17" s="3" t="s">
        <v>11</v>
      </c>
      <c r="R17" s="3">
        <v>1875</v>
      </c>
      <c r="S17" s="3">
        <v>9913</v>
      </c>
      <c r="T17" s="8">
        <f>(R16+S17)/SUM(R16:S17)</f>
        <v>0.74364816349074836</v>
      </c>
      <c r="W17" s="21">
        <v>3</v>
      </c>
      <c r="X17" s="17">
        <v>5</v>
      </c>
      <c r="Y17" s="17">
        <v>2</v>
      </c>
      <c r="Z17" s="17">
        <v>1</v>
      </c>
      <c r="AA17" s="22">
        <v>6</v>
      </c>
      <c r="AB17" s="22">
        <v>4</v>
      </c>
      <c r="AD17" s="1" t="s">
        <v>30</v>
      </c>
    </row>
    <row r="18" spans="1:30" x14ac:dyDescent="0.3">
      <c r="T18" s="4"/>
      <c r="W18" s="21">
        <v>3</v>
      </c>
      <c r="X18" s="17">
        <v>5</v>
      </c>
      <c r="Y18" s="17">
        <v>2</v>
      </c>
      <c r="Z18" s="17">
        <v>1</v>
      </c>
      <c r="AA18" s="22">
        <v>6</v>
      </c>
      <c r="AB18" s="22">
        <v>4</v>
      </c>
      <c r="AD18" s="1" t="s">
        <v>31</v>
      </c>
    </row>
    <row r="19" spans="1:30" x14ac:dyDescent="0.3">
      <c r="T19" s="4"/>
      <c r="W19" s="21">
        <v>4</v>
      </c>
      <c r="X19" s="17">
        <v>5</v>
      </c>
      <c r="Y19" s="17">
        <v>2</v>
      </c>
      <c r="Z19" s="17">
        <v>1</v>
      </c>
      <c r="AA19" s="22">
        <v>6</v>
      </c>
      <c r="AB19" s="22">
        <v>3</v>
      </c>
    </row>
    <row r="20" spans="1:30" ht="15" thickBot="1" x14ac:dyDescent="0.35">
      <c r="A20" s="2" t="s">
        <v>6</v>
      </c>
      <c r="B20" s="1" t="s">
        <v>7</v>
      </c>
      <c r="E20" s="2" t="s">
        <v>6</v>
      </c>
      <c r="F20" s="1" t="s">
        <v>7</v>
      </c>
      <c r="I20" s="2" t="s">
        <v>6</v>
      </c>
      <c r="J20" s="1" t="s">
        <v>7</v>
      </c>
      <c r="M20" s="2" t="s">
        <v>6</v>
      </c>
      <c r="N20" s="1" t="s">
        <v>7</v>
      </c>
      <c r="Q20" s="2" t="s">
        <v>6</v>
      </c>
      <c r="R20" s="1" t="s">
        <v>7</v>
      </c>
      <c r="T20" s="4"/>
      <c r="W20" s="23">
        <v>3</v>
      </c>
      <c r="X20" s="24">
        <v>4</v>
      </c>
      <c r="Y20" s="24">
        <v>6</v>
      </c>
      <c r="Z20" s="24">
        <v>5</v>
      </c>
      <c r="AA20" s="25">
        <v>2</v>
      </c>
      <c r="AB20" s="25">
        <v>1</v>
      </c>
    </row>
    <row r="21" spans="1:30" x14ac:dyDescent="0.3">
      <c r="A21" s="3"/>
      <c r="B21" s="3" t="s">
        <v>10</v>
      </c>
      <c r="C21" s="3" t="s">
        <v>11</v>
      </c>
      <c r="D21" s="5"/>
      <c r="E21" s="3"/>
      <c r="F21" s="3" t="s">
        <v>10</v>
      </c>
      <c r="G21" s="3" t="s">
        <v>11</v>
      </c>
      <c r="H21" s="5"/>
      <c r="I21" s="3"/>
      <c r="J21" s="3" t="s">
        <v>10</v>
      </c>
      <c r="K21" s="3" t="s">
        <v>11</v>
      </c>
      <c r="L21" s="5"/>
      <c r="M21" s="3"/>
      <c r="N21" s="3" t="s">
        <v>10</v>
      </c>
      <c r="O21" s="3" t="s">
        <v>11</v>
      </c>
      <c r="P21" s="5"/>
      <c r="Q21" s="3"/>
      <c r="R21" s="3" t="s">
        <v>10</v>
      </c>
      <c r="S21" s="3" t="s">
        <v>11</v>
      </c>
      <c r="T21" s="5"/>
      <c r="W21" s="1">
        <f>AVERAGE(W16:W20)</f>
        <v>2.8</v>
      </c>
      <c r="X21" s="1">
        <f t="shared" ref="X21:AA21" si="0">AVERAGE(X16:X20)</f>
        <v>4.5999999999999996</v>
      </c>
      <c r="Y21" s="1">
        <f t="shared" si="0"/>
        <v>3.6</v>
      </c>
      <c r="Z21" s="1">
        <f t="shared" si="0"/>
        <v>2.6</v>
      </c>
      <c r="AA21" s="1">
        <f t="shared" si="0"/>
        <v>4.4000000000000004</v>
      </c>
      <c r="AB21" s="1">
        <f t="shared" ref="AB21" si="1">AVERAGE(AB16:AB20)</f>
        <v>3</v>
      </c>
      <c r="AC21" s="1">
        <f>SUM(W21:AB21)</f>
        <v>21</v>
      </c>
    </row>
    <row r="22" spans="1:30" x14ac:dyDescent="0.3">
      <c r="A22" s="3" t="s">
        <v>10</v>
      </c>
      <c r="B22" s="3">
        <v>408</v>
      </c>
      <c r="C22" s="3">
        <v>2288</v>
      </c>
      <c r="D22" s="8">
        <f>B22/(B22+C22)</f>
        <v>0.1513353115727003</v>
      </c>
      <c r="E22" s="3" t="s">
        <v>10</v>
      </c>
      <c r="F22" s="3">
        <v>5736</v>
      </c>
      <c r="G22" s="3">
        <v>708</v>
      </c>
      <c r="H22" s="8">
        <f>F22/(F22+G22)</f>
        <v>0.8901303538175046</v>
      </c>
      <c r="I22" s="3" t="s">
        <v>10</v>
      </c>
      <c r="J22" s="3">
        <v>8856</v>
      </c>
      <c r="K22" s="3">
        <v>2932</v>
      </c>
      <c r="L22" s="8">
        <f>J22/(J22+K22)</f>
        <v>0.75127248048863249</v>
      </c>
      <c r="M22" s="3" t="s">
        <v>10</v>
      </c>
      <c r="N22" s="3">
        <v>1006</v>
      </c>
      <c r="O22" s="3">
        <v>1690</v>
      </c>
      <c r="P22" s="8">
        <f>N22/(N22+O22)</f>
        <v>0.37314540059347179</v>
      </c>
      <c r="Q22" s="3" t="s">
        <v>10</v>
      </c>
      <c r="R22" s="3">
        <v>360</v>
      </c>
      <c r="S22" s="3">
        <v>2336</v>
      </c>
      <c r="T22" s="8">
        <f>R22/(R22+S22)</f>
        <v>0.13353115727002968</v>
      </c>
      <c r="W22" s="1">
        <f>5*(3.5-W21)^2</f>
        <v>2.4500000000000015</v>
      </c>
      <c r="X22" s="1">
        <f t="shared" ref="X22:AB22" si="2">5*(3.5-X21)^2</f>
        <v>6.0499999999999963</v>
      </c>
      <c r="Y22" s="1">
        <f t="shared" si="2"/>
        <v>5.0000000000000086E-2</v>
      </c>
      <c r="Z22" s="1">
        <f t="shared" si="2"/>
        <v>4.0499999999999989</v>
      </c>
      <c r="AA22" s="1">
        <f t="shared" si="2"/>
        <v>4.0500000000000034</v>
      </c>
      <c r="AB22" s="1">
        <f t="shared" si="2"/>
        <v>1.25</v>
      </c>
      <c r="AC22" s="1">
        <f t="shared" ref="AC22" si="3">SUM(W22:AB22)</f>
        <v>17.900000000000002</v>
      </c>
    </row>
    <row r="23" spans="1:30" ht="15.6" x14ac:dyDescent="0.3">
      <c r="A23" s="3" t="s">
        <v>11</v>
      </c>
      <c r="B23" s="3">
        <v>99</v>
      </c>
      <c r="C23" s="3">
        <v>11689</v>
      </c>
      <c r="D23" s="8">
        <f>(B22+C23)/SUM(B22:C23)</f>
        <v>0.83519745926539635</v>
      </c>
      <c r="E23" s="3" t="s">
        <v>11</v>
      </c>
      <c r="F23" s="3">
        <v>1600</v>
      </c>
      <c r="G23" s="3">
        <v>4443</v>
      </c>
      <c r="H23" s="8">
        <f>(F22+G23)/SUM(F22:G23)</f>
        <v>0.81516777448546485</v>
      </c>
      <c r="I23" s="3" t="s">
        <v>11</v>
      </c>
      <c r="J23" s="3">
        <v>4764</v>
      </c>
      <c r="K23" s="3">
        <v>7024</v>
      </c>
      <c r="L23" s="8">
        <f>(J22+K23)/SUM(J22:K23)</f>
        <v>0.67356633864947402</v>
      </c>
      <c r="M23" s="3" t="s">
        <v>11</v>
      </c>
      <c r="N23" s="3">
        <v>416</v>
      </c>
      <c r="O23" s="3">
        <v>6794</v>
      </c>
      <c r="P23" s="8">
        <f>(N22+O23)/SUM(N22:O23)</f>
        <v>0.78740157480314965</v>
      </c>
      <c r="Q23" s="3" t="s">
        <v>11</v>
      </c>
      <c r="R23" s="3">
        <v>10</v>
      </c>
      <c r="S23" s="3">
        <v>11778</v>
      </c>
      <c r="T23" s="10">
        <f>(R22+S23)/SUM(R22:S23)</f>
        <v>0.8380281690140845</v>
      </c>
      <c r="W23" s="1">
        <f>(3.5-W16)^2+(3.5-W17)^2+(3.5-W18)^2+(3.5-W19)^2+(3.5-W20)^2</f>
        <v>7.25</v>
      </c>
      <c r="X23" s="1">
        <f t="shared" ref="X23:AB23" si="4">(3.5-X16)^2+(3.5-X17)^2+(3.5-X18)^2+(3.5-X19)^2+(3.5-X20)^2</f>
        <v>7.25</v>
      </c>
      <c r="Y23" s="1">
        <f t="shared" si="4"/>
        <v>19.25</v>
      </c>
      <c r="Z23" s="1">
        <f t="shared" si="4"/>
        <v>23.25</v>
      </c>
      <c r="AA23" s="1">
        <f t="shared" si="4"/>
        <v>23.25</v>
      </c>
      <c r="AB23" s="1">
        <f t="shared" si="4"/>
        <v>7.25</v>
      </c>
      <c r="AC23" s="1">
        <f>SUM(W23:AB23)/25</f>
        <v>3.5</v>
      </c>
    </row>
    <row r="24" spans="1:30" x14ac:dyDescent="0.3">
      <c r="T24" s="4"/>
      <c r="AC24" s="1">
        <f>AC22/AC23</f>
        <v>5.1142857142857148</v>
      </c>
    </row>
    <row r="25" spans="1:30" x14ac:dyDescent="0.3">
      <c r="T25" s="4"/>
    </row>
    <row r="26" spans="1:30" x14ac:dyDescent="0.3">
      <c r="A26" s="2" t="s">
        <v>8</v>
      </c>
      <c r="B26" s="1" t="s">
        <v>9</v>
      </c>
      <c r="E26" s="2" t="s">
        <v>8</v>
      </c>
      <c r="F26" s="1" t="s">
        <v>9</v>
      </c>
      <c r="I26" s="2" t="s">
        <v>8</v>
      </c>
      <c r="J26" s="1" t="s">
        <v>9</v>
      </c>
      <c r="M26" s="2" t="s">
        <v>8</v>
      </c>
      <c r="N26" s="1" t="s">
        <v>9</v>
      </c>
      <c r="Q26" s="2" t="s">
        <v>8</v>
      </c>
      <c r="R26" s="1" t="s">
        <v>9</v>
      </c>
      <c r="T26" s="4"/>
      <c r="W26" s="1" t="s">
        <v>0</v>
      </c>
      <c r="X26" s="1" t="s">
        <v>3</v>
      </c>
      <c r="Y26" s="1" t="s">
        <v>5</v>
      </c>
      <c r="Z26" s="1" t="s">
        <v>23</v>
      </c>
      <c r="AA26" s="1" t="s">
        <v>13</v>
      </c>
      <c r="AB26" s="1" t="s">
        <v>7</v>
      </c>
    </row>
    <row r="27" spans="1:30" x14ac:dyDescent="0.3">
      <c r="A27" s="3"/>
      <c r="B27" s="3" t="s">
        <v>10</v>
      </c>
      <c r="C27" s="3" t="s">
        <v>11</v>
      </c>
      <c r="D27" s="5"/>
      <c r="E27" s="3"/>
      <c r="F27" s="3" t="s">
        <v>10</v>
      </c>
      <c r="G27" s="3" t="s">
        <v>11</v>
      </c>
      <c r="H27" s="5"/>
      <c r="I27" s="3"/>
      <c r="J27" s="3" t="s">
        <v>10</v>
      </c>
      <c r="K27" s="3" t="s">
        <v>11</v>
      </c>
      <c r="L27" s="5"/>
      <c r="M27" s="3"/>
      <c r="N27" s="3" t="s">
        <v>10</v>
      </c>
      <c r="O27" s="3" t="s">
        <v>11</v>
      </c>
      <c r="P27" s="5"/>
      <c r="Q27" s="3"/>
      <c r="R27" s="3" t="s">
        <v>10</v>
      </c>
      <c r="S27" s="3" t="s">
        <v>11</v>
      </c>
      <c r="T27" s="5"/>
      <c r="W27" s="16">
        <f>D4</f>
        <v>0.12982195845697331</v>
      </c>
      <c r="X27" s="16">
        <f>D10</f>
        <v>0.14057863501483681</v>
      </c>
      <c r="Y27" s="16">
        <f>D16</f>
        <v>0.3086053412462908</v>
      </c>
      <c r="Z27" s="16">
        <f>D28</f>
        <v>0.22477744807121661</v>
      </c>
      <c r="AA27" s="16">
        <f>D34</f>
        <v>0.14243323442136499</v>
      </c>
      <c r="AB27" s="16">
        <f>D22</f>
        <v>0.1513353115727003</v>
      </c>
    </row>
    <row r="28" spans="1:30" ht="15.6" x14ac:dyDescent="0.3">
      <c r="A28" s="3" t="s">
        <v>10</v>
      </c>
      <c r="B28" s="3">
        <v>606</v>
      </c>
      <c r="C28" s="3">
        <v>2090</v>
      </c>
      <c r="D28" s="8">
        <f>B28/(B28+C28)</f>
        <v>0.22477744807121661</v>
      </c>
      <c r="E28" s="3" t="s">
        <v>10</v>
      </c>
      <c r="F28" s="3">
        <v>6198</v>
      </c>
      <c r="G28" s="3">
        <v>246</v>
      </c>
      <c r="H28" s="12">
        <f>F28/(F28+G28)</f>
        <v>0.96182495344506513</v>
      </c>
      <c r="I28" s="3" t="s">
        <v>10</v>
      </c>
      <c r="J28" s="3">
        <v>9389</v>
      </c>
      <c r="K28" s="3">
        <v>2399</v>
      </c>
      <c r="L28" s="10">
        <f>J28/(J28+K28)</f>
        <v>0.79648795385137428</v>
      </c>
      <c r="M28" s="3" t="s">
        <v>10</v>
      </c>
      <c r="N28" s="3">
        <v>1486</v>
      </c>
      <c r="O28" s="3">
        <v>1210</v>
      </c>
      <c r="P28" s="8">
        <f>N28/(N28+O28)</f>
        <v>0.55118694362017806</v>
      </c>
      <c r="Q28" s="3" t="s">
        <v>10</v>
      </c>
      <c r="R28" s="3">
        <v>643</v>
      </c>
      <c r="S28" s="3">
        <v>2053</v>
      </c>
      <c r="T28" s="8">
        <f>R28/(R28+S28)</f>
        <v>0.23850148367952523</v>
      </c>
      <c r="W28" s="16">
        <f>H4</f>
        <v>0.87445685909373061</v>
      </c>
      <c r="X28" s="16">
        <f>H10</f>
        <v>0.55959031657355685</v>
      </c>
      <c r="Y28" s="16">
        <f>H16</f>
        <v>0.95530726256983245</v>
      </c>
      <c r="Z28" s="16">
        <f>H28</f>
        <v>0.96182495344506513</v>
      </c>
      <c r="AA28" s="16">
        <f>H34</f>
        <v>0.35567970204841715</v>
      </c>
      <c r="AB28" s="16">
        <f>H22</f>
        <v>0.8901303538175046</v>
      </c>
    </row>
    <row r="29" spans="1:30" ht="15.6" x14ac:dyDescent="0.3">
      <c r="A29" s="3" t="s">
        <v>11</v>
      </c>
      <c r="B29" s="3">
        <v>774</v>
      </c>
      <c r="C29" s="3">
        <v>11014</v>
      </c>
      <c r="D29" s="8">
        <f>(B28+C29)/SUM(B28:C29)</f>
        <v>0.80226456779895061</v>
      </c>
      <c r="E29" s="3" t="s">
        <v>11</v>
      </c>
      <c r="F29" s="3">
        <v>230</v>
      </c>
      <c r="G29" s="3">
        <v>5813</v>
      </c>
      <c r="H29" s="10">
        <f>(F28+G29)/SUM(F28:G29)</f>
        <v>0.96188035556979257</v>
      </c>
      <c r="I29" s="3" t="s">
        <v>11</v>
      </c>
      <c r="J29" s="3">
        <v>2298</v>
      </c>
      <c r="K29" s="3">
        <v>9490</v>
      </c>
      <c r="L29" s="10">
        <f>(J28+K29)/SUM(J28:K29)</f>
        <v>0.80077197149643708</v>
      </c>
      <c r="M29" s="3" t="s">
        <v>11</v>
      </c>
      <c r="N29" s="3">
        <v>306</v>
      </c>
      <c r="O29" s="3">
        <v>6904</v>
      </c>
      <c r="P29" s="10">
        <f>(N28+O29)/SUM(N28:O29)</f>
        <v>0.84696143751261865</v>
      </c>
      <c r="Q29" s="3" t="s">
        <v>11</v>
      </c>
      <c r="R29" s="3">
        <v>952</v>
      </c>
      <c r="S29" s="3">
        <v>10836</v>
      </c>
      <c r="T29" s="8">
        <f>(R28+S29)/SUM(R28:S29)</f>
        <v>0.79252968793151068</v>
      </c>
      <c r="W29" s="16">
        <f>L4</f>
        <v>0.7187818120122158</v>
      </c>
      <c r="X29" s="16">
        <f>L10</f>
        <v>0.51569392602646758</v>
      </c>
      <c r="Y29" s="16">
        <f>L16</f>
        <v>0.79241601628775027</v>
      </c>
      <c r="Z29" s="16">
        <f>L28</f>
        <v>0.79648795385137428</v>
      </c>
      <c r="AA29" s="16">
        <f>L34</f>
        <v>0.22701051917203935</v>
      </c>
      <c r="AB29" s="16">
        <f>L22</f>
        <v>0.75127248048863249</v>
      </c>
    </row>
    <row r="30" spans="1:30" x14ac:dyDescent="0.3">
      <c r="T30" s="4"/>
      <c r="W30" s="16">
        <f>P4</f>
        <v>0.34421364985163205</v>
      </c>
      <c r="X30" s="16">
        <f>P10</f>
        <v>0.16765578635014836</v>
      </c>
      <c r="Y30" s="16">
        <f>P16</f>
        <v>0.60422848664688422</v>
      </c>
      <c r="Z30" s="16">
        <f>P28</f>
        <v>0.55118694362017806</v>
      </c>
      <c r="AA30" s="16">
        <f>P34</f>
        <v>0.42025222551928781</v>
      </c>
      <c r="AB30" s="16">
        <f>P22</f>
        <v>0.37314540059347179</v>
      </c>
    </row>
    <row r="31" spans="1:30" x14ac:dyDescent="0.3">
      <c r="T31" s="4"/>
      <c r="W31" s="16">
        <f>T4</f>
        <v>0.12833827893175073</v>
      </c>
      <c r="X31" s="16">
        <f>T10</f>
        <v>0.1394658753709199</v>
      </c>
      <c r="Y31" s="16">
        <f>T16</f>
        <v>0.31824925816023741</v>
      </c>
      <c r="Z31" s="16">
        <f>T28</f>
        <v>0.23850148367952523</v>
      </c>
      <c r="AA31" s="16">
        <f>T34</f>
        <v>0.13316023738872404</v>
      </c>
      <c r="AB31" s="16">
        <f>T22</f>
        <v>0.13353115727002968</v>
      </c>
    </row>
    <row r="32" spans="1:30" x14ac:dyDescent="0.3">
      <c r="A32" s="1" t="s">
        <v>12</v>
      </c>
      <c r="B32" s="1" t="s">
        <v>13</v>
      </c>
      <c r="E32" s="1" t="s">
        <v>12</v>
      </c>
      <c r="F32" s="1" t="s">
        <v>13</v>
      </c>
      <c r="I32" s="1" t="s">
        <v>12</v>
      </c>
      <c r="J32" s="1" t="s">
        <v>13</v>
      </c>
      <c r="M32" s="1" t="s">
        <v>12</v>
      </c>
      <c r="N32" s="1" t="s">
        <v>13</v>
      </c>
      <c r="Q32" s="1" t="s">
        <v>12</v>
      </c>
      <c r="R32" s="1" t="s">
        <v>13</v>
      </c>
      <c r="T32" s="4"/>
    </row>
    <row r="33" spans="1:20" x14ac:dyDescent="0.3">
      <c r="A33" s="3"/>
      <c r="B33" s="3" t="s">
        <v>10</v>
      </c>
      <c r="C33" s="3" t="s">
        <v>11</v>
      </c>
      <c r="D33" s="5"/>
      <c r="E33" s="3"/>
      <c r="F33" s="3" t="s">
        <v>10</v>
      </c>
      <c r="G33" s="3" t="s">
        <v>11</v>
      </c>
      <c r="H33" s="5"/>
      <c r="I33" s="3"/>
      <c r="J33" s="3" t="s">
        <v>10</v>
      </c>
      <c r="K33" s="3" t="s">
        <v>11</v>
      </c>
      <c r="L33" s="5"/>
      <c r="M33" s="3"/>
      <c r="N33" s="3" t="s">
        <v>10</v>
      </c>
      <c r="O33" s="3" t="s">
        <v>11</v>
      </c>
      <c r="P33" s="5"/>
      <c r="Q33" s="3"/>
      <c r="R33" s="3" t="s">
        <v>10</v>
      </c>
      <c r="S33" s="3" t="s">
        <v>11</v>
      </c>
      <c r="T33" s="5"/>
    </row>
    <row r="34" spans="1:20" x14ac:dyDescent="0.3">
      <c r="A34" s="3" t="s">
        <v>10</v>
      </c>
      <c r="B34" s="3">
        <v>384</v>
      </c>
      <c r="C34" s="3">
        <v>2312</v>
      </c>
      <c r="D34" s="8">
        <f>B34/(B34+C34)</f>
        <v>0.14243323442136499</v>
      </c>
      <c r="E34" s="3" t="s">
        <v>10</v>
      </c>
      <c r="F34" s="3">
        <v>2292</v>
      </c>
      <c r="G34" s="3">
        <v>4152</v>
      </c>
      <c r="H34" s="8">
        <f>F34/(F34+G34)</f>
        <v>0.35567970204841715</v>
      </c>
      <c r="I34" s="3" t="s">
        <v>10</v>
      </c>
      <c r="J34" s="3">
        <v>2676</v>
      </c>
      <c r="K34" s="3">
        <v>9112</v>
      </c>
      <c r="L34" s="8">
        <f>J34/(J34+K34)</f>
        <v>0.22701051917203935</v>
      </c>
      <c r="M34" s="3" t="s">
        <v>10</v>
      </c>
      <c r="N34" s="3">
        <v>1133</v>
      </c>
      <c r="O34" s="3">
        <v>1563</v>
      </c>
      <c r="P34" s="8">
        <f>N34/(N34+O34)</f>
        <v>0.42025222551928781</v>
      </c>
      <c r="Q34" s="3" t="s">
        <v>10</v>
      </c>
      <c r="R34" s="3">
        <v>359</v>
      </c>
      <c r="S34" s="3">
        <v>2337</v>
      </c>
      <c r="T34" s="8">
        <f>R34/(R34+S34)</f>
        <v>0.13316023738872404</v>
      </c>
    </row>
    <row r="35" spans="1:20" ht="15.6" x14ac:dyDescent="0.3">
      <c r="A35" s="3" t="s">
        <v>11</v>
      </c>
      <c r="B35" s="3">
        <v>62</v>
      </c>
      <c r="C35" s="3">
        <v>11726</v>
      </c>
      <c r="D35" s="8">
        <f>(B34+C35)/SUM(B34:C35)</f>
        <v>0.83609500138083404</v>
      </c>
      <c r="E35" s="3" t="s">
        <v>11</v>
      </c>
      <c r="F35" s="3">
        <v>245</v>
      </c>
      <c r="G35" s="3">
        <v>5798</v>
      </c>
      <c r="H35" s="8">
        <f>(F34+G35)/SUM(F34:G35)</f>
        <v>0.64787378874028989</v>
      </c>
      <c r="I35" s="3" t="s">
        <v>11</v>
      </c>
      <c r="J35" s="3">
        <v>606</v>
      </c>
      <c r="K35" s="3">
        <v>11182</v>
      </c>
      <c r="L35" s="8">
        <f>(J34+K35)/SUM(J34:K35)</f>
        <v>0.58780115371564301</v>
      </c>
      <c r="M35" s="3" t="s">
        <v>11</v>
      </c>
      <c r="N35" s="3">
        <v>833</v>
      </c>
      <c r="O35" s="3">
        <v>6377</v>
      </c>
      <c r="P35" s="8">
        <f>(N34+O35)/SUM(N34:O35)</f>
        <v>0.75812638804764787</v>
      </c>
      <c r="Q35" s="3" t="s">
        <v>11</v>
      </c>
      <c r="R35" s="3">
        <v>10</v>
      </c>
      <c r="S35" s="3">
        <v>11778</v>
      </c>
      <c r="T35" s="10">
        <f>(R34+S35)/SUM(R34:S35)</f>
        <v>0.83795912731289701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zoomScale="85" zoomScaleNormal="85" workbookViewId="0">
      <selection activeCell="W16" sqref="W16:W22"/>
    </sheetView>
  </sheetViews>
  <sheetFormatPr defaultColWidth="9.109375" defaultRowHeight="14.4" x14ac:dyDescent="0.3"/>
  <cols>
    <col min="1" max="3" width="9.109375" style="1"/>
    <col min="4" max="4" width="7.5546875" style="4" bestFit="1" customWidth="1"/>
    <col min="5" max="7" width="9.109375" style="1"/>
    <col min="8" max="8" width="7.5546875" style="4" bestFit="1" customWidth="1"/>
    <col min="9" max="11" width="9.109375" style="1"/>
    <col min="12" max="12" width="7.5546875" style="4" bestFit="1" customWidth="1"/>
    <col min="13" max="15" width="9.109375" style="1"/>
    <col min="16" max="16" width="7.88671875" style="4" bestFit="1" customWidth="1"/>
    <col min="17" max="16384" width="9.109375" style="1"/>
  </cols>
  <sheetData>
    <row r="1" spans="1:28" s="6" customFormat="1" ht="18" x14ac:dyDescent="0.35">
      <c r="A1" s="6">
        <v>12</v>
      </c>
      <c r="D1" s="7"/>
      <c r="E1" s="6" t="s">
        <v>17</v>
      </c>
      <c r="H1" s="7"/>
      <c r="I1" s="6" t="s">
        <v>15</v>
      </c>
      <c r="L1" s="7"/>
      <c r="M1" s="6" t="s">
        <v>16</v>
      </c>
      <c r="P1" s="7"/>
      <c r="Q1" s="6" t="s">
        <v>19</v>
      </c>
      <c r="T1" s="7"/>
    </row>
    <row r="2" spans="1:28" x14ac:dyDescent="0.3">
      <c r="A2" s="2" t="s">
        <v>1</v>
      </c>
      <c r="B2" s="1" t="s">
        <v>0</v>
      </c>
      <c r="E2" s="2" t="s">
        <v>1</v>
      </c>
      <c r="F2" s="1" t="s">
        <v>0</v>
      </c>
      <c r="I2" s="2" t="s">
        <v>1</v>
      </c>
      <c r="J2" s="1" t="s">
        <v>0</v>
      </c>
      <c r="M2" s="2" t="s">
        <v>1</v>
      </c>
      <c r="N2" s="1" t="s">
        <v>0</v>
      </c>
      <c r="Q2" s="2" t="s">
        <v>1</v>
      </c>
      <c r="R2" s="1" t="s">
        <v>0</v>
      </c>
      <c r="T2" s="4"/>
    </row>
    <row r="3" spans="1:28" x14ac:dyDescent="0.3">
      <c r="A3" s="3"/>
      <c r="B3" s="3" t="s">
        <v>10</v>
      </c>
      <c r="C3" s="3" t="s">
        <v>11</v>
      </c>
      <c r="D3" s="5"/>
      <c r="E3" s="3"/>
      <c r="F3" s="3" t="s">
        <v>10</v>
      </c>
      <c r="G3" s="3" t="s">
        <v>11</v>
      </c>
      <c r="H3" s="5"/>
      <c r="I3" s="3"/>
      <c r="J3" s="3" t="s">
        <v>10</v>
      </c>
      <c r="K3" s="3" t="s">
        <v>11</v>
      </c>
      <c r="L3" s="5"/>
      <c r="M3" s="3"/>
      <c r="N3" s="3" t="s">
        <v>10</v>
      </c>
      <c r="O3" s="3" t="s">
        <v>11</v>
      </c>
      <c r="P3" s="5"/>
      <c r="Q3" s="3"/>
      <c r="R3" s="3" t="s">
        <v>10</v>
      </c>
      <c r="S3" s="3" t="s">
        <v>11</v>
      </c>
      <c r="T3" s="5"/>
    </row>
    <row r="4" spans="1:28" x14ac:dyDescent="0.3">
      <c r="A4" s="3" t="s">
        <v>10</v>
      </c>
      <c r="B4" s="3">
        <v>0</v>
      </c>
      <c r="C4" s="3">
        <v>26</v>
      </c>
      <c r="D4" s="8">
        <f>B4/(B4+C4)</f>
        <v>0</v>
      </c>
      <c r="E4" s="3" t="s">
        <v>10</v>
      </c>
      <c r="F4" s="3">
        <v>2597</v>
      </c>
      <c r="G4" s="3">
        <v>18</v>
      </c>
      <c r="H4" s="8">
        <f>F4/(F4+G4)</f>
        <v>0.99311663479923518</v>
      </c>
      <c r="I4" s="3" t="s">
        <v>10</v>
      </c>
      <c r="J4" s="3">
        <v>2615</v>
      </c>
      <c r="K4" s="3">
        <v>55</v>
      </c>
      <c r="L4" s="8">
        <f>J4/(J4+K4)</f>
        <v>0.97940074906367036</v>
      </c>
      <c r="M4" s="3" t="s">
        <v>10</v>
      </c>
      <c r="N4" s="3">
        <v>0</v>
      </c>
      <c r="O4" s="3">
        <v>26</v>
      </c>
      <c r="P4" s="8">
        <f>N4/(N4+O4)</f>
        <v>0</v>
      </c>
      <c r="Q4" s="3" t="s">
        <v>10</v>
      </c>
      <c r="R4" s="3">
        <v>0</v>
      </c>
      <c r="S4" s="3">
        <v>26</v>
      </c>
      <c r="T4" s="8">
        <f>R4/(R4+S4)</f>
        <v>0</v>
      </c>
    </row>
    <row r="5" spans="1:28" x14ac:dyDescent="0.3">
      <c r="A5" s="3" t="s">
        <v>11</v>
      </c>
      <c r="B5" s="3">
        <v>1</v>
      </c>
      <c r="C5" s="3">
        <v>2669</v>
      </c>
      <c r="D5" s="8">
        <f>(B4+C5)/SUM(B4:C5)</f>
        <v>0.98998516320474772</v>
      </c>
      <c r="E5" s="3" t="s">
        <v>11</v>
      </c>
      <c r="F5" s="3">
        <v>42</v>
      </c>
      <c r="G5" s="3">
        <v>2443</v>
      </c>
      <c r="H5" s="8">
        <f>(F4+G5)/SUM(F4:G5)</f>
        <v>0.9882352941176471</v>
      </c>
      <c r="I5" s="3" t="s">
        <v>11</v>
      </c>
      <c r="J5" s="3">
        <v>53</v>
      </c>
      <c r="K5" s="3">
        <v>2617</v>
      </c>
      <c r="L5" s="8">
        <f>(J4+K5)/SUM(J4:K5)</f>
        <v>0.97977528089887644</v>
      </c>
      <c r="M5" s="3" t="s">
        <v>11</v>
      </c>
      <c r="N5" s="3">
        <v>2</v>
      </c>
      <c r="O5" s="3">
        <v>2607</v>
      </c>
      <c r="P5" s="8">
        <f>(N4+O5)/SUM(N4:O5)</f>
        <v>0.98937381404174574</v>
      </c>
      <c r="Q5" s="3" t="s">
        <v>11</v>
      </c>
      <c r="R5" s="3">
        <v>1</v>
      </c>
      <c r="S5" s="3">
        <v>2669</v>
      </c>
      <c r="T5" s="8">
        <f>(R4+S5)/SUM(R4:S5)</f>
        <v>0.98998516320474772</v>
      </c>
    </row>
    <row r="6" spans="1:28" x14ac:dyDescent="0.3">
      <c r="T6" s="4"/>
      <c r="W6" s="1" t="s">
        <v>0</v>
      </c>
      <c r="X6" s="1" t="s">
        <v>3</v>
      </c>
      <c r="Y6" s="1" t="s">
        <v>5</v>
      </c>
      <c r="Z6" s="1" t="s">
        <v>23</v>
      </c>
      <c r="AA6" s="1" t="s">
        <v>13</v>
      </c>
      <c r="AB6" s="1" t="s">
        <v>7</v>
      </c>
    </row>
    <row r="7" spans="1:28" x14ac:dyDescent="0.3">
      <c r="T7" s="4"/>
      <c r="W7" s="1">
        <f>D5</f>
        <v>0.98998516320474772</v>
      </c>
      <c r="X7" s="1">
        <f>D11</f>
        <v>0.99035608308605338</v>
      </c>
      <c r="Y7" s="1">
        <f>D17</f>
        <v>0.98071216617210677</v>
      </c>
      <c r="Z7" s="16">
        <f>D29</f>
        <v>0.98998516320474772</v>
      </c>
      <c r="AA7" s="1">
        <f>D35</f>
        <v>0.98219584569732943</v>
      </c>
      <c r="AB7" s="1">
        <f>D23</f>
        <v>0.9892433234421365</v>
      </c>
    </row>
    <row r="8" spans="1:28" x14ac:dyDescent="0.3">
      <c r="A8" s="2" t="s">
        <v>2</v>
      </c>
      <c r="B8" s="1" t="s">
        <v>3</v>
      </c>
      <c r="E8" s="2" t="s">
        <v>2</v>
      </c>
      <c r="F8" s="1" t="s">
        <v>3</v>
      </c>
      <c r="I8" s="2" t="s">
        <v>2</v>
      </c>
      <c r="J8" s="1" t="s">
        <v>3</v>
      </c>
      <c r="M8" s="2" t="s">
        <v>2</v>
      </c>
      <c r="N8" s="1" t="s">
        <v>3</v>
      </c>
      <c r="Q8" s="2" t="s">
        <v>2</v>
      </c>
      <c r="R8" s="1" t="s">
        <v>3</v>
      </c>
      <c r="T8" s="4"/>
      <c r="W8" s="1">
        <f>H5</f>
        <v>0.9882352941176471</v>
      </c>
      <c r="X8" s="1">
        <f>H11</f>
        <v>0.71803921568627449</v>
      </c>
      <c r="Y8" s="1">
        <f>H17</f>
        <v>0.99039215686274507</v>
      </c>
      <c r="Z8" s="16">
        <f>H29</f>
        <v>0.99764428739693756</v>
      </c>
      <c r="AA8" s="1">
        <f>H35</f>
        <v>0.76274509803921564</v>
      </c>
      <c r="AB8" s="1">
        <f>H23</f>
        <v>0.9915686274509804</v>
      </c>
    </row>
    <row r="9" spans="1:28" x14ac:dyDescent="0.3">
      <c r="A9" s="3"/>
      <c r="B9" s="3" t="s">
        <v>10</v>
      </c>
      <c r="C9" s="3" t="s">
        <v>11</v>
      </c>
      <c r="D9" s="5"/>
      <c r="E9" s="3"/>
      <c r="F9" s="3" t="s">
        <v>10</v>
      </c>
      <c r="G9" s="3" t="s">
        <v>11</v>
      </c>
      <c r="H9" s="5"/>
      <c r="I9" s="3"/>
      <c r="J9" s="3" t="s">
        <v>10</v>
      </c>
      <c r="K9" s="3" t="s">
        <v>11</v>
      </c>
      <c r="L9" s="5"/>
      <c r="M9" s="3"/>
      <c r="N9" s="3" t="s">
        <v>10</v>
      </c>
      <c r="O9" s="3" t="s">
        <v>11</v>
      </c>
      <c r="P9" s="5"/>
      <c r="Q9" s="3"/>
      <c r="R9" s="3" t="s">
        <v>10</v>
      </c>
      <c r="S9" s="3" t="s">
        <v>11</v>
      </c>
      <c r="T9" s="5"/>
      <c r="W9" s="1">
        <f>L5</f>
        <v>0.97977528089887644</v>
      </c>
      <c r="X9" s="1">
        <f>L11</f>
        <v>0.71086142322097379</v>
      </c>
      <c r="Y9" s="1">
        <f>L17</f>
        <v>0.9831460674157303</v>
      </c>
      <c r="Z9" s="16">
        <f>L29</f>
        <v>0.99082397003745315</v>
      </c>
      <c r="AA9" s="1">
        <f>L35</f>
        <v>0.748501872659176</v>
      </c>
      <c r="AB9" s="1">
        <f>L23</f>
        <v>0.98539325842696635</v>
      </c>
    </row>
    <row r="10" spans="1:28" x14ac:dyDescent="0.3">
      <c r="A10" s="3" t="s">
        <v>10</v>
      </c>
      <c r="B10" s="3">
        <v>0</v>
      </c>
      <c r="C10" s="3">
        <v>26</v>
      </c>
      <c r="D10" s="8">
        <f>B10/(B10+C10)</f>
        <v>0</v>
      </c>
      <c r="E10" s="3" t="s">
        <v>10</v>
      </c>
      <c r="F10" s="3">
        <v>2329</v>
      </c>
      <c r="G10" s="3">
        <v>286</v>
      </c>
      <c r="H10" s="8">
        <f>F10/(F10+G10)</f>
        <v>0.89063097514340339</v>
      </c>
      <c r="I10" s="3" t="s">
        <v>10</v>
      </c>
      <c r="J10" s="3">
        <v>2444</v>
      </c>
      <c r="K10" s="3">
        <v>226</v>
      </c>
      <c r="L10" s="8">
        <f>J10/(J10+K10)</f>
        <v>0.91535580524344573</v>
      </c>
      <c r="M10" s="3" t="s">
        <v>10</v>
      </c>
      <c r="N10" s="3">
        <v>0</v>
      </c>
      <c r="O10" s="3">
        <v>26</v>
      </c>
      <c r="P10" s="8">
        <f>N10/(N10+O10)</f>
        <v>0</v>
      </c>
      <c r="Q10" s="3" t="s">
        <v>10</v>
      </c>
      <c r="R10" s="3">
        <v>0</v>
      </c>
      <c r="S10" s="3">
        <v>26</v>
      </c>
      <c r="T10" s="8">
        <f>R10/(R10+S10)</f>
        <v>0</v>
      </c>
      <c r="W10" s="1">
        <f>P5</f>
        <v>0.98937381404174574</v>
      </c>
      <c r="X10" s="1">
        <f>P11</f>
        <v>0.99013282732447816</v>
      </c>
      <c r="Y10" s="1">
        <f>P17</f>
        <v>0.98330170777988612</v>
      </c>
      <c r="Z10" s="16">
        <f>P29</f>
        <v>0.98975332068311195</v>
      </c>
      <c r="AA10" s="1">
        <f>P35</f>
        <v>0.98292220113851991</v>
      </c>
      <c r="AB10" s="1">
        <f>P23</f>
        <v>0.98709677419354835</v>
      </c>
    </row>
    <row r="11" spans="1:28" x14ac:dyDescent="0.3">
      <c r="A11" s="3" t="s">
        <v>11</v>
      </c>
      <c r="B11" s="3">
        <v>0</v>
      </c>
      <c r="C11" s="3">
        <v>2670</v>
      </c>
      <c r="D11" s="8">
        <f>(B10+C11)/SUM(B10:C11)</f>
        <v>0.99035608308605338</v>
      </c>
      <c r="E11" s="3" t="s">
        <v>11</v>
      </c>
      <c r="F11" s="3">
        <v>1152</v>
      </c>
      <c r="G11" s="3">
        <v>1333</v>
      </c>
      <c r="H11" s="8">
        <f>(F10+G11)/SUM(F10:G11)</f>
        <v>0.71803921568627449</v>
      </c>
      <c r="I11" s="3" t="s">
        <v>11</v>
      </c>
      <c r="J11" s="3">
        <v>1318</v>
      </c>
      <c r="K11" s="3">
        <v>1352</v>
      </c>
      <c r="L11" s="8">
        <f>(J10+K11)/SUM(J10:K11)</f>
        <v>0.71086142322097379</v>
      </c>
      <c r="M11" s="3" t="s">
        <v>11</v>
      </c>
      <c r="N11" s="3">
        <v>0</v>
      </c>
      <c r="O11" s="3">
        <v>2609</v>
      </c>
      <c r="P11" s="8">
        <f>(N10+O11)/SUM(N10:O11)</f>
        <v>0.99013282732447816</v>
      </c>
      <c r="Q11" s="3" t="s">
        <v>11</v>
      </c>
      <c r="R11" s="3">
        <v>0</v>
      </c>
      <c r="S11" s="3">
        <v>2670</v>
      </c>
      <c r="T11" s="8">
        <f>(R10+S11)/SUM(R10:S11)</f>
        <v>0.99035608308605338</v>
      </c>
      <c r="W11" s="1">
        <f>T5</f>
        <v>0.98998516320474772</v>
      </c>
      <c r="X11" s="1">
        <f>T11</f>
        <v>0.99035608308605338</v>
      </c>
      <c r="Y11" s="1">
        <f>T17</f>
        <v>0.98293768545994065</v>
      </c>
      <c r="Z11" s="16">
        <f>T29</f>
        <v>0.98961424332344217</v>
      </c>
      <c r="AA11" s="1">
        <f>T35</f>
        <v>0.98627596439169141</v>
      </c>
      <c r="AB11" s="1">
        <f>T23</f>
        <v>0.98998516320474772</v>
      </c>
    </row>
    <row r="12" spans="1:28" x14ac:dyDescent="0.3">
      <c r="T12" s="4"/>
    </row>
    <row r="13" spans="1:28" x14ac:dyDescent="0.3">
      <c r="T13" s="4"/>
    </row>
    <row r="14" spans="1:28" x14ac:dyDescent="0.3">
      <c r="A14" s="2" t="s">
        <v>4</v>
      </c>
      <c r="B14" s="1" t="s">
        <v>5</v>
      </c>
      <c r="E14" s="2" t="s">
        <v>4</v>
      </c>
      <c r="F14" s="1" t="s">
        <v>5</v>
      </c>
      <c r="I14" s="2" t="s">
        <v>4</v>
      </c>
      <c r="J14" s="1" t="s">
        <v>5</v>
      </c>
      <c r="M14" s="2" t="s">
        <v>4</v>
      </c>
      <c r="N14" s="1" t="s">
        <v>5</v>
      </c>
      <c r="Q14" s="2" t="s">
        <v>4</v>
      </c>
      <c r="R14" s="1" t="s">
        <v>5</v>
      </c>
      <c r="T14" s="4"/>
    </row>
    <row r="15" spans="1:28" x14ac:dyDescent="0.3">
      <c r="A15" s="3"/>
      <c r="B15" s="3" t="s">
        <v>10</v>
      </c>
      <c r="C15" s="3" t="s">
        <v>11</v>
      </c>
      <c r="D15" s="5"/>
      <c r="E15" s="3"/>
      <c r="F15" s="3" t="s">
        <v>10</v>
      </c>
      <c r="G15" s="3" t="s">
        <v>11</v>
      </c>
      <c r="H15" s="5"/>
      <c r="I15" s="3"/>
      <c r="J15" s="3" t="s">
        <v>10</v>
      </c>
      <c r="K15" s="3" t="s">
        <v>11</v>
      </c>
      <c r="L15" s="5"/>
      <c r="M15" s="3"/>
      <c r="N15" s="3" t="s">
        <v>10</v>
      </c>
      <c r="O15" s="3" t="s">
        <v>11</v>
      </c>
      <c r="P15" s="5"/>
      <c r="Q15" s="3"/>
      <c r="R15" s="3" t="s">
        <v>10</v>
      </c>
      <c r="S15" s="3" t="s">
        <v>11</v>
      </c>
      <c r="T15" s="5"/>
    </row>
    <row r="16" spans="1:28" ht="15.6" x14ac:dyDescent="0.3">
      <c r="A16" s="3" t="s">
        <v>10</v>
      </c>
      <c r="B16" s="3">
        <v>0</v>
      </c>
      <c r="C16" s="3">
        <v>26</v>
      </c>
      <c r="D16" s="8">
        <f>B16/(B16+C16)</f>
        <v>0</v>
      </c>
      <c r="E16" s="3" t="s">
        <v>10</v>
      </c>
      <c r="F16" s="3">
        <v>2609</v>
      </c>
      <c r="G16" s="3">
        <v>6</v>
      </c>
      <c r="H16" s="10">
        <f>F16/(F16+G16)</f>
        <v>0.99770554493307839</v>
      </c>
      <c r="I16" s="3" t="s">
        <v>10</v>
      </c>
      <c r="J16" s="3">
        <v>2655</v>
      </c>
      <c r="K16" s="3">
        <v>15</v>
      </c>
      <c r="L16" s="10">
        <f>J16/(J16+K16)</f>
        <v>0.9943820224719101</v>
      </c>
      <c r="M16" s="3" t="s">
        <v>10</v>
      </c>
      <c r="N16" s="3">
        <v>0</v>
      </c>
      <c r="O16" s="3">
        <v>26</v>
      </c>
      <c r="P16" s="8">
        <f>N16/(N16+O16)</f>
        <v>0</v>
      </c>
      <c r="Q16" s="3" t="s">
        <v>10</v>
      </c>
      <c r="R16" s="3">
        <v>0</v>
      </c>
      <c r="S16" s="3">
        <v>26</v>
      </c>
      <c r="T16" s="8">
        <f>R16/(R16+S16)</f>
        <v>0</v>
      </c>
      <c r="W16" s="1" t="s">
        <v>38</v>
      </c>
    </row>
    <row r="17" spans="1:28" x14ac:dyDescent="0.3">
      <c r="A17" s="3" t="s">
        <v>11</v>
      </c>
      <c r="B17" s="3">
        <v>26</v>
      </c>
      <c r="C17" s="3">
        <v>2644</v>
      </c>
      <c r="D17" s="8">
        <f>(B16+C17)/SUM(B16:C17)</f>
        <v>0.98071216617210677</v>
      </c>
      <c r="E17" s="3" t="s">
        <v>11</v>
      </c>
      <c r="F17" s="3">
        <v>43</v>
      </c>
      <c r="G17" s="3">
        <v>2442</v>
      </c>
      <c r="H17" s="8">
        <f>(F16+G17)/SUM(F16:G17)</f>
        <v>0.99039215686274507</v>
      </c>
      <c r="I17" s="3" t="s">
        <v>11</v>
      </c>
      <c r="J17" s="3">
        <v>75</v>
      </c>
      <c r="K17" s="3">
        <v>2595</v>
      </c>
      <c r="L17" s="8">
        <f>(J16+K17)/SUM(J16:K17)</f>
        <v>0.9831460674157303</v>
      </c>
      <c r="M17" s="3" t="s">
        <v>11</v>
      </c>
      <c r="N17" s="3">
        <v>18</v>
      </c>
      <c r="O17" s="3">
        <v>2591</v>
      </c>
      <c r="P17" s="8">
        <f>(N16+O17)/SUM(N16:O17)</f>
        <v>0.98330170777988612</v>
      </c>
      <c r="Q17" s="3" t="s">
        <v>11</v>
      </c>
      <c r="R17" s="3">
        <v>20</v>
      </c>
      <c r="S17" s="3">
        <v>2650</v>
      </c>
      <c r="T17" s="8">
        <f>(R16+S17)/SUM(R16:S17)</f>
        <v>0.98293768545994065</v>
      </c>
      <c r="W17" s="1" t="s">
        <v>39</v>
      </c>
    </row>
    <row r="18" spans="1:28" x14ac:dyDescent="0.3">
      <c r="T18" s="4"/>
      <c r="W18" s="1" t="s">
        <v>39</v>
      </c>
    </row>
    <row r="19" spans="1:28" x14ac:dyDescent="0.3">
      <c r="T19" s="4"/>
      <c r="W19" s="1" t="s">
        <v>40</v>
      </c>
    </row>
    <row r="20" spans="1:28" x14ac:dyDescent="0.3">
      <c r="A20" s="2" t="s">
        <v>6</v>
      </c>
      <c r="B20" s="1" t="s">
        <v>7</v>
      </c>
      <c r="E20" s="2" t="s">
        <v>6</v>
      </c>
      <c r="F20" s="1" t="s">
        <v>7</v>
      </c>
      <c r="I20" s="2" t="s">
        <v>6</v>
      </c>
      <c r="J20" s="1" t="s">
        <v>7</v>
      </c>
      <c r="M20" s="2" t="s">
        <v>6</v>
      </c>
      <c r="N20" s="1" t="s">
        <v>7</v>
      </c>
      <c r="Q20" s="2" t="s">
        <v>6</v>
      </c>
      <c r="R20" s="1" t="s">
        <v>7</v>
      </c>
      <c r="T20" s="4"/>
      <c r="W20" s="1" t="s">
        <v>41</v>
      </c>
    </row>
    <row r="21" spans="1:28" x14ac:dyDescent="0.3">
      <c r="A21" s="3"/>
      <c r="B21" s="3" t="s">
        <v>10</v>
      </c>
      <c r="C21" s="3" t="s">
        <v>11</v>
      </c>
      <c r="D21" s="5"/>
      <c r="E21" s="3"/>
      <c r="F21" s="3" t="s">
        <v>10</v>
      </c>
      <c r="G21" s="3" t="s">
        <v>11</v>
      </c>
      <c r="H21" s="5"/>
      <c r="I21" s="3"/>
      <c r="J21" s="3" t="s">
        <v>10</v>
      </c>
      <c r="K21" s="3" t="s">
        <v>11</v>
      </c>
      <c r="L21" s="5"/>
      <c r="M21" s="3"/>
      <c r="N21" s="3" t="s">
        <v>10</v>
      </c>
      <c r="O21" s="3" t="s">
        <v>11</v>
      </c>
      <c r="P21" s="5"/>
      <c r="Q21" s="3"/>
      <c r="R21" s="3" t="s">
        <v>10</v>
      </c>
      <c r="S21" s="3" t="s">
        <v>11</v>
      </c>
      <c r="T21" s="5"/>
      <c r="W21" s="1" t="s">
        <v>42</v>
      </c>
    </row>
    <row r="22" spans="1:28" ht="15.6" x14ac:dyDescent="0.3">
      <c r="A22" s="3" t="s">
        <v>10</v>
      </c>
      <c r="B22" s="3">
        <v>0</v>
      </c>
      <c r="C22" s="3">
        <v>26</v>
      </c>
      <c r="D22" s="8">
        <f>B22/(B22+C22)</f>
        <v>0</v>
      </c>
      <c r="E22" s="3" t="s">
        <v>10</v>
      </c>
      <c r="F22" s="3">
        <v>2592</v>
      </c>
      <c r="G22" s="3">
        <v>23</v>
      </c>
      <c r="H22" s="8">
        <f>F22/(F22+G22)</f>
        <v>0.99120458891013385</v>
      </c>
      <c r="I22" s="3" t="s">
        <v>10</v>
      </c>
      <c r="J22" s="3">
        <v>2631</v>
      </c>
      <c r="K22" s="3">
        <v>39</v>
      </c>
      <c r="L22" s="12">
        <f>J22/(J22+K22)</f>
        <v>0.98539325842696635</v>
      </c>
      <c r="M22" s="3" t="s">
        <v>10</v>
      </c>
      <c r="N22" s="3">
        <v>0</v>
      </c>
      <c r="O22" s="3">
        <v>26</v>
      </c>
      <c r="P22" s="8">
        <f>N22/(N22+O22)</f>
        <v>0</v>
      </c>
      <c r="Q22" s="3" t="s">
        <v>10</v>
      </c>
      <c r="R22" s="3">
        <v>0</v>
      </c>
      <c r="S22" s="3">
        <v>26</v>
      </c>
      <c r="T22" s="8">
        <f>R22/(R22+S22)</f>
        <v>0</v>
      </c>
      <c r="W22" s="1" t="s">
        <v>43</v>
      </c>
    </row>
    <row r="23" spans="1:28" ht="15.6" x14ac:dyDescent="0.3">
      <c r="A23" s="3" t="s">
        <v>11</v>
      </c>
      <c r="B23" s="3">
        <v>3</v>
      </c>
      <c r="C23" s="3">
        <v>2667</v>
      </c>
      <c r="D23" s="8">
        <f>(B22+C23)/SUM(B22:C23)</f>
        <v>0.9892433234421365</v>
      </c>
      <c r="E23" s="3" t="s">
        <v>11</v>
      </c>
      <c r="F23" s="3">
        <v>20</v>
      </c>
      <c r="G23" s="3">
        <v>2465</v>
      </c>
      <c r="H23" s="8">
        <f>(F22+G23)/SUM(F22:G23)</f>
        <v>0.9915686274509804</v>
      </c>
      <c r="I23" s="3" t="s">
        <v>11</v>
      </c>
      <c r="J23" s="3">
        <v>39</v>
      </c>
      <c r="K23" s="3">
        <v>2631</v>
      </c>
      <c r="L23" s="12">
        <f>(J22+K23)/SUM(J22:K23)</f>
        <v>0.98539325842696635</v>
      </c>
      <c r="M23" s="3" t="s">
        <v>11</v>
      </c>
      <c r="N23" s="3">
        <v>8</v>
      </c>
      <c r="O23" s="3">
        <v>2601</v>
      </c>
      <c r="P23" s="8">
        <f>(N22+O23)/SUM(N22:O23)</f>
        <v>0.98709677419354835</v>
      </c>
      <c r="Q23" s="3" t="s">
        <v>11</v>
      </c>
      <c r="R23" s="3">
        <v>1</v>
      </c>
      <c r="S23" s="3">
        <v>2669</v>
      </c>
      <c r="T23" s="8">
        <f>(R22+S23)/SUM(R22:S23)</f>
        <v>0.98998516320474772</v>
      </c>
    </row>
    <row r="24" spans="1:28" x14ac:dyDescent="0.3">
      <c r="T24" s="4"/>
    </row>
    <row r="25" spans="1:28" x14ac:dyDescent="0.3">
      <c r="T25" s="4"/>
    </row>
    <row r="26" spans="1:28" x14ac:dyDescent="0.3">
      <c r="A26" s="2" t="s">
        <v>8</v>
      </c>
      <c r="B26" s="1" t="s">
        <v>9</v>
      </c>
      <c r="E26" s="2" t="s">
        <v>8</v>
      </c>
      <c r="F26" s="1" t="s">
        <v>9</v>
      </c>
      <c r="I26" s="2" t="s">
        <v>8</v>
      </c>
      <c r="J26" s="1" t="s">
        <v>9</v>
      </c>
      <c r="M26" s="2" t="s">
        <v>8</v>
      </c>
      <c r="N26" s="1" t="s">
        <v>9</v>
      </c>
      <c r="Q26" s="2" t="s">
        <v>8</v>
      </c>
      <c r="R26" s="1" t="s">
        <v>9</v>
      </c>
      <c r="T26" s="4"/>
      <c r="W26" s="1" t="s">
        <v>0</v>
      </c>
      <c r="X26" s="1" t="s">
        <v>3</v>
      </c>
      <c r="Y26" s="1" t="s">
        <v>5</v>
      </c>
      <c r="Z26" s="1" t="s">
        <v>23</v>
      </c>
      <c r="AA26" s="1" t="s">
        <v>13</v>
      </c>
      <c r="AB26" s="1" t="s">
        <v>7</v>
      </c>
    </row>
    <row r="27" spans="1:28" x14ac:dyDescent="0.3">
      <c r="A27" s="3"/>
      <c r="B27" s="3" t="s">
        <v>10</v>
      </c>
      <c r="C27" s="3" t="s">
        <v>11</v>
      </c>
      <c r="D27" s="5"/>
      <c r="E27" s="3"/>
      <c r="F27" s="3" t="s">
        <v>10</v>
      </c>
      <c r="G27" s="3" t="s">
        <v>11</v>
      </c>
      <c r="H27" s="5"/>
      <c r="I27" s="3"/>
      <c r="J27" s="3" t="s">
        <v>10</v>
      </c>
      <c r="K27" s="3" t="s">
        <v>11</v>
      </c>
      <c r="L27" s="5"/>
      <c r="M27" s="3"/>
      <c r="N27" s="3" t="s">
        <v>10</v>
      </c>
      <c r="O27" s="3" t="s">
        <v>11</v>
      </c>
      <c r="P27" s="5"/>
      <c r="Q27" s="3"/>
      <c r="R27" s="3" t="s">
        <v>10</v>
      </c>
      <c r="S27" s="3" t="s">
        <v>11</v>
      </c>
      <c r="T27" s="5"/>
      <c r="W27" s="16">
        <f>D4</f>
        <v>0</v>
      </c>
      <c r="X27" s="16">
        <f>D10</f>
        <v>0</v>
      </c>
      <c r="Y27" s="16">
        <f>D16</f>
        <v>0</v>
      </c>
      <c r="Z27" s="16">
        <f>D28</f>
        <v>0</v>
      </c>
      <c r="AA27" s="16">
        <f>D34</f>
        <v>0.11538461538461539</v>
      </c>
      <c r="AB27" s="16">
        <f>D22</f>
        <v>0</v>
      </c>
    </row>
    <row r="28" spans="1:28" x14ac:dyDescent="0.3">
      <c r="A28" s="3" t="s">
        <v>10</v>
      </c>
      <c r="B28" s="3">
        <v>0</v>
      </c>
      <c r="C28" s="3">
        <v>26</v>
      </c>
      <c r="D28" s="8">
        <f>B28/(B28+C28)</f>
        <v>0</v>
      </c>
      <c r="E28" s="3" t="s">
        <v>10</v>
      </c>
      <c r="F28" s="3">
        <v>2603</v>
      </c>
      <c r="G28" s="3">
        <v>12</v>
      </c>
      <c r="H28" s="8">
        <f>F28/(F28+G28)</f>
        <v>0.99541108986615678</v>
      </c>
      <c r="I28" s="3" t="s">
        <v>10</v>
      </c>
      <c r="J28" s="3">
        <v>2639</v>
      </c>
      <c r="K28" s="3">
        <v>31</v>
      </c>
      <c r="L28" s="8">
        <f>J28/(J28+K28)</f>
        <v>0.98838951310861423</v>
      </c>
      <c r="M28" s="3" t="s">
        <v>10</v>
      </c>
      <c r="N28" s="3">
        <v>0</v>
      </c>
      <c r="O28" s="3">
        <v>26</v>
      </c>
      <c r="P28" s="8">
        <f>N28/(N28+O28)</f>
        <v>0</v>
      </c>
      <c r="Q28" s="3" t="s">
        <v>10</v>
      </c>
      <c r="R28" s="3">
        <v>0</v>
      </c>
      <c r="S28" s="3">
        <v>26</v>
      </c>
      <c r="T28" s="8">
        <f>R28/(R28+S28)</f>
        <v>0</v>
      </c>
      <c r="W28" s="16">
        <f>H4</f>
        <v>0.99311663479923518</v>
      </c>
      <c r="X28" s="16">
        <f>H10</f>
        <v>0.89063097514340339</v>
      </c>
      <c r="Y28" s="16">
        <f>H16</f>
        <v>0.99770554493307839</v>
      </c>
      <c r="Z28" s="16">
        <f>H28</f>
        <v>0.99541108986615678</v>
      </c>
      <c r="AA28" s="16">
        <f>H34</f>
        <v>0.82906309751434037</v>
      </c>
      <c r="AB28" s="16">
        <f>H22</f>
        <v>0.99120458891013385</v>
      </c>
    </row>
    <row r="29" spans="1:28" ht="15.6" x14ac:dyDescent="0.3">
      <c r="A29" s="3" t="s">
        <v>11</v>
      </c>
      <c r="B29" s="3">
        <v>1</v>
      </c>
      <c r="C29" s="3">
        <v>2669</v>
      </c>
      <c r="D29" s="8">
        <f>(B28+C29)/SUM(B28:C29)</f>
        <v>0.98998516320474772</v>
      </c>
      <c r="E29" s="3" t="s">
        <v>11</v>
      </c>
      <c r="F29" s="3">
        <v>0</v>
      </c>
      <c r="G29" s="3">
        <v>2479</v>
      </c>
      <c r="H29" s="10">
        <f>(F28+G29)/SUM(F28:G29)</f>
        <v>0.99764428739693756</v>
      </c>
      <c r="I29" s="3" t="s">
        <v>11</v>
      </c>
      <c r="J29" s="3">
        <v>18</v>
      </c>
      <c r="K29" s="3">
        <v>2652</v>
      </c>
      <c r="L29" s="10">
        <f>(J28+K29)/SUM(J28:K29)</f>
        <v>0.99082397003745315</v>
      </c>
      <c r="M29" s="3" t="s">
        <v>11</v>
      </c>
      <c r="N29" s="3">
        <v>1</v>
      </c>
      <c r="O29" s="3">
        <v>2608</v>
      </c>
      <c r="P29" s="8">
        <f>(N28+O29)/SUM(N28:O29)</f>
        <v>0.98975332068311195</v>
      </c>
      <c r="Q29" s="3" t="s">
        <v>11</v>
      </c>
      <c r="R29" s="3">
        <v>2</v>
      </c>
      <c r="S29" s="3">
        <v>2668</v>
      </c>
      <c r="T29" s="8">
        <f>(R28+S29)/SUM(R28:S29)</f>
        <v>0.98961424332344217</v>
      </c>
      <c r="W29" s="16">
        <f>L4</f>
        <v>0.97940074906367036</v>
      </c>
      <c r="X29" s="16">
        <f>L10</f>
        <v>0.91535580524344573</v>
      </c>
      <c r="Y29" s="16">
        <f>L16</f>
        <v>0.9943820224719101</v>
      </c>
      <c r="Z29" s="16">
        <f>L28</f>
        <v>0.98838951310861423</v>
      </c>
      <c r="AA29" s="16">
        <f>L34</f>
        <v>0.82509363295880145</v>
      </c>
      <c r="AB29" s="16">
        <f>L22</f>
        <v>0.98539325842696635</v>
      </c>
    </row>
    <row r="30" spans="1:28" x14ac:dyDescent="0.3">
      <c r="T30" s="4"/>
      <c r="W30" s="16">
        <f>P4</f>
        <v>0</v>
      </c>
      <c r="X30" s="16">
        <f>P10</f>
        <v>0</v>
      </c>
      <c r="Y30" s="16">
        <f>P16</f>
        <v>0</v>
      </c>
      <c r="Z30" s="16">
        <f>P28</f>
        <v>0</v>
      </c>
      <c r="AA30" s="16">
        <f>P34</f>
        <v>0.11538461538461539</v>
      </c>
      <c r="AB30" s="16">
        <f>P22</f>
        <v>0</v>
      </c>
    </row>
    <row r="31" spans="1:28" x14ac:dyDescent="0.3">
      <c r="T31" s="4"/>
      <c r="W31" s="16">
        <f>T4</f>
        <v>0</v>
      </c>
      <c r="X31" s="16">
        <f>T10</f>
        <v>0</v>
      </c>
      <c r="Y31" s="16">
        <f>T16</f>
        <v>0</v>
      </c>
      <c r="Z31" s="16">
        <f>T28</f>
        <v>0</v>
      </c>
      <c r="AA31" s="16">
        <f>T34</f>
        <v>0</v>
      </c>
      <c r="AB31" s="16">
        <f>T22</f>
        <v>0</v>
      </c>
    </row>
    <row r="32" spans="1:28" x14ac:dyDescent="0.3">
      <c r="A32" s="1" t="s">
        <v>12</v>
      </c>
      <c r="B32" s="1" t="s">
        <v>13</v>
      </c>
      <c r="E32" s="1" t="s">
        <v>12</v>
      </c>
      <c r="F32" s="1" t="s">
        <v>13</v>
      </c>
      <c r="I32" s="1" t="s">
        <v>12</v>
      </c>
      <c r="J32" s="1" t="s">
        <v>13</v>
      </c>
      <c r="M32" s="1" t="s">
        <v>12</v>
      </c>
      <c r="N32" s="1" t="s">
        <v>13</v>
      </c>
      <c r="Q32" s="1" t="s">
        <v>12</v>
      </c>
      <c r="R32" s="1" t="s">
        <v>13</v>
      </c>
      <c r="T32" s="4"/>
    </row>
    <row r="33" spans="1:20" x14ac:dyDescent="0.3">
      <c r="A33" s="3"/>
      <c r="B33" s="3" t="s">
        <v>10</v>
      </c>
      <c r="C33" s="3" t="s">
        <v>11</v>
      </c>
      <c r="D33" s="5"/>
      <c r="E33" s="3"/>
      <c r="F33" s="3" t="s">
        <v>10</v>
      </c>
      <c r="G33" s="3" t="s">
        <v>11</v>
      </c>
      <c r="H33" s="5"/>
      <c r="I33" s="3"/>
      <c r="J33" s="3" t="s">
        <v>10</v>
      </c>
      <c r="K33" s="3" t="s">
        <v>11</v>
      </c>
      <c r="L33" s="5"/>
      <c r="M33" s="3"/>
      <c r="N33" s="3" t="s">
        <v>10</v>
      </c>
      <c r="O33" s="3" t="s">
        <v>11</v>
      </c>
      <c r="P33" s="5"/>
      <c r="Q33" s="3"/>
      <c r="R33" s="3" t="s">
        <v>10</v>
      </c>
      <c r="S33" s="3" t="s">
        <v>11</v>
      </c>
      <c r="T33" s="5"/>
    </row>
    <row r="34" spans="1:20" ht="15.6" x14ac:dyDescent="0.3">
      <c r="A34" s="3" t="s">
        <v>10</v>
      </c>
      <c r="B34" s="3">
        <v>3</v>
      </c>
      <c r="C34" s="3">
        <v>23</v>
      </c>
      <c r="D34" s="10">
        <f>B34/(B34+C34)</f>
        <v>0.11538461538461539</v>
      </c>
      <c r="E34" s="3" t="s">
        <v>10</v>
      </c>
      <c r="F34" s="3">
        <v>2168</v>
      </c>
      <c r="G34" s="3">
        <v>447</v>
      </c>
      <c r="H34" s="8">
        <f>F34/(F34+G34)</f>
        <v>0.82906309751434037</v>
      </c>
      <c r="I34" s="3" t="s">
        <v>10</v>
      </c>
      <c r="J34" s="3">
        <v>2203</v>
      </c>
      <c r="K34" s="3">
        <v>467</v>
      </c>
      <c r="L34" s="8">
        <f>J34/(J34+K34)</f>
        <v>0.82509363295880145</v>
      </c>
      <c r="M34" s="3" t="s">
        <v>10</v>
      </c>
      <c r="N34" s="3">
        <v>3</v>
      </c>
      <c r="O34" s="3">
        <v>23</v>
      </c>
      <c r="P34" s="10">
        <f>N34/(N34+O34)</f>
        <v>0.11538461538461539</v>
      </c>
      <c r="Q34" s="3" t="s">
        <v>10</v>
      </c>
      <c r="R34" s="3">
        <v>0</v>
      </c>
      <c r="S34" s="3">
        <v>26</v>
      </c>
      <c r="T34" s="8">
        <f>R34/(R34+S34)</f>
        <v>0</v>
      </c>
    </row>
    <row r="35" spans="1:20" x14ac:dyDescent="0.3">
      <c r="A35" s="3" t="s">
        <v>11</v>
      </c>
      <c r="B35" s="3">
        <v>25</v>
      </c>
      <c r="C35" s="3">
        <v>2645</v>
      </c>
      <c r="D35" s="8">
        <f>(B34+C35)/SUM(B34:C35)</f>
        <v>0.98219584569732943</v>
      </c>
      <c r="E35" s="3" t="s">
        <v>11</v>
      </c>
      <c r="F35" s="3">
        <v>763</v>
      </c>
      <c r="G35" s="3">
        <v>1722</v>
      </c>
      <c r="H35" s="8">
        <f>(F34+G35)/SUM(F34:G35)</f>
        <v>0.76274509803921564</v>
      </c>
      <c r="I35" s="3" t="s">
        <v>11</v>
      </c>
      <c r="J35" s="3">
        <v>876</v>
      </c>
      <c r="K35" s="3">
        <v>1794</v>
      </c>
      <c r="L35" s="8">
        <f>(J34+K35)/SUM(J34:K35)</f>
        <v>0.748501872659176</v>
      </c>
      <c r="M35" s="3" t="s">
        <v>11</v>
      </c>
      <c r="N35" s="3">
        <v>22</v>
      </c>
      <c r="O35" s="3">
        <v>2587</v>
      </c>
      <c r="P35" s="8">
        <f>(N34+O35)/SUM(N34:O35)</f>
        <v>0.98292220113851991</v>
      </c>
      <c r="Q35" s="3" t="s">
        <v>11</v>
      </c>
      <c r="R35" s="3">
        <v>11</v>
      </c>
      <c r="S35" s="3">
        <v>2659</v>
      </c>
      <c r="T35" s="8">
        <f>(R34+S35)/SUM(R34:S35)</f>
        <v>0.98627596439169141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5" zoomScaleNormal="85" workbookViewId="0">
      <selection activeCell="J23" sqref="J23"/>
    </sheetView>
  </sheetViews>
  <sheetFormatPr defaultColWidth="9.109375" defaultRowHeight="14.4" x14ac:dyDescent="0.3"/>
  <cols>
    <col min="1" max="4" width="9.109375" style="1"/>
    <col min="5" max="5" width="7.5546875" style="5" bestFit="1" customWidth="1"/>
    <col min="6" max="16384" width="9.109375" style="1"/>
  </cols>
  <sheetData>
    <row r="1" spans="1:14" s="6" customFormat="1" ht="18" x14ac:dyDescent="0.35">
      <c r="A1" s="6">
        <v>123</v>
      </c>
      <c r="E1" s="15"/>
    </row>
    <row r="2" spans="1:14" x14ac:dyDescent="0.3">
      <c r="A2" s="2" t="s">
        <v>1</v>
      </c>
      <c r="B2" s="1" t="s">
        <v>0</v>
      </c>
      <c r="E2" s="5" t="s">
        <v>21</v>
      </c>
      <c r="F2" s="1" t="s">
        <v>22</v>
      </c>
    </row>
    <row r="3" spans="1:14" x14ac:dyDescent="0.3">
      <c r="A3" s="3"/>
      <c r="B3" s="3" t="s">
        <v>10</v>
      </c>
      <c r="C3" s="3" t="s">
        <v>11</v>
      </c>
      <c r="D3" s="3" t="s">
        <v>20</v>
      </c>
    </row>
    <row r="4" spans="1:14" x14ac:dyDescent="0.3">
      <c r="A4" s="3" t="s">
        <v>10</v>
      </c>
      <c r="B4" s="3">
        <v>0</v>
      </c>
      <c r="C4" s="3">
        <v>7</v>
      </c>
      <c r="D4" s="3">
        <v>19</v>
      </c>
      <c r="E4" s="8">
        <f>B4/(B4+C4+D4)</f>
        <v>0</v>
      </c>
    </row>
    <row r="5" spans="1:14" x14ac:dyDescent="0.3">
      <c r="A5" s="3" t="s">
        <v>11</v>
      </c>
      <c r="B5" s="3">
        <v>0</v>
      </c>
      <c r="C5" s="3">
        <v>343</v>
      </c>
      <c r="D5" s="3">
        <v>2327</v>
      </c>
      <c r="E5" s="8">
        <f>C5/(B5+C5+D5)</f>
        <v>0.12846441947565543</v>
      </c>
    </row>
    <row r="6" spans="1:14" ht="15.6" x14ac:dyDescent="0.3">
      <c r="A6" s="3" t="s">
        <v>20</v>
      </c>
      <c r="B6" s="3">
        <v>0</v>
      </c>
      <c r="C6" s="3">
        <v>8</v>
      </c>
      <c r="D6" s="3">
        <v>11780</v>
      </c>
      <c r="E6" s="10">
        <f>D6/(B6+C6+D6)</f>
        <v>0.99932134373939596</v>
      </c>
      <c r="F6">
        <f>(B4+C5+D6)/SUM(B4:D6)</f>
        <v>0.83699254349627172</v>
      </c>
      <c r="J6" s="1" t="s">
        <v>0</v>
      </c>
      <c r="K6" s="1" t="s">
        <v>3</v>
      </c>
      <c r="L6" s="1" t="s">
        <v>5</v>
      </c>
      <c r="M6" s="1" t="s">
        <v>23</v>
      </c>
      <c r="N6" s="1" t="s">
        <v>13</v>
      </c>
    </row>
    <row r="7" spans="1:14" x14ac:dyDescent="0.3">
      <c r="E7" s="8">
        <f>AVERAGE(E4:E6)</f>
        <v>0.37592858773835047</v>
      </c>
    </row>
    <row r="8" spans="1:14" x14ac:dyDescent="0.3">
      <c r="A8" s="2" t="s">
        <v>2</v>
      </c>
      <c r="B8" s="1" t="s">
        <v>3</v>
      </c>
    </row>
    <row r="9" spans="1:14" x14ac:dyDescent="0.3">
      <c r="A9" s="3"/>
      <c r="B9" s="3" t="s">
        <v>10</v>
      </c>
      <c r="C9" s="3" t="s">
        <v>11</v>
      </c>
      <c r="D9" s="3" t="s">
        <v>20</v>
      </c>
    </row>
    <row r="10" spans="1:14" x14ac:dyDescent="0.3">
      <c r="A10" s="3" t="s">
        <v>10</v>
      </c>
      <c r="B10" s="3">
        <v>0</v>
      </c>
      <c r="C10" s="3">
        <v>9</v>
      </c>
      <c r="D10" s="3">
        <v>17</v>
      </c>
      <c r="E10" s="8">
        <f>B10/(B10+C10+D10)</f>
        <v>0</v>
      </c>
    </row>
    <row r="11" spans="1:14" x14ac:dyDescent="0.3">
      <c r="A11" s="3" t="s">
        <v>11</v>
      </c>
      <c r="B11" s="3">
        <v>0</v>
      </c>
      <c r="C11" s="3">
        <v>362</v>
      </c>
      <c r="D11" s="3">
        <v>2308</v>
      </c>
      <c r="E11" s="8">
        <f>C11/(B11+C11+D11)</f>
        <v>0.1355805243445693</v>
      </c>
    </row>
    <row r="12" spans="1:14" x14ac:dyDescent="0.3">
      <c r="A12" s="3" t="s">
        <v>20</v>
      </c>
      <c r="B12" s="3">
        <v>1</v>
      </c>
      <c r="C12" s="3">
        <v>57</v>
      </c>
      <c r="D12" s="3">
        <v>11730</v>
      </c>
      <c r="E12" s="8">
        <f>D12/(B12+C12+D12)</f>
        <v>0.995079742110621</v>
      </c>
      <c r="F12" s="1">
        <f>(B10+C11+D12)/SUM(B10:D12)</f>
        <v>0.83485225075945868</v>
      </c>
    </row>
    <row r="13" spans="1:14" x14ac:dyDescent="0.3">
      <c r="E13" s="8">
        <f>AVERAGE(E10:E12)</f>
        <v>0.37688675548506345</v>
      </c>
    </row>
    <row r="14" spans="1:14" x14ac:dyDescent="0.3">
      <c r="A14" s="2" t="s">
        <v>4</v>
      </c>
      <c r="B14" s="1" t="s">
        <v>5</v>
      </c>
    </row>
    <row r="15" spans="1:14" x14ac:dyDescent="0.3">
      <c r="A15" s="3"/>
      <c r="B15" s="3" t="s">
        <v>10</v>
      </c>
      <c r="C15" s="3" t="s">
        <v>11</v>
      </c>
      <c r="D15" s="3" t="s">
        <v>20</v>
      </c>
    </row>
    <row r="16" spans="1:14" x14ac:dyDescent="0.3">
      <c r="A16" s="3" t="s">
        <v>10</v>
      </c>
      <c r="B16" s="3">
        <v>0</v>
      </c>
      <c r="C16" s="3">
        <v>12</v>
      </c>
      <c r="D16" s="3">
        <v>14</v>
      </c>
      <c r="E16" s="8">
        <f>B16/(B16+C16+D16)</f>
        <v>0</v>
      </c>
    </row>
    <row r="17" spans="1:6" x14ac:dyDescent="0.3">
      <c r="A17" s="3" t="s">
        <v>11</v>
      </c>
      <c r="B17" s="3">
        <v>9</v>
      </c>
      <c r="C17" s="3">
        <v>809</v>
      </c>
      <c r="D17" s="3">
        <v>1852</v>
      </c>
      <c r="E17" s="8">
        <f>C17/(B17+C17+D17)</f>
        <v>0.30299625468164793</v>
      </c>
    </row>
    <row r="18" spans="1:6" x14ac:dyDescent="0.3">
      <c r="A18" s="3" t="s">
        <v>20</v>
      </c>
      <c r="B18" s="3">
        <v>13</v>
      </c>
      <c r="C18" s="3">
        <v>1856</v>
      </c>
      <c r="D18" s="3">
        <v>9919</v>
      </c>
      <c r="E18" s="8">
        <f>D18/(B18+C18+D18)</f>
        <v>0.84144893111638952</v>
      </c>
      <c r="F18" s="1">
        <f>(B16+C17+D18)/SUM(B16:D18)</f>
        <v>0.74067937033968512</v>
      </c>
    </row>
    <row r="19" spans="1:6" x14ac:dyDescent="0.3">
      <c r="E19" s="8">
        <f>AVERAGE(E16:E18)</f>
        <v>0.38148172859934587</v>
      </c>
    </row>
    <row r="20" spans="1:6" x14ac:dyDescent="0.3">
      <c r="A20" s="2" t="s">
        <v>6</v>
      </c>
      <c r="B20" s="1" t="s">
        <v>7</v>
      </c>
    </row>
    <row r="21" spans="1:6" x14ac:dyDescent="0.3">
      <c r="A21" s="3"/>
      <c r="B21" s="3" t="s">
        <v>10</v>
      </c>
      <c r="C21" s="3" t="s">
        <v>11</v>
      </c>
      <c r="D21" s="3" t="s">
        <v>20</v>
      </c>
    </row>
    <row r="22" spans="1:6" x14ac:dyDescent="0.3">
      <c r="A22" s="3" t="s">
        <v>10</v>
      </c>
      <c r="B22" s="3">
        <v>0</v>
      </c>
      <c r="C22" s="3">
        <v>9</v>
      </c>
      <c r="D22" s="3">
        <v>17</v>
      </c>
      <c r="E22" s="8">
        <f>B22/(B22+C22+D22)</f>
        <v>0</v>
      </c>
    </row>
    <row r="23" spans="1:6" x14ac:dyDescent="0.3">
      <c r="A23" s="3" t="s">
        <v>11</v>
      </c>
      <c r="B23" s="3">
        <v>2</v>
      </c>
      <c r="C23" s="3">
        <v>381</v>
      </c>
      <c r="D23" s="3">
        <v>2287</v>
      </c>
      <c r="E23" s="8">
        <f>C23/(B23+C23+D23)</f>
        <v>0.14269662921348314</v>
      </c>
    </row>
    <row r="24" spans="1:6" x14ac:dyDescent="0.3">
      <c r="A24" s="3" t="s">
        <v>20</v>
      </c>
      <c r="B24" s="3">
        <v>1</v>
      </c>
      <c r="C24" s="3">
        <v>130</v>
      </c>
      <c r="D24" s="3">
        <v>11657</v>
      </c>
      <c r="E24" s="8">
        <f>D24/(B24+C24+D24)</f>
        <v>0.9888870037326094</v>
      </c>
      <c r="F24" s="1">
        <f>(B22+C23+D24)/SUM(B22:D24)</f>
        <v>0.83112399889533273</v>
      </c>
    </row>
    <row r="25" spans="1:6" x14ac:dyDescent="0.3">
      <c r="E25" s="8">
        <f>AVERAGE(E22:E24)</f>
        <v>0.37719454431536414</v>
      </c>
    </row>
    <row r="26" spans="1:6" x14ac:dyDescent="0.3">
      <c r="A26" s="2" t="s">
        <v>8</v>
      </c>
      <c r="B26" s="1" t="s">
        <v>9</v>
      </c>
    </row>
    <row r="27" spans="1:6" x14ac:dyDescent="0.3">
      <c r="A27" s="3"/>
      <c r="B27" s="3" t="s">
        <v>10</v>
      </c>
      <c r="C27" s="3" t="s">
        <v>11</v>
      </c>
      <c r="D27" s="3" t="s">
        <v>20</v>
      </c>
    </row>
    <row r="28" spans="1:6" x14ac:dyDescent="0.3">
      <c r="A28" s="3" t="s">
        <v>10</v>
      </c>
      <c r="B28" s="3">
        <v>0</v>
      </c>
      <c r="C28" s="3">
        <v>10</v>
      </c>
      <c r="D28" s="3">
        <v>16</v>
      </c>
      <c r="E28" s="8">
        <f>B28/(B28+C28+D28)</f>
        <v>0</v>
      </c>
    </row>
    <row r="29" spans="1:6" ht="15.6" x14ac:dyDescent="0.3">
      <c r="A29" s="3" t="s">
        <v>11</v>
      </c>
      <c r="B29" s="3">
        <v>1</v>
      </c>
      <c r="C29" s="3">
        <v>580</v>
      </c>
      <c r="D29" s="3">
        <v>2089</v>
      </c>
      <c r="E29" s="10">
        <f>C29/(B29+C29+D29)</f>
        <v>0.21722846441947566</v>
      </c>
    </row>
    <row r="30" spans="1:6" x14ac:dyDescent="0.3">
      <c r="A30" s="3" t="s">
        <v>20</v>
      </c>
      <c r="B30" s="3">
        <v>2</v>
      </c>
      <c r="C30" s="3">
        <v>785</v>
      </c>
      <c r="D30" s="3">
        <v>11001</v>
      </c>
      <c r="E30" s="8">
        <f>D30/(B30+C30+D30)</f>
        <v>0.93323719036308106</v>
      </c>
      <c r="F30" s="1">
        <f>(B28+C29+D30)/SUM(B28:D30)</f>
        <v>0.79957194145263744</v>
      </c>
    </row>
    <row r="31" spans="1:6" x14ac:dyDescent="0.3">
      <c r="E31" s="8">
        <f>AVERAGE(E28:E30)</f>
        <v>0.38348855159418554</v>
      </c>
    </row>
    <row r="32" spans="1:6" x14ac:dyDescent="0.3">
      <c r="A32" s="1" t="s">
        <v>12</v>
      </c>
      <c r="B32" s="1" t="s">
        <v>13</v>
      </c>
    </row>
    <row r="33" spans="1:6" x14ac:dyDescent="0.3">
      <c r="A33" s="3"/>
      <c r="B33" s="3" t="s">
        <v>10</v>
      </c>
      <c r="C33" s="3" t="s">
        <v>11</v>
      </c>
      <c r="D33" s="3" t="s">
        <v>20</v>
      </c>
    </row>
    <row r="34" spans="1:6" ht="15.6" x14ac:dyDescent="0.3">
      <c r="A34" s="3" t="s">
        <v>10</v>
      </c>
      <c r="B34" s="3">
        <v>1</v>
      </c>
      <c r="C34" s="3">
        <v>10</v>
      </c>
      <c r="D34" s="3">
        <v>15</v>
      </c>
      <c r="E34" s="10">
        <f>B34/(B34+C34+D34)</f>
        <v>3.8461538461538464E-2</v>
      </c>
    </row>
    <row r="35" spans="1:6" x14ac:dyDescent="0.3">
      <c r="A35" s="3" t="s">
        <v>11</v>
      </c>
      <c r="B35" s="3">
        <v>7</v>
      </c>
      <c r="C35" s="3">
        <v>372</v>
      </c>
      <c r="D35" s="3">
        <v>2291</v>
      </c>
      <c r="E35" s="8">
        <f>C35/(B35+C35+D35)</f>
        <v>0.1393258426966292</v>
      </c>
    </row>
    <row r="36" spans="1:6" ht="15.6" x14ac:dyDescent="0.3">
      <c r="A36" s="3" t="s">
        <v>20</v>
      </c>
      <c r="B36" s="3">
        <v>30</v>
      </c>
      <c r="C36" s="3">
        <v>62</v>
      </c>
      <c r="D36" s="3">
        <v>11696</v>
      </c>
      <c r="E36" s="8">
        <f>D36/(B36+C36+D36)</f>
        <v>0.99219545300305401</v>
      </c>
      <c r="F36" s="9">
        <f>(B34+C35+D36)/SUM(B34:D36)</f>
        <v>0.83326429163214577</v>
      </c>
    </row>
    <row r="37" spans="1:6" ht="15.6" x14ac:dyDescent="0.3">
      <c r="E37" s="10">
        <f>AVERAGE(E34:E36)</f>
        <v>0.3899942780537406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D1" zoomScale="85" zoomScaleNormal="85" workbookViewId="0">
      <selection activeCell="Q1" sqref="A1:XFD1048576"/>
    </sheetView>
  </sheetViews>
  <sheetFormatPr defaultColWidth="9.109375" defaultRowHeight="14.4" x14ac:dyDescent="0.3"/>
  <cols>
    <col min="1" max="3" width="9.109375" style="1"/>
    <col min="4" max="4" width="6.6640625" style="4" bestFit="1" customWidth="1"/>
    <col min="5" max="7" width="9.109375" style="1"/>
    <col min="8" max="8" width="6.6640625" style="4" bestFit="1" customWidth="1"/>
    <col min="9" max="11" width="9.109375" style="1"/>
    <col min="12" max="12" width="6.6640625" style="4" bestFit="1" customWidth="1"/>
    <col min="13" max="15" width="9.109375" style="1"/>
    <col min="16" max="16" width="7.88671875" style="4" bestFit="1" customWidth="1"/>
    <col min="17" max="16384" width="9.109375" style="1"/>
  </cols>
  <sheetData>
    <row r="1" spans="1:20" s="6" customFormat="1" ht="18" x14ac:dyDescent="0.35">
      <c r="A1" s="6">
        <v>12</v>
      </c>
      <c r="D1" s="7"/>
      <c r="E1" s="6" t="s">
        <v>17</v>
      </c>
      <c r="H1" s="7"/>
      <c r="I1" s="6" t="s">
        <v>15</v>
      </c>
      <c r="L1" s="7"/>
      <c r="M1" s="6" t="s">
        <v>16</v>
      </c>
      <c r="P1" s="7"/>
      <c r="Q1" s="6" t="s">
        <v>19</v>
      </c>
      <c r="T1" s="7"/>
    </row>
    <row r="2" spans="1:20" x14ac:dyDescent="0.3">
      <c r="A2" s="2" t="s">
        <v>1</v>
      </c>
      <c r="B2" s="1" t="s">
        <v>0</v>
      </c>
      <c r="E2" s="2" t="s">
        <v>1</v>
      </c>
      <c r="F2" s="1" t="s">
        <v>0</v>
      </c>
      <c r="I2" s="2" t="s">
        <v>1</v>
      </c>
      <c r="J2" s="1" t="s">
        <v>0</v>
      </c>
      <c r="M2" s="2" t="s">
        <v>1</v>
      </c>
      <c r="N2" s="1" t="s">
        <v>0</v>
      </c>
      <c r="Q2" s="2" t="s">
        <v>1</v>
      </c>
      <c r="R2" s="1" t="s">
        <v>0</v>
      </c>
      <c r="T2" s="4"/>
    </row>
    <row r="3" spans="1:20" x14ac:dyDescent="0.3">
      <c r="A3" s="3"/>
      <c r="B3" s="3" t="s">
        <v>10</v>
      </c>
      <c r="C3" s="3" t="s">
        <v>11</v>
      </c>
      <c r="D3" s="5"/>
      <c r="E3" s="3"/>
      <c r="F3" s="3" t="s">
        <v>10</v>
      </c>
      <c r="G3" s="3" t="s">
        <v>11</v>
      </c>
      <c r="H3" s="5"/>
      <c r="I3" s="3"/>
      <c r="J3" s="3" t="s">
        <v>10</v>
      </c>
      <c r="K3" s="3" t="s">
        <v>11</v>
      </c>
      <c r="L3" s="5"/>
      <c r="M3" s="3"/>
      <c r="N3" s="3" t="s">
        <v>10</v>
      </c>
      <c r="O3" s="3" t="s">
        <v>11</v>
      </c>
      <c r="P3" s="5"/>
      <c r="Q3" s="3"/>
      <c r="R3" s="3" t="s">
        <v>10</v>
      </c>
      <c r="S3" s="3" t="s">
        <v>11</v>
      </c>
      <c r="T3" s="5"/>
    </row>
    <row r="4" spans="1:20" x14ac:dyDescent="0.3">
      <c r="A4" s="3" t="s">
        <v>10</v>
      </c>
      <c r="B4" s="3"/>
      <c r="C4" s="3"/>
      <c r="D4" s="8" t="e">
        <f>B4/(B4+C4)</f>
        <v>#DIV/0!</v>
      </c>
      <c r="E4" s="3" t="s">
        <v>10</v>
      </c>
      <c r="F4" s="3"/>
      <c r="G4" s="3"/>
      <c r="H4" s="8" t="e">
        <f>F4/(F4+G4)</f>
        <v>#DIV/0!</v>
      </c>
      <c r="I4" s="3" t="s">
        <v>10</v>
      </c>
      <c r="J4" s="3"/>
      <c r="K4" s="3"/>
      <c r="L4" s="8" t="e">
        <f>J4/(J4+K4)</f>
        <v>#DIV/0!</v>
      </c>
      <c r="M4" s="3" t="s">
        <v>10</v>
      </c>
      <c r="N4" s="3"/>
      <c r="O4" s="3"/>
      <c r="P4" s="8" t="e">
        <f>N4/(N4+O4)</f>
        <v>#DIV/0!</v>
      </c>
      <c r="Q4" s="3" t="s">
        <v>10</v>
      </c>
      <c r="R4" s="3"/>
      <c r="S4" s="3"/>
      <c r="T4" s="8" t="e">
        <f>R4/(R4+S4)</f>
        <v>#DIV/0!</v>
      </c>
    </row>
    <row r="5" spans="1:20" x14ac:dyDescent="0.3">
      <c r="A5" s="3" t="s">
        <v>11</v>
      </c>
      <c r="B5" s="3"/>
      <c r="C5" s="3"/>
      <c r="D5" s="8" t="e">
        <f>(B4+C5)/SUM(B4:C5)</f>
        <v>#DIV/0!</v>
      </c>
      <c r="E5" s="3" t="s">
        <v>11</v>
      </c>
      <c r="F5" s="3"/>
      <c r="G5" s="3"/>
      <c r="H5" s="8" t="e">
        <f>(F4+G5)/SUM(F4:G5)</f>
        <v>#DIV/0!</v>
      </c>
      <c r="I5" s="3" t="s">
        <v>11</v>
      </c>
      <c r="J5" s="3"/>
      <c r="K5" s="3"/>
      <c r="L5" s="8" t="e">
        <f>(J4+K5)/SUM(J4:K5)</f>
        <v>#DIV/0!</v>
      </c>
      <c r="M5" s="3" t="s">
        <v>11</v>
      </c>
      <c r="N5" s="3"/>
      <c r="O5" s="3"/>
      <c r="P5" s="8" t="e">
        <f>(N4+O5)/SUM(N4:O5)</f>
        <v>#DIV/0!</v>
      </c>
      <c r="Q5" s="3" t="s">
        <v>11</v>
      </c>
      <c r="R5" s="3"/>
      <c r="S5" s="3"/>
      <c r="T5" s="8" t="e">
        <f>(R4+S5)/SUM(R4:S5)</f>
        <v>#DIV/0!</v>
      </c>
    </row>
    <row r="6" spans="1:20" x14ac:dyDescent="0.3">
      <c r="T6" s="4"/>
    </row>
    <row r="7" spans="1:20" x14ac:dyDescent="0.3">
      <c r="T7" s="4"/>
    </row>
    <row r="8" spans="1:20" x14ac:dyDescent="0.3">
      <c r="A8" s="2" t="s">
        <v>2</v>
      </c>
      <c r="B8" s="1" t="s">
        <v>3</v>
      </c>
      <c r="E8" s="2" t="s">
        <v>2</v>
      </c>
      <c r="F8" s="1" t="s">
        <v>3</v>
      </c>
      <c r="I8" s="2" t="s">
        <v>2</v>
      </c>
      <c r="J8" s="1" t="s">
        <v>3</v>
      </c>
      <c r="M8" s="2" t="s">
        <v>2</v>
      </c>
      <c r="N8" s="1" t="s">
        <v>3</v>
      </c>
      <c r="Q8" s="2" t="s">
        <v>2</v>
      </c>
      <c r="R8" s="1" t="s">
        <v>3</v>
      </c>
      <c r="T8" s="4"/>
    </row>
    <row r="9" spans="1:20" x14ac:dyDescent="0.3">
      <c r="A9" s="3"/>
      <c r="B9" s="3" t="s">
        <v>10</v>
      </c>
      <c r="C9" s="3" t="s">
        <v>11</v>
      </c>
      <c r="D9" s="5"/>
      <c r="E9" s="3"/>
      <c r="F9" s="3" t="s">
        <v>10</v>
      </c>
      <c r="G9" s="3" t="s">
        <v>11</v>
      </c>
      <c r="H9" s="5"/>
      <c r="I9" s="3"/>
      <c r="J9" s="3" t="s">
        <v>10</v>
      </c>
      <c r="K9" s="3" t="s">
        <v>11</v>
      </c>
      <c r="L9" s="5"/>
      <c r="M9" s="3"/>
      <c r="N9" s="3" t="s">
        <v>10</v>
      </c>
      <c r="O9" s="3" t="s">
        <v>11</v>
      </c>
      <c r="P9" s="5"/>
      <c r="Q9" s="3"/>
      <c r="R9" s="3" t="s">
        <v>10</v>
      </c>
      <c r="S9" s="3" t="s">
        <v>11</v>
      </c>
      <c r="T9" s="5"/>
    </row>
    <row r="10" spans="1:20" x14ac:dyDescent="0.3">
      <c r="A10" s="3" t="s">
        <v>10</v>
      </c>
      <c r="B10" s="3"/>
      <c r="C10" s="3"/>
      <c r="D10" s="8" t="e">
        <f>B10/(B10+C10)</f>
        <v>#DIV/0!</v>
      </c>
      <c r="E10" s="3" t="s">
        <v>10</v>
      </c>
      <c r="F10" s="3"/>
      <c r="G10" s="3"/>
      <c r="H10" s="8" t="e">
        <f>F10/(F10+G10)</f>
        <v>#DIV/0!</v>
      </c>
      <c r="I10" s="3" t="s">
        <v>10</v>
      </c>
      <c r="J10" s="3"/>
      <c r="K10" s="3"/>
      <c r="L10" s="8" t="e">
        <f>J10/(J10+K10)</f>
        <v>#DIV/0!</v>
      </c>
      <c r="M10" s="3" t="s">
        <v>10</v>
      </c>
      <c r="N10" s="3"/>
      <c r="O10" s="3"/>
      <c r="P10" s="8" t="e">
        <f>N10/(N10+O10)</f>
        <v>#DIV/0!</v>
      </c>
      <c r="Q10" s="3" t="s">
        <v>10</v>
      </c>
      <c r="R10" s="3"/>
      <c r="S10" s="3"/>
      <c r="T10" s="8" t="e">
        <f>R10/(R10+S10)</f>
        <v>#DIV/0!</v>
      </c>
    </row>
    <row r="11" spans="1:20" x14ac:dyDescent="0.3">
      <c r="A11" s="3" t="s">
        <v>11</v>
      </c>
      <c r="B11" s="3"/>
      <c r="C11" s="3"/>
      <c r="D11" s="8" t="e">
        <f>(B10+C11)/SUM(B10:C11)</f>
        <v>#DIV/0!</v>
      </c>
      <c r="E11" s="3" t="s">
        <v>11</v>
      </c>
      <c r="F11" s="3"/>
      <c r="G11" s="3"/>
      <c r="H11" s="8" t="e">
        <f>(F10+G11)/SUM(F10:G11)</f>
        <v>#DIV/0!</v>
      </c>
      <c r="I11" s="3" t="s">
        <v>11</v>
      </c>
      <c r="J11" s="3"/>
      <c r="K11" s="3"/>
      <c r="L11" s="8" t="e">
        <f>(J10+K11)/SUM(J10:K11)</f>
        <v>#DIV/0!</v>
      </c>
      <c r="M11" s="3" t="s">
        <v>11</v>
      </c>
      <c r="N11" s="3"/>
      <c r="O11" s="3"/>
      <c r="P11" s="8" t="e">
        <f>(N10+O11)/SUM(N10:O11)</f>
        <v>#DIV/0!</v>
      </c>
      <c r="Q11" s="3" t="s">
        <v>11</v>
      </c>
      <c r="R11" s="3"/>
      <c r="S11" s="3"/>
      <c r="T11" s="8" t="e">
        <f>(R10+S11)/SUM(R10:S11)</f>
        <v>#DIV/0!</v>
      </c>
    </row>
    <row r="12" spans="1:20" x14ac:dyDescent="0.3">
      <c r="T12" s="4"/>
    </row>
    <row r="13" spans="1:20" x14ac:dyDescent="0.3">
      <c r="T13" s="4"/>
    </row>
    <row r="14" spans="1:20" x14ac:dyDescent="0.3">
      <c r="A14" s="2" t="s">
        <v>4</v>
      </c>
      <c r="B14" s="1" t="s">
        <v>5</v>
      </c>
      <c r="E14" s="2" t="s">
        <v>4</v>
      </c>
      <c r="F14" s="1" t="s">
        <v>5</v>
      </c>
      <c r="I14" s="2" t="s">
        <v>4</v>
      </c>
      <c r="J14" s="1" t="s">
        <v>5</v>
      </c>
      <c r="M14" s="2" t="s">
        <v>4</v>
      </c>
      <c r="N14" s="1" t="s">
        <v>5</v>
      </c>
      <c r="Q14" s="2" t="s">
        <v>4</v>
      </c>
      <c r="R14" s="1" t="s">
        <v>5</v>
      </c>
      <c r="T14" s="4"/>
    </row>
    <row r="15" spans="1:20" x14ac:dyDescent="0.3">
      <c r="A15" s="3"/>
      <c r="B15" s="3" t="s">
        <v>10</v>
      </c>
      <c r="C15" s="3" t="s">
        <v>11</v>
      </c>
      <c r="D15" s="5"/>
      <c r="E15" s="3"/>
      <c r="F15" s="3" t="s">
        <v>10</v>
      </c>
      <c r="G15" s="3" t="s">
        <v>11</v>
      </c>
      <c r="H15" s="5"/>
      <c r="I15" s="3"/>
      <c r="J15" s="3" t="s">
        <v>10</v>
      </c>
      <c r="K15" s="3" t="s">
        <v>11</v>
      </c>
      <c r="L15" s="5"/>
      <c r="M15" s="3"/>
      <c r="N15" s="3" t="s">
        <v>10</v>
      </c>
      <c r="O15" s="3" t="s">
        <v>11</v>
      </c>
      <c r="P15" s="5"/>
      <c r="Q15" s="3"/>
      <c r="R15" s="3" t="s">
        <v>10</v>
      </c>
      <c r="S15" s="3" t="s">
        <v>11</v>
      </c>
      <c r="T15" s="5"/>
    </row>
    <row r="16" spans="1:20" x14ac:dyDescent="0.3">
      <c r="A16" s="3" t="s">
        <v>10</v>
      </c>
      <c r="B16" s="3"/>
      <c r="C16" s="3"/>
      <c r="D16" s="8" t="e">
        <f>B16/(B16+C16)</f>
        <v>#DIV/0!</v>
      </c>
      <c r="E16" s="3" t="s">
        <v>10</v>
      </c>
      <c r="F16" s="3"/>
      <c r="G16" s="3"/>
      <c r="H16" s="8" t="e">
        <f>F16/(F16+G16)</f>
        <v>#DIV/0!</v>
      </c>
      <c r="I16" s="3" t="s">
        <v>10</v>
      </c>
      <c r="J16" s="3"/>
      <c r="K16" s="3"/>
      <c r="L16" s="8" t="e">
        <f>J16/(J16+K16)</f>
        <v>#DIV/0!</v>
      </c>
      <c r="M16" s="3" t="s">
        <v>10</v>
      </c>
      <c r="N16" s="3"/>
      <c r="O16" s="3"/>
      <c r="P16" s="8" t="e">
        <f>N16/(N16+O16)</f>
        <v>#DIV/0!</v>
      </c>
      <c r="Q16" s="3" t="s">
        <v>10</v>
      </c>
      <c r="R16" s="3"/>
      <c r="S16" s="3"/>
      <c r="T16" s="8" t="e">
        <f>R16/(R16+S16)</f>
        <v>#DIV/0!</v>
      </c>
    </row>
    <row r="17" spans="1:20" x14ac:dyDescent="0.3">
      <c r="A17" s="3" t="s">
        <v>11</v>
      </c>
      <c r="B17" s="3"/>
      <c r="C17" s="3"/>
      <c r="D17" s="8" t="e">
        <f>(B16+C17)/SUM(B16:C17)</f>
        <v>#DIV/0!</v>
      </c>
      <c r="E17" s="3" t="s">
        <v>11</v>
      </c>
      <c r="F17" s="3"/>
      <c r="G17" s="3"/>
      <c r="H17" s="8" t="e">
        <f>(F16+G17)/SUM(F16:G17)</f>
        <v>#DIV/0!</v>
      </c>
      <c r="I17" s="3" t="s">
        <v>11</v>
      </c>
      <c r="J17" s="3"/>
      <c r="K17" s="3"/>
      <c r="L17" s="8" t="e">
        <f>(J16+K17)/SUM(J16:K17)</f>
        <v>#DIV/0!</v>
      </c>
      <c r="M17" s="3" t="s">
        <v>11</v>
      </c>
      <c r="N17" s="3"/>
      <c r="O17" s="3"/>
      <c r="P17" s="8" t="e">
        <f>(N16+O17)/SUM(N16:O17)</f>
        <v>#DIV/0!</v>
      </c>
      <c r="Q17" s="3" t="s">
        <v>11</v>
      </c>
      <c r="R17" s="3"/>
      <c r="S17" s="3"/>
      <c r="T17" s="8" t="e">
        <f>(R16+S17)/SUM(R16:S17)</f>
        <v>#DIV/0!</v>
      </c>
    </row>
    <row r="18" spans="1:20" x14ac:dyDescent="0.3">
      <c r="T18" s="4"/>
    </row>
    <row r="19" spans="1:20" x14ac:dyDescent="0.3">
      <c r="T19" s="4"/>
    </row>
    <row r="20" spans="1:20" x14ac:dyDescent="0.3">
      <c r="A20" s="2" t="s">
        <v>6</v>
      </c>
      <c r="B20" s="1" t="s">
        <v>7</v>
      </c>
      <c r="E20" s="2" t="s">
        <v>6</v>
      </c>
      <c r="F20" s="1" t="s">
        <v>7</v>
      </c>
      <c r="I20" s="2" t="s">
        <v>6</v>
      </c>
      <c r="J20" s="1" t="s">
        <v>7</v>
      </c>
      <c r="M20" s="2" t="s">
        <v>6</v>
      </c>
      <c r="N20" s="1" t="s">
        <v>7</v>
      </c>
      <c r="Q20" s="2" t="s">
        <v>6</v>
      </c>
      <c r="R20" s="1" t="s">
        <v>7</v>
      </c>
      <c r="T20" s="4"/>
    </row>
    <row r="21" spans="1:20" x14ac:dyDescent="0.3">
      <c r="A21" s="3"/>
      <c r="B21" s="3" t="s">
        <v>10</v>
      </c>
      <c r="C21" s="3" t="s">
        <v>11</v>
      </c>
      <c r="D21" s="5"/>
      <c r="E21" s="3"/>
      <c r="F21" s="3" t="s">
        <v>10</v>
      </c>
      <c r="G21" s="3" t="s">
        <v>11</v>
      </c>
      <c r="H21" s="5"/>
      <c r="I21" s="3"/>
      <c r="J21" s="3" t="s">
        <v>10</v>
      </c>
      <c r="K21" s="3" t="s">
        <v>11</v>
      </c>
      <c r="L21" s="5"/>
      <c r="M21" s="3"/>
      <c r="N21" s="3" t="s">
        <v>10</v>
      </c>
      <c r="O21" s="3" t="s">
        <v>11</v>
      </c>
      <c r="P21" s="5"/>
      <c r="Q21" s="3"/>
      <c r="R21" s="3" t="s">
        <v>10</v>
      </c>
      <c r="S21" s="3" t="s">
        <v>11</v>
      </c>
      <c r="T21" s="5"/>
    </row>
    <row r="22" spans="1:20" x14ac:dyDescent="0.3">
      <c r="A22" s="3" t="s">
        <v>10</v>
      </c>
      <c r="B22" s="3"/>
      <c r="C22" s="3"/>
      <c r="D22" s="8" t="e">
        <f>B22/(B22+C22)</f>
        <v>#DIV/0!</v>
      </c>
      <c r="E22" s="3" t="s">
        <v>10</v>
      </c>
      <c r="F22" s="3"/>
      <c r="G22" s="3"/>
      <c r="H22" s="8" t="e">
        <f>F22/(F22+G22)</f>
        <v>#DIV/0!</v>
      </c>
      <c r="I22" s="3" t="s">
        <v>10</v>
      </c>
      <c r="J22" s="3"/>
      <c r="K22" s="3"/>
      <c r="L22" s="8" t="e">
        <f>J22/(J22+K22)</f>
        <v>#DIV/0!</v>
      </c>
      <c r="M22" s="3" t="s">
        <v>10</v>
      </c>
      <c r="N22" s="3"/>
      <c r="O22" s="3"/>
      <c r="P22" s="8" t="e">
        <f>N22/(N22+O22)</f>
        <v>#DIV/0!</v>
      </c>
      <c r="Q22" s="3" t="s">
        <v>10</v>
      </c>
      <c r="R22" s="3"/>
      <c r="S22" s="3"/>
      <c r="T22" s="8" t="e">
        <f>R22/(R22+S22)</f>
        <v>#DIV/0!</v>
      </c>
    </row>
    <row r="23" spans="1:20" x14ac:dyDescent="0.3">
      <c r="A23" s="3" t="s">
        <v>11</v>
      </c>
      <c r="B23" s="3"/>
      <c r="C23" s="3"/>
      <c r="D23" s="8" t="e">
        <f>(B22+C23)/SUM(B22:C23)</f>
        <v>#DIV/0!</v>
      </c>
      <c r="E23" s="3" t="s">
        <v>11</v>
      </c>
      <c r="F23" s="3"/>
      <c r="G23" s="3"/>
      <c r="H23" s="8" t="e">
        <f>(F22+G23)/SUM(F22:G23)</f>
        <v>#DIV/0!</v>
      </c>
      <c r="I23" s="3" t="s">
        <v>11</v>
      </c>
      <c r="J23" s="3"/>
      <c r="K23" s="3"/>
      <c r="L23" s="8" t="e">
        <f>(J22+K23)/SUM(J22:K23)</f>
        <v>#DIV/0!</v>
      </c>
      <c r="M23" s="3" t="s">
        <v>11</v>
      </c>
      <c r="N23" s="3"/>
      <c r="O23" s="3"/>
      <c r="P23" s="8" t="e">
        <f>(N22+O23)/SUM(N22:O23)</f>
        <v>#DIV/0!</v>
      </c>
      <c r="Q23" s="3" t="s">
        <v>11</v>
      </c>
      <c r="R23" s="3"/>
      <c r="S23" s="3"/>
      <c r="T23" s="8" t="e">
        <f>(R22+S23)/SUM(R22:S23)</f>
        <v>#DIV/0!</v>
      </c>
    </row>
    <row r="24" spans="1:20" x14ac:dyDescent="0.3">
      <c r="T24" s="4"/>
    </row>
    <row r="25" spans="1:20" x14ac:dyDescent="0.3">
      <c r="T25" s="4"/>
    </row>
    <row r="26" spans="1:20" x14ac:dyDescent="0.3">
      <c r="A26" s="2" t="s">
        <v>8</v>
      </c>
      <c r="B26" s="1" t="s">
        <v>9</v>
      </c>
      <c r="E26" s="2" t="s">
        <v>8</v>
      </c>
      <c r="F26" s="1" t="s">
        <v>9</v>
      </c>
      <c r="I26" s="2" t="s">
        <v>8</v>
      </c>
      <c r="J26" s="1" t="s">
        <v>9</v>
      </c>
      <c r="M26" s="2" t="s">
        <v>8</v>
      </c>
      <c r="N26" s="1" t="s">
        <v>9</v>
      </c>
      <c r="Q26" s="2" t="s">
        <v>8</v>
      </c>
      <c r="R26" s="1" t="s">
        <v>9</v>
      </c>
      <c r="T26" s="4"/>
    </row>
    <row r="27" spans="1:20" x14ac:dyDescent="0.3">
      <c r="A27" s="3"/>
      <c r="B27" s="3" t="s">
        <v>10</v>
      </c>
      <c r="C27" s="3" t="s">
        <v>11</v>
      </c>
      <c r="D27" s="5"/>
      <c r="E27" s="3"/>
      <c r="F27" s="3" t="s">
        <v>10</v>
      </c>
      <c r="G27" s="3" t="s">
        <v>11</v>
      </c>
      <c r="H27" s="5"/>
      <c r="I27" s="3"/>
      <c r="J27" s="3" t="s">
        <v>10</v>
      </c>
      <c r="K27" s="3" t="s">
        <v>11</v>
      </c>
      <c r="L27" s="5"/>
      <c r="M27" s="3"/>
      <c r="N27" s="3" t="s">
        <v>10</v>
      </c>
      <c r="O27" s="3" t="s">
        <v>11</v>
      </c>
      <c r="P27" s="5"/>
      <c r="Q27" s="3"/>
      <c r="R27" s="3" t="s">
        <v>10</v>
      </c>
      <c r="S27" s="3" t="s">
        <v>11</v>
      </c>
      <c r="T27" s="5"/>
    </row>
    <row r="28" spans="1:20" x14ac:dyDescent="0.3">
      <c r="A28" s="3" t="s">
        <v>10</v>
      </c>
      <c r="B28" s="3"/>
      <c r="C28" s="3"/>
      <c r="D28" s="8" t="e">
        <f>B28/(B28+C28)</f>
        <v>#DIV/0!</v>
      </c>
      <c r="E28" s="3" t="s">
        <v>10</v>
      </c>
      <c r="F28" s="3"/>
      <c r="G28" s="3"/>
      <c r="H28" s="8" t="e">
        <f>F28/(F28+G28)</f>
        <v>#DIV/0!</v>
      </c>
      <c r="I28" s="3" t="s">
        <v>10</v>
      </c>
      <c r="J28" s="3"/>
      <c r="K28" s="3"/>
      <c r="L28" s="8" t="e">
        <f>J28/(J28+K28)</f>
        <v>#DIV/0!</v>
      </c>
      <c r="M28" s="3" t="s">
        <v>10</v>
      </c>
      <c r="N28" s="3"/>
      <c r="O28" s="3"/>
      <c r="P28" s="8" t="e">
        <f>N28/(N28+O28)</f>
        <v>#DIV/0!</v>
      </c>
      <c r="Q28" s="3" t="s">
        <v>10</v>
      </c>
      <c r="R28" s="3"/>
      <c r="S28" s="3"/>
      <c r="T28" s="8" t="e">
        <f>R28/(R28+S28)</f>
        <v>#DIV/0!</v>
      </c>
    </row>
    <row r="29" spans="1:20" x14ac:dyDescent="0.3">
      <c r="A29" s="3" t="s">
        <v>11</v>
      </c>
      <c r="B29" s="3"/>
      <c r="C29" s="3"/>
      <c r="D29" s="8" t="e">
        <f>(B28+C29)/SUM(B28:C29)</f>
        <v>#DIV/0!</v>
      </c>
      <c r="E29" s="3" t="s">
        <v>11</v>
      </c>
      <c r="F29" s="3"/>
      <c r="G29" s="3"/>
      <c r="H29" s="8" t="e">
        <f>(F28+G29)/SUM(F28:G29)</f>
        <v>#DIV/0!</v>
      </c>
      <c r="I29" s="3" t="s">
        <v>11</v>
      </c>
      <c r="J29" s="3"/>
      <c r="K29" s="3"/>
      <c r="L29" s="8" t="e">
        <f>(J28+K29)/SUM(J28:K29)</f>
        <v>#DIV/0!</v>
      </c>
      <c r="M29" s="3" t="s">
        <v>11</v>
      </c>
      <c r="N29" s="3"/>
      <c r="O29" s="3"/>
      <c r="P29" s="8" t="e">
        <f>(N28+O29)/SUM(N28:O29)</f>
        <v>#DIV/0!</v>
      </c>
      <c r="Q29" s="3" t="s">
        <v>11</v>
      </c>
      <c r="R29" s="3"/>
      <c r="S29" s="3"/>
      <c r="T29" s="8" t="e">
        <f>(R28+S29)/SUM(R28:S29)</f>
        <v>#DIV/0!</v>
      </c>
    </row>
    <row r="30" spans="1:20" x14ac:dyDescent="0.3">
      <c r="T30" s="4"/>
    </row>
    <row r="31" spans="1:20" x14ac:dyDescent="0.3">
      <c r="T31" s="4"/>
    </row>
    <row r="32" spans="1:20" x14ac:dyDescent="0.3">
      <c r="A32" s="1" t="s">
        <v>12</v>
      </c>
      <c r="B32" s="1" t="s">
        <v>13</v>
      </c>
      <c r="E32" s="1" t="s">
        <v>12</v>
      </c>
      <c r="F32" s="1" t="s">
        <v>13</v>
      </c>
      <c r="I32" s="1" t="s">
        <v>12</v>
      </c>
      <c r="J32" s="1" t="s">
        <v>13</v>
      </c>
      <c r="M32" s="1" t="s">
        <v>12</v>
      </c>
      <c r="N32" s="1" t="s">
        <v>13</v>
      </c>
      <c r="Q32" s="1" t="s">
        <v>12</v>
      </c>
      <c r="R32" s="1" t="s">
        <v>13</v>
      </c>
      <c r="T32" s="4"/>
    </row>
    <row r="33" spans="1:20" x14ac:dyDescent="0.3">
      <c r="A33" s="3"/>
      <c r="B33" s="3" t="s">
        <v>10</v>
      </c>
      <c r="C33" s="3" t="s">
        <v>11</v>
      </c>
      <c r="D33" s="5"/>
      <c r="E33" s="3"/>
      <c r="F33" s="3" t="s">
        <v>10</v>
      </c>
      <c r="G33" s="3" t="s">
        <v>11</v>
      </c>
      <c r="H33" s="5"/>
      <c r="I33" s="3"/>
      <c r="J33" s="3" t="s">
        <v>10</v>
      </c>
      <c r="K33" s="3" t="s">
        <v>11</v>
      </c>
      <c r="L33" s="5"/>
      <c r="M33" s="3"/>
      <c r="N33" s="3" t="s">
        <v>10</v>
      </c>
      <c r="O33" s="3" t="s">
        <v>11</v>
      </c>
      <c r="P33" s="5"/>
      <c r="Q33" s="3"/>
      <c r="R33" s="3" t="s">
        <v>10</v>
      </c>
      <c r="S33" s="3" t="s">
        <v>11</v>
      </c>
      <c r="T33" s="5"/>
    </row>
    <row r="34" spans="1:20" x14ac:dyDescent="0.3">
      <c r="A34" s="3" t="s">
        <v>10</v>
      </c>
      <c r="B34" s="3"/>
      <c r="C34" s="3"/>
      <c r="D34" s="8" t="e">
        <f>B34/(B34+C34)</f>
        <v>#DIV/0!</v>
      </c>
      <c r="E34" s="3" t="s">
        <v>10</v>
      </c>
      <c r="F34" s="3"/>
      <c r="G34" s="3"/>
      <c r="H34" s="8" t="e">
        <f>F34/(F34+G34)</f>
        <v>#DIV/0!</v>
      </c>
      <c r="I34" s="3" t="s">
        <v>10</v>
      </c>
      <c r="J34" s="3"/>
      <c r="K34" s="3"/>
      <c r="L34" s="8" t="e">
        <f>J34/(J34+K34)</f>
        <v>#DIV/0!</v>
      </c>
      <c r="M34" s="3" t="s">
        <v>10</v>
      </c>
      <c r="N34" s="3"/>
      <c r="O34" s="3"/>
      <c r="P34" s="8" t="e">
        <f>N34/(N34+O34)</f>
        <v>#DIV/0!</v>
      </c>
      <c r="Q34" s="3" t="s">
        <v>10</v>
      </c>
      <c r="R34" s="3"/>
      <c r="S34" s="3"/>
      <c r="T34" s="8" t="e">
        <f>R34/(R34+S34)</f>
        <v>#DIV/0!</v>
      </c>
    </row>
    <row r="35" spans="1:20" x14ac:dyDescent="0.3">
      <c r="A35" s="3" t="s">
        <v>11</v>
      </c>
      <c r="B35" s="3"/>
      <c r="C35" s="3"/>
      <c r="D35" s="8" t="e">
        <f>(B34+C35)/SUM(B34:C35)</f>
        <v>#DIV/0!</v>
      </c>
      <c r="E35" s="3" t="s">
        <v>11</v>
      </c>
      <c r="F35" s="3"/>
      <c r="G35" s="3"/>
      <c r="H35" s="8" t="e">
        <f>(F34+G35)/SUM(F34:G35)</f>
        <v>#DIV/0!</v>
      </c>
      <c r="I35" s="3" t="s">
        <v>11</v>
      </c>
      <c r="J35" s="3"/>
      <c r="K35" s="3"/>
      <c r="L35" s="8" t="e">
        <f>(J34+K35)/SUM(J34:K35)</f>
        <v>#DIV/0!</v>
      </c>
      <c r="M35" s="3" t="s">
        <v>11</v>
      </c>
      <c r="N35" s="3"/>
      <c r="O35" s="3"/>
      <c r="P35" s="8" t="e">
        <f>(N34+O35)/SUM(N34:O35)</f>
        <v>#DIV/0!</v>
      </c>
      <c r="Q35" s="3" t="s">
        <v>11</v>
      </c>
      <c r="R35" s="3"/>
      <c r="S35" s="3"/>
      <c r="T35" s="8" t="e">
        <f>(R34+S35)/SUM(R34:S35)</f>
        <v>#DIV/0!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6"/>
  <sheetViews>
    <sheetView tabSelected="1" topLeftCell="A16" workbookViewId="0">
      <selection activeCell="P29" sqref="P29:P35"/>
    </sheetView>
  </sheetViews>
  <sheetFormatPr defaultRowHeight="14.4" x14ac:dyDescent="0.3"/>
  <sheetData>
    <row r="2" spans="1:28" x14ac:dyDescent="0.3">
      <c r="B2" s="26" t="s">
        <v>14</v>
      </c>
      <c r="I2" s="26" t="s">
        <v>18</v>
      </c>
      <c r="P2" s="26">
        <v>12</v>
      </c>
      <c r="W2" s="26">
        <v>123</v>
      </c>
    </row>
    <row r="3" spans="1:28" x14ac:dyDescent="0.3">
      <c r="A3" t="s">
        <v>22</v>
      </c>
      <c r="B3" t="s">
        <v>0</v>
      </c>
      <c r="C3" t="s">
        <v>3</v>
      </c>
      <c r="D3" t="s">
        <v>5</v>
      </c>
      <c r="E3" t="s">
        <v>23</v>
      </c>
      <c r="F3" t="s">
        <v>13</v>
      </c>
      <c r="G3" t="s">
        <v>7</v>
      </c>
      <c r="I3" t="s">
        <v>0</v>
      </c>
      <c r="J3" t="s">
        <v>3</v>
      </c>
      <c r="K3" t="s">
        <v>5</v>
      </c>
      <c r="L3" t="s">
        <v>23</v>
      </c>
      <c r="M3" t="s">
        <v>13</v>
      </c>
      <c r="N3" t="s">
        <v>7</v>
      </c>
      <c r="P3" t="s">
        <v>0</v>
      </c>
      <c r="Q3" t="s">
        <v>3</v>
      </c>
      <c r="R3" t="s">
        <v>5</v>
      </c>
      <c r="S3" t="s">
        <v>23</v>
      </c>
      <c r="T3" t="s">
        <v>13</v>
      </c>
      <c r="U3" t="s">
        <v>7</v>
      </c>
      <c r="W3" t="s">
        <v>0</v>
      </c>
      <c r="X3" t="s">
        <v>3</v>
      </c>
      <c r="Y3" t="s">
        <v>5</v>
      </c>
      <c r="Z3" t="s">
        <v>23</v>
      </c>
      <c r="AA3" t="s">
        <v>13</v>
      </c>
      <c r="AB3" t="s">
        <v>7</v>
      </c>
    </row>
    <row r="4" spans="1:28" x14ac:dyDescent="0.3">
      <c r="B4">
        <v>0.99806683236674953</v>
      </c>
      <c r="C4">
        <v>0.99820491576912451</v>
      </c>
      <c r="D4">
        <v>0.99689312344656167</v>
      </c>
      <c r="E4">
        <v>0.99820491576912451</v>
      </c>
      <c r="F4">
        <v>0.99357912178956087</v>
      </c>
      <c r="G4">
        <v>0.99792874896437445</v>
      </c>
      <c r="I4">
        <v>0.83726871030102179</v>
      </c>
      <c r="J4">
        <v>0.8329881248273957</v>
      </c>
      <c r="K4">
        <v>0.74102457884562278</v>
      </c>
      <c r="L4">
        <v>0.80226456779895061</v>
      </c>
      <c r="M4">
        <v>0.83609500138083404</v>
      </c>
      <c r="N4">
        <v>0.83519745926539635</v>
      </c>
      <c r="P4">
        <v>0.98998516320474772</v>
      </c>
      <c r="Q4">
        <v>0.99035608308605338</v>
      </c>
      <c r="R4">
        <v>0.98071216617210677</v>
      </c>
      <c r="S4">
        <v>0.98998516320474772</v>
      </c>
      <c r="T4">
        <v>0.98219584569732943</v>
      </c>
      <c r="U4">
        <v>0.9892433234421365</v>
      </c>
      <c r="W4">
        <v>0.83699254349627172</v>
      </c>
      <c r="X4">
        <v>0.83485225075945868</v>
      </c>
      <c r="Y4">
        <v>0.74067937033968512</v>
      </c>
      <c r="Z4">
        <v>0.83112399889533273</v>
      </c>
      <c r="AA4">
        <v>0.79957194145263744</v>
      </c>
      <c r="AB4">
        <v>0.83326429163214577</v>
      </c>
    </row>
    <row r="5" spans="1:28" x14ac:dyDescent="0.3">
      <c r="B5">
        <v>0.99549329234209061</v>
      </c>
      <c r="C5">
        <v>0.88701788708775853</v>
      </c>
      <c r="D5">
        <v>0.99703046394633876</v>
      </c>
      <c r="E5">
        <v>0.99891699273337065</v>
      </c>
      <c r="F5">
        <v>0.83353130240357742</v>
      </c>
      <c r="G5">
        <v>0.99434041363890446</v>
      </c>
      <c r="I5">
        <v>0.84880275486505963</v>
      </c>
      <c r="J5">
        <v>0.71137983502842961</v>
      </c>
      <c r="K5">
        <v>0.93825578601745818</v>
      </c>
      <c r="L5">
        <v>0.96188035556979257</v>
      </c>
      <c r="M5">
        <v>0.64787378874028989</v>
      </c>
      <c r="N5">
        <v>0.81516777448546485</v>
      </c>
      <c r="P5">
        <v>0.9882352941176471</v>
      </c>
      <c r="Q5">
        <v>0.71803921568627449</v>
      </c>
      <c r="R5">
        <v>0.99039215686274507</v>
      </c>
      <c r="S5">
        <v>0.99764428739693756</v>
      </c>
      <c r="T5">
        <v>0.76274509803921564</v>
      </c>
      <c r="U5">
        <v>0.9915686274509804</v>
      </c>
    </row>
    <row r="6" spans="1:28" x14ac:dyDescent="0.3">
      <c r="B6">
        <v>0.99394798727348177</v>
      </c>
      <c r="C6">
        <v>0.89510997371697332</v>
      </c>
      <c r="D6">
        <v>0.99543505325771198</v>
      </c>
      <c r="E6">
        <v>0.99764836076912433</v>
      </c>
      <c r="F6">
        <v>0.8281574214967492</v>
      </c>
      <c r="G6">
        <v>0.99221884078019085</v>
      </c>
      <c r="I6">
        <v>0.67674753987105529</v>
      </c>
      <c r="J6">
        <v>0.60281642348150666</v>
      </c>
      <c r="K6">
        <v>0.77354088903970142</v>
      </c>
      <c r="L6">
        <v>0.80077197149643708</v>
      </c>
      <c r="M6">
        <v>0.58780115371564301</v>
      </c>
      <c r="N6">
        <v>0.67356633864947402</v>
      </c>
      <c r="P6">
        <v>0.97977528089887644</v>
      </c>
      <c r="Q6">
        <v>0.71086142322097379</v>
      </c>
      <c r="R6">
        <v>0.9831460674157303</v>
      </c>
      <c r="S6">
        <v>0.99082397003745315</v>
      </c>
      <c r="T6">
        <v>0.748501872659176</v>
      </c>
      <c r="U6">
        <v>0.98539325842696635</v>
      </c>
    </row>
    <row r="7" spans="1:28" x14ac:dyDescent="0.3">
      <c r="B7">
        <v>0.78846153846153844</v>
      </c>
      <c r="C7">
        <v>0.80769230769230771</v>
      </c>
      <c r="D7">
        <v>0.80769230769230771</v>
      </c>
      <c r="E7">
        <v>0.94230769230769229</v>
      </c>
      <c r="F7">
        <v>0.86538461538461542</v>
      </c>
      <c r="G7">
        <v>0.92307692307692313</v>
      </c>
      <c r="I7">
        <v>0.7810417928528165</v>
      </c>
      <c r="J7">
        <v>0.76438522107813445</v>
      </c>
      <c r="K7">
        <v>0.81467649136973852</v>
      </c>
      <c r="L7">
        <v>0.84696143751261865</v>
      </c>
      <c r="M7">
        <v>0.75812638804764787</v>
      </c>
      <c r="N7">
        <v>0.78740157480314965</v>
      </c>
      <c r="P7">
        <v>0.98937381404174574</v>
      </c>
      <c r="Q7">
        <v>0.99013282732447816</v>
      </c>
      <c r="R7">
        <v>0.98330170777988612</v>
      </c>
      <c r="S7">
        <v>0.98975332068311195</v>
      </c>
      <c r="T7">
        <v>0.98292220113851991</v>
      </c>
      <c r="U7">
        <v>0.98709677419354835</v>
      </c>
    </row>
    <row r="8" spans="1:28" x14ac:dyDescent="0.3">
      <c r="B8">
        <v>0.99813587406793702</v>
      </c>
      <c r="C8">
        <v>0.99820491576912451</v>
      </c>
      <c r="D8">
        <v>0.99682408174537418</v>
      </c>
      <c r="E8">
        <v>0.99820491576912451</v>
      </c>
      <c r="F8">
        <v>0.9950289975144988</v>
      </c>
      <c r="G8">
        <v>0.99813587406793702</v>
      </c>
      <c r="I8">
        <v>0.83706158519745921</v>
      </c>
      <c r="J8">
        <v>0.83657829328914668</v>
      </c>
      <c r="K8">
        <v>0.74364816349074836</v>
      </c>
      <c r="L8">
        <v>0.79252968793151068</v>
      </c>
      <c r="M8">
        <v>0.83795912731289701</v>
      </c>
      <c r="N8">
        <v>0.8380281690140845</v>
      </c>
      <c r="P8">
        <v>0.98998516320474772</v>
      </c>
      <c r="Q8">
        <v>0.99035608308605338</v>
      </c>
      <c r="R8">
        <v>0.98293768545994065</v>
      </c>
      <c r="S8">
        <v>0.98961424332344217</v>
      </c>
      <c r="T8">
        <v>0.98627596439169141</v>
      </c>
      <c r="U8">
        <v>0.98998516320474772</v>
      </c>
    </row>
    <row r="9" spans="1:28" x14ac:dyDescent="0.3">
      <c r="J9" s="1"/>
    </row>
    <row r="10" spans="1:28" x14ac:dyDescent="0.3">
      <c r="A10" s="1" t="s">
        <v>25</v>
      </c>
      <c r="B10" s="1" t="s">
        <v>32</v>
      </c>
      <c r="I10" s="1" t="s">
        <v>26</v>
      </c>
      <c r="J10" s="1"/>
      <c r="P10" s="1" t="s">
        <v>38</v>
      </c>
    </row>
    <row r="11" spans="1:28" x14ac:dyDescent="0.3">
      <c r="B11" s="1" t="s">
        <v>51</v>
      </c>
      <c r="I11" s="1" t="s">
        <v>48</v>
      </c>
      <c r="J11" s="1"/>
      <c r="P11" s="1" t="s">
        <v>45</v>
      </c>
    </row>
    <row r="12" spans="1:28" x14ac:dyDescent="0.3">
      <c r="B12" s="1" t="s">
        <v>51</v>
      </c>
      <c r="I12" s="1" t="s">
        <v>48</v>
      </c>
      <c r="J12" s="1"/>
      <c r="P12" s="1" t="s">
        <v>45</v>
      </c>
    </row>
    <row r="13" spans="1:28" x14ac:dyDescent="0.3">
      <c r="B13" s="1" t="s">
        <v>52</v>
      </c>
      <c r="I13" s="1" t="s">
        <v>49</v>
      </c>
      <c r="J13" s="1"/>
      <c r="P13" s="1" t="s">
        <v>46</v>
      </c>
    </row>
    <row r="14" spans="1:28" x14ac:dyDescent="0.3">
      <c r="B14" s="1" t="s">
        <v>53</v>
      </c>
      <c r="I14" s="1" t="s">
        <v>50</v>
      </c>
      <c r="J14" s="1"/>
      <c r="P14" s="1" t="s">
        <v>47</v>
      </c>
    </row>
    <row r="15" spans="1:28" x14ac:dyDescent="0.3">
      <c r="B15" s="1" t="s">
        <v>36</v>
      </c>
      <c r="I15" s="1" t="s">
        <v>30</v>
      </c>
      <c r="J15" s="1"/>
      <c r="P15" s="1" t="s">
        <v>42</v>
      </c>
    </row>
    <row r="16" spans="1:28" x14ac:dyDescent="0.3">
      <c r="B16" s="1" t="s">
        <v>37</v>
      </c>
      <c r="I16" s="1" t="s">
        <v>31</v>
      </c>
      <c r="J16" s="1"/>
      <c r="P16" s="1" t="s">
        <v>43</v>
      </c>
    </row>
    <row r="20" spans="1:29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 x14ac:dyDescent="0.3">
      <c r="A21" s="27" t="s">
        <v>44</v>
      </c>
      <c r="B21" s="27" t="s">
        <v>0</v>
      </c>
      <c r="C21" s="27" t="s">
        <v>3</v>
      </c>
      <c r="D21" s="27" t="s">
        <v>5</v>
      </c>
      <c r="E21" s="27" t="s">
        <v>23</v>
      </c>
      <c r="F21" s="27" t="s">
        <v>13</v>
      </c>
      <c r="G21" s="27" t="s">
        <v>7</v>
      </c>
      <c r="H21" s="27"/>
      <c r="I21" s="27" t="s">
        <v>0</v>
      </c>
      <c r="J21" s="27" t="s">
        <v>3</v>
      </c>
      <c r="K21" s="27" t="s">
        <v>5</v>
      </c>
      <c r="L21" s="27" t="s">
        <v>23</v>
      </c>
      <c r="M21" s="27" t="s">
        <v>13</v>
      </c>
      <c r="N21" s="27" t="s">
        <v>7</v>
      </c>
      <c r="O21" s="27"/>
      <c r="P21" s="27" t="s">
        <v>0</v>
      </c>
      <c r="Q21" s="27" t="s">
        <v>3</v>
      </c>
      <c r="R21" s="27" t="s">
        <v>5</v>
      </c>
      <c r="S21" s="27" t="s">
        <v>23</v>
      </c>
      <c r="T21" s="27" t="s">
        <v>13</v>
      </c>
      <c r="U21" s="27" t="s">
        <v>7</v>
      </c>
      <c r="V21" s="27"/>
      <c r="W21" s="27"/>
      <c r="X21" s="27"/>
      <c r="Y21" s="27"/>
      <c r="Z21" s="27"/>
      <c r="AA21" s="27"/>
      <c r="AB21" s="27"/>
      <c r="AC21" s="27"/>
    </row>
    <row r="22" spans="1:29" x14ac:dyDescent="0.3">
      <c r="A22" s="27"/>
      <c r="B22" s="27">
        <v>0</v>
      </c>
      <c r="C22" s="27">
        <v>0</v>
      </c>
      <c r="D22" s="27">
        <v>0</v>
      </c>
      <c r="E22" s="27">
        <v>0</v>
      </c>
      <c r="F22" s="27">
        <v>3.8461538461538464E-2</v>
      </c>
      <c r="G22" s="27">
        <v>0</v>
      </c>
      <c r="H22" s="27"/>
      <c r="I22" s="27">
        <v>0.12982195845697331</v>
      </c>
      <c r="J22" s="27">
        <v>0.14057863501483681</v>
      </c>
      <c r="K22" s="27">
        <v>0.3086053412462908</v>
      </c>
      <c r="L22" s="27">
        <v>0.22477744807121661</v>
      </c>
      <c r="M22" s="27">
        <v>0.14243323442136499</v>
      </c>
      <c r="N22" s="27">
        <v>0.1513353115727003</v>
      </c>
      <c r="O22" s="27"/>
      <c r="P22" s="27">
        <v>0</v>
      </c>
      <c r="Q22" s="27">
        <v>0</v>
      </c>
      <c r="R22" s="27">
        <v>0</v>
      </c>
      <c r="S22" s="27">
        <v>0</v>
      </c>
      <c r="T22" s="27">
        <v>0.11538461538461539</v>
      </c>
      <c r="U22" s="27">
        <v>0</v>
      </c>
      <c r="V22" s="27"/>
      <c r="W22" s="27"/>
      <c r="X22" s="27"/>
      <c r="Y22" s="27"/>
      <c r="Z22" s="27"/>
      <c r="AA22" s="27"/>
      <c r="AB22" s="27"/>
      <c r="AC22" s="27"/>
    </row>
    <row r="23" spans="1:29" x14ac:dyDescent="0.3">
      <c r="A23" s="27"/>
      <c r="B23" s="27">
        <v>0.99659840333217631</v>
      </c>
      <c r="C23" s="27">
        <v>0.819368274904547</v>
      </c>
      <c r="D23" s="27">
        <v>1</v>
      </c>
      <c r="E23" s="27">
        <v>0.9988198542172857</v>
      </c>
      <c r="F23" s="27">
        <v>0.83484901076015272</v>
      </c>
      <c r="G23" s="27">
        <v>0.9944463727872267</v>
      </c>
      <c r="H23" s="27"/>
      <c r="I23" s="27">
        <v>0.87445685909373061</v>
      </c>
      <c r="J23" s="27">
        <v>0.55959031657355685</v>
      </c>
      <c r="K23" s="27">
        <v>0.95530726256983245</v>
      </c>
      <c r="L23" s="27">
        <v>0.96182495344506513</v>
      </c>
      <c r="M23" s="27">
        <v>0.35567970204841715</v>
      </c>
      <c r="N23" s="27">
        <v>0.8901303538175046</v>
      </c>
      <c r="O23" s="27"/>
      <c r="P23" s="27">
        <v>0.99311663479923518</v>
      </c>
      <c r="Q23" s="27">
        <v>0.89063097514340339</v>
      </c>
      <c r="R23" s="27">
        <v>0.99770554493307839</v>
      </c>
      <c r="S23" s="27">
        <v>0.99541108986615678</v>
      </c>
      <c r="T23" s="27">
        <v>0.82906309751434037</v>
      </c>
      <c r="U23" s="27">
        <v>0.99120458891013385</v>
      </c>
      <c r="V23" s="27"/>
      <c r="W23" s="27"/>
      <c r="X23" s="27"/>
      <c r="Y23" s="27"/>
      <c r="Z23" s="27"/>
      <c r="AA23" s="27"/>
      <c r="AB23" s="27"/>
      <c r="AC23" s="27"/>
    </row>
    <row r="24" spans="1:29" x14ac:dyDescent="0.3">
      <c r="A24" s="27"/>
      <c r="B24" s="27">
        <v>0.99626504357449164</v>
      </c>
      <c r="C24" s="27">
        <v>0.84700511827362013</v>
      </c>
      <c r="D24" s="27">
        <v>0.99930834140268365</v>
      </c>
      <c r="E24" s="27">
        <v>0.99799419006778256</v>
      </c>
      <c r="F24" s="27">
        <v>0.8366994051736063</v>
      </c>
      <c r="G24" s="27">
        <v>0.99080094065569235</v>
      </c>
      <c r="H24" s="27"/>
      <c r="I24" s="27">
        <v>0.7187818120122158</v>
      </c>
      <c r="J24" s="27">
        <v>0.51569392602646758</v>
      </c>
      <c r="K24" s="27">
        <v>0.79241601628775027</v>
      </c>
      <c r="L24" s="27">
        <v>0.79648795385137428</v>
      </c>
      <c r="M24" s="27">
        <v>0.22701051917203935</v>
      </c>
      <c r="N24" s="27">
        <v>0.75127248048863249</v>
      </c>
      <c r="O24" s="27"/>
      <c r="P24" s="27">
        <v>0.97940074906367036</v>
      </c>
      <c r="Q24" s="27">
        <v>0.91535580524344573</v>
      </c>
      <c r="R24" s="27">
        <v>0.9943820224719101</v>
      </c>
      <c r="S24" s="27">
        <v>0.98838951310861423</v>
      </c>
      <c r="T24" s="27">
        <v>0.82509363295880145</v>
      </c>
      <c r="U24" s="27">
        <v>0.98539325842696635</v>
      </c>
      <c r="V24" s="27"/>
      <c r="W24" s="27"/>
      <c r="X24" s="27"/>
      <c r="Y24" s="27"/>
      <c r="Z24" s="27"/>
      <c r="AA24" s="27"/>
      <c r="AB24" s="27"/>
      <c r="AC24" s="27"/>
    </row>
    <row r="25" spans="1:29" x14ac:dyDescent="0.3">
      <c r="A25" s="27"/>
      <c r="B25" s="27">
        <v>0.76923076923076927</v>
      </c>
      <c r="C25" s="27">
        <v>0.88461538461538458</v>
      </c>
      <c r="D25" s="27">
        <v>0.80769230769230771</v>
      </c>
      <c r="E25" s="27">
        <v>1</v>
      </c>
      <c r="F25" s="27">
        <v>0.92307692307692313</v>
      </c>
      <c r="G25" s="27">
        <v>0.92307692307692313</v>
      </c>
      <c r="H25" s="27"/>
      <c r="I25" s="27">
        <v>0.34421364985163205</v>
      </c>
      <c r="J25" s="27">
        <v>0.16765578635014836</v>
      </c>
      <c r="K25" s="27">
        <v>0.60422848664688422</v>
      </c>
      <c r="L25" s="27">
        <v>0.55118694362017806</v>
      </c>
      <c r="M25" s="27">
        <v>0.42025222551928781</v>
      </c>
      <c r="N25" s="27">
        <v>0.37314540059347179</v>
      </c>
      <c r="O25" s="27"/>
      <c r="P25" s="27">
        <v>0</v>
      </c>
      <c r="Q25" s="27">
        <v>0</v>
      </c>
      <c r="R25" s="27">
        <v>0</v>
      </c>
      <c r="S25" s="27">
        <v>0</v>
      </c>
      <c r="T25" s="27">
        <v>0.11538461538461539</v>
      </c>
      <c r="U25" s="27">
        <v>0</v>
      </c>
      <c r="V25" s="27"/>
      <c r="W25" s="27"/>
      <c r="X25" s="27"/>
      <c r="Y25" s="27"/>
      <c r="Z25" s="27"/>
      <c r="AA25" s="27"/>
      <c r="AB25" s="27"/>
      <c r="AC25" s="27"/>
    </row>
    <row r="26" spans="1:29" x14ac:dyDescent="0.3">
      <c r="A26" s="27"/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/>
      <c r="I26" s="27">
        <v>0.12833827893175073</v>
      </c>
      <c r="J26" s="27">
        <v>0.1394658753709199</v>
      </c>
      <c r="K26" s="27">
        <v>0.31824925816023741</v>
      </c>
      <c r="L26" s="27">
        <v>0.23850148367952523</v>
      </c>
      <c r="M26" s="27">
        <v>0.13316023738872404</v>
      </c>
      <c r="N26" s="27">
        <v>0.13353115727002968</v>
      </c>
      <c r="O26" s="27"/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/>
      <c r="W26" s="27"/>
      <c r="X26" s="27"/>
      <c r="Y26" s="27"/>
      <c r="Z26" s="27"/>
      <c r="AA26" s="27"/>
      <c r="AB26" s="27"/>
      <c r="AC26" s="27"/>
    </row>
    <row r="28" spans="1:29" x14ac:dyDescent="0.3">
      <c r="A28" s="1" t="s">
        <v>25</v>
      </c>
    </row>
    <row r="29" spans="1:29" x14ac:dyDescent="0.3">
      <c r="I29" t="s">
        <v>54</v>
      </c>
      <c r="P29" t="s">
        <v>59</v>
      </c>
    </row>
    <row r="30" spans="1:29" x14ac:dyDescent="0.3">
      <c r="A30" t="s">
        <v>59</v>
      </c>
      <c r="I30" t="s">
        <v>28</v>
      </c>
      <c r="P30" t="s">
        <v>61</v>
      </c>
    </row>
    <row r="31" spans="1:29" x14ac:dyDescent="0.3">
      <c r="A31" t="s">
        <v>60</v>
      </c>
      <c r="I31" t="s">
        <v>28</v>
      </c>
      <c r="P31" t="s">
        <v>66</v>
      </c>
    </row>
    <row r="32" spans="1:29" x14ac:dyDescent="0.3">
      <c r="A32" t="s">
        <v>61</v>
      </c>
      <c r="I32" t="s">
        <v>55</v>
      </c>
      <c r="P32" t="s">
        <v>67</v>
      </c>
    </row>
    <row r="33" spans="1:16" x14ac:dyDescent="0.3">
      <c r="A33" t="s">
        <v>62</v>
      </c>
      <c r="I33" t="s">
        <v>56</v>
      </c>
      <c r="P33" t="s">
        <v>63</v>
      </c>
    </row>
    <row r="34" spans="1:16" x14ac:dyDescent="0.3">
      <c r="A34" t="s">
        <v>63</v>
      </c>
      <c r="I34" t="s">
        <v>57</v>
      </c>
      <c r="P34" t="s">
        <v>68</v>
      </c>
    </row>
    <row r="35" spans="1:16" x14ac:dyDescent="0.3">
      <c r="A35" t="s">
        <v>64</v>
      </c>
      <c r="I35" t="s">
        <v>58</v>
      </c>
      <c r="P35" t="s">
        <v>69</v>
      </c>
    </row>
    <row r="36" spans="1:16" x14ac:dyDescent="0.3">
      <c r="A3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1(23)</vt:lpstr>
      <vt:lpstr>(12)3</vt:lpstr>
      <vt:lpstr>12</vt:lpstr>
      <vt:lpstr>123</vt:lpstr>
      <vt:lpstr>blank</vt:lpstr>
      <vt:lpstr>ACTPR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Chou</dc:creator>
  <cp:lastModifiedBy>Yearfun</cp:lastModifiedBy>
  <dcterms:created xsi:type="dcterms:W3CDTF">2015-06-05T18:19:34Z</dcterms:created>
  <dcterms:modified xsi:type="dcterms:W3CDTF">2019-12-07T07:47:32Z</dcterms:modified>
</cp:coreProperties>
</file>