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ther computers\My computer\Documents\UTEM\Sem 4\Evolutionary Computing\Project Evo\Code\Project\Project\Reference File\"/>
    </mc:Choice>
  </mc:AlternateContent>
  <xr:revisionPtr revIDLastSave="0" documentId="13_ncr:1_{8E1C2BF5-C7DB-43D7-9AD5-FEAA15897041}" xr6:coauthVersionLast="47" xr6:coauthVersionMax="47" xr10:uidLastSave="{00000000-0000-0000-0000-000000000000}"/>
  <bookViews>
    <workbookView xWindow="-120" yWindow="-120" windowWidth="29040" windowHeight="15720" tabRatio="534" activeTab="1" xr2:uid="{93AA0888-EE50-4084-A8E8-9D77CDF703D1}"/>
  </bookViews>
  <sheets>
    <sheet name="Fitness" sheetId="1" r:id="rId1"/>
    <sheet name="Crossov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K6" i="1"/>
  <c r="D42" i="1"/>
  <c r="F40" i="1"/>
  <c r="F39" i="1"/>
  <c r="F38" i="1"/>
  <c r="F37" i="1"/>
  <c r="F36" i="1"/>
  <c r="N5" i="1" s="1"/>
  <c r="F35" i="1"/>
  <c r="F34" i="1"/>
  <c r="K5" i="1" s="1"/>
  <c r="F33" i="1"/>
  <c r="M5" i="1" s="1"/>
  <c r="F32" i="1"/>
  <c r="F31" i="1"/>
  <c r="F30" i="1"/>
  <c r="V5" i="1" s="1"/>
  <c r="F29" i="1"/>
  <c r="F28" i="1"/>
  <c r="F27" i="1"/>
  <c r="Q5" i="1" s="1"/>
  <c r="F26" i="1"/>
  <c r="F25" i="1"/>
  <c r="Y5" i="1" s="1"/>
  <c r="F24" i="1"/>
  <c r="T5" i="1" s="1"/>
  <c r="F23" i="1"/>
  <c r="R5" i="1" s="1"/>
  <c r="F22" i="1"/>
  <c r="P5" i="1" s="1"/>
  <c r="F21" i="1"/>
  <c r="F20" i="1"/>
  <c r="F19" i="1"/>
  <c r="F18" i="1"/>
  <c r="F17" i="1"/>
  <c r="F16" i="1"/>
  <c r="U5" i="1" s="1"/>
  <c r="F15" i="1"/>
  <c r="F14" i="1"/>
  <c r="F13" i="1"/>
  <c r="F12" i="1"/>
  <c r="F11" i="1"/>
  <c r="F10" i="1"/>
  <c r="W5" i="1" s="1"/>
  <c r="F9" i="1"/>
  <c r="L5" i="1" s="1"/>
  <c r="F8" i="1"/>
  <c r="O5" i="1" s="1"/>
  <c r="F7" i="1"/>
  <c r="S5" i="1" s="1"/>
  <c r="F6" i="1"/>
  <c r="F5" i="1"/>
  <c r="F4" i="1"/>
  <c r="F3" i="1"/>
  <c r="F2" i="1"/>
  <c r="F1" i="1"/>
  <c r="E2" i="1"/>
  <c r="E3" i="1"/>
  <c r="E4" i="1"/>
  <c r="E5" i="1"/>
  <c r="E6" i="1"/>
  <c r="E7" i="1"/>
  <c r="S4" i="1" s="1"/>
  <c r="E8" i="1"/>
  <c r="O4" i="1" s="1"/>
  <c r="E9" i="1"/>
  <c r="L4" i="1" s="1"/>
  <c r="E10" i="1"/>
  <c r="W4" i="1" s="1"/>
  <c r="E11" i="1"/>
  <c r="E12" i="1"/>
  <c r="E13" i="1"/>
  <c r="E14" i="1"/>
  <c r="E15" i="1"/>
  <c r="E16" i="1"/>
  <c r="U4" i="1" s="1"/>
  <c r="E17" i="1"/>
  <c r="E18" i="1"/>
  <c r="E19" i="1"/>
  <c r="E20" i="1"/>
  <c r="E21" i="1"/>
  <c r="E22" i="1"/>
  <c r="P4" i="1" s="1"/>
  <c r="E23" i="1"/>
  <c r="R4" i="1" s="1"/>
  <c r="E24" i="1"/>
  <c r="T4" i="1" s="1"/>
  <c r="E25" i="1"/>
  <c r="Y4" i="1" s="1"/>
  <c r="E26" i="1"/>
  <c r="E27" i="1"/>
  <c r="Q4" i="1" s="1"/>
  <c r="E28" i="1"/>
  <c r="E29" i="1"/>
  <c r="E30" i="1"/>
  <c r="V4" i="1" s="1"/>
  <c r="E31" i="1"/>
  <c r="E32" i="1"/>
  <c r="E33" i="1"/>
  <c r="M4" i="1" s="1"/>
  <c r="E34" i="1"/>
  <c r="K4" i="1" s="1"/>
  <c r="E35" i="1"/>
  <c r="E36" i="1"/>
  <c r="N4" i="1" s="1"/>
  <c r="E37" i="1"/>
  <c r="E38" i="1"/>
  <c r="E39" i="1"/>
  <c r="E40" i="1"/>
  <c r="E1" i="1"/>
  <c r="E42" i="1" l="1"/>
  <c r="X4" i="1"/>
  <c r="AA4" i="1" s="1"/>
  <c r="F42" i="1"/>
  <c r="X5" i="1"/>
  <c r="AA5" i="1" s="1"/>
  <c r="AA6" i="1"/>
  <c r="J16" i="1" l="1"/>
  <c r="L16" i="1" s="1"/>
  <c r="J15" i="1"/>
  <c r="N11" i="1"/>
  <c r="P9" i="1" s="1"/>
  <c r="J17" i="1"/>
  <c r="L17" i="1" s="1"/>
  <c r="L19" i="1" s="1"/>
</calcChain>
</file>

<file path=xl/sharedStrings.xml><?xml version="1.0" encoding="utf-8"?>
<sst xmlns="http://schemas.openxmlformats.org/spreadsheetml/2006/main" count="77" uniqueCount="28">
  <si>
    <t>Low</t>
  </si>
  <si>
    <t>High</t>
  </si>
  <si>
    <t>Moderate</t>
  </si>
  <si>
    <t>Chromosome</t>
  </si>
  <si>
    <t>Damage</t>
  </si>
  <si>
    <t>High Risk</t>
  </si>
  <si>
    <t>Budget</t>
  </si>
  <si>
    <t>Damage Weight</t>
  </si>
  <si>
    <t>HighRisk Weight</t>
  </si>
  <si>
    <t>Cost Weight</t>
  </si>
  <si>
    <t>Fitness Value</t>
  </si>
  <si>
    <t>Calculation</t>
  </si>
  <si>
    <t>Cost</t>
  </si>
  <si>
    <t>Total</t>
  </si>
  <si>
    <t xml:space="preserve"> </t>
  </si>
  <si>
    <t>Parent 1</t>
  </si>
  <si>
    <t>Parent 2</t>
  </si>
  <si>
    <t>Child 1</t>
  </si>
  <si>
    <t>Child 2</t>
  </si>
  <si>
    <t>Queue</t>
  </si>
  <si>
    <t>After Weightage</t>
  </si>
  <si>
    <t>Step 1 - List parent</t>
  </si>
  <si>
    <t>Step 2 - Store swapper section</t>
  </si>
  <si>
    <t>Step 3 - Add value to queue after point 2</t>
  </si>
  <si>
    <t>Step 4 - Remove value on the respective child</t>
  </si>
  <si>
    <t>Step 5 - Bring the queue value forward</t>
  </si>
  <si>
    <t>Step 6 - Fill the child value with respective queue starting from point 2</t>
  </si>
  <si>
    <t>Step 7 - Fill the child value with respective queue from start until point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</si>
</sst>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0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0" fontId="2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/>
    <xf numFmtId="0" fontId="5" fillId="3" borderId="0" xfId="2"/>
    <xf numFmtId="0" fontId="3" fillId="0" borderId="0" xfId="0" applyFont="1"/>
    <xf numFmtId="0" fontId="0" fillId="0" borderId="16" xfId="0" applyBorder="1"/>
    <xf numFmtId="0" fontId="0" fillId="0" borderId="17" xfId="0" applyBorder="1"/>
    <xf numFmtId="0" fontId="4" fillId="2" borderId="0" xfId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0" xfId="0" applyFont="1" applyAlignment="1">
      <alignment horizontal="center"/>
    </xf>
    <xf numFmtId="0" fontId="6" fillId="4" borderId="0" xfId="3"/>
    <xf numFmtId="0" fontId="6" fillId="5" borderId="0" xfId="4"/>
  </cellXfs>
  <cellStyles count="5">
    <cellStyle name="20% - Accent1" xfId="3" builtinId="30"/>
    <cellStyle name="20% - Accent5" xfId="4" builtinId="46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0E39-B52C-4A15-B574-E65F25F2B03B}">
  <dimension ref="A1:AC42"/>
  <sheetViews>
    <sheetView zoomScale="85" zoomScaleNormal="85" workbookViewId="0">
      <selection activeCell="R21" sqref="R21"/>
    </sheetView>
  </sheetViews>
  <sheetFormatPr defaultRowHeight="15" x14ac:dyDescent="0.25"/>
  <cols>
    <col min="2" max="2" width="11.28515625" customWidth="1"/>
    <col min="5" max="5" width="9.140625" style="8"/>
    <col min="40" max="41" width="9.140625" customWidth="1"/>
  </cols>
  <sheetData>
    <row r="1" spans="1:27" ht="15.75" thickBot="1" x14ac:dyDescent="0.3">
      <c r="A1" s="1">
        <v>1</v>
      </c>
      <c r="B1" s="2" t="s">
        <v>0</v>
      </c>
      <c r="C1" s="3">
        <v>4.4444444444444446E-2</v>
      </c>
      <c r="D1" s="2">
        <v>4560</v>
      </c>
      <c r="E1" s="8">
        <f>IF(B1="Low", 1, IF(B1="Moderate", 2, IF(B1="High", 3, "")))</f>
        <v>1</v>
      </c>
      <c r="F1">
        <f>1/4</f>
        <v>0.25</v>
      </c>
      <c r="G1" s="9"/>
    </row>
    <row r="2" spans="1:27" ht="15.75" thickBot="1" x14ac:dyDescent="0.3">
      <c r="A2" s="4">
        <v>2</v>
      </c>
      <c r="B2" s="5" t="s">
        <v>0</v>
      </c>
      <c r="C2" s="6">
        <v>4.3055555555555555E-2</v>
      </c>
      <c r="D2" s="5">
        <v>4360</v>
      </c>
      <c r="E2" s="8">
        <f t="shared" ref="E2:E40" si="0">IF(B2="Low", 1, IF(B2="Moderate", 2, IF(B2="High", 3, "")))</f>
        <v>1</v>
      </c>
      <c r="F2">
        <f>1/2</f>
        <v>0.5</v>
      </c>
      <c r="G2" s="9"/>
      <c r="I2" s="43" t="s">
        <v>3</v>
      </c>
      <c r="J2" s="44"/>
      <c r="K2" s="1">
        <v>40</v>
      </c>
      <c r="L2" s="7">
        <v>35</v>
      </c>
      <c r="M2" s="7">
        <v>15</v>
      </c>
      <c r="N2" s="7">
        <v>29</v>
      </c>
      <c r="O2" s="7">
        <v>36</v>
      </c>
      <c r="P2" s="7">
        <v>28</v>
      </c>
      <c r="Q2" s="7">
        <v>21</v>
      </c>
      <c r="R2" s="7">
        <v>37</v>
      </c>
      <c r="S2" s="7">
        <v>14</v>
      </c>
      <c r="T2" s="7">
        <v>10</v>
      </c>
      <c r="U2" s="7">
        <v>31</v>
      </c>
      <c r="V2" s="7">
        <v>34</v>
      </c>
      <c r="W2" s="7">
        <v>9</v>
      </c>
      <c r="X2" s="7">
        <v>22</v>
      </c>
      <c r="Y2" s="7">
        <v>13</v>
      </c>
    </row>
    <row r="3" spans="1:27" ht="15.75" thickBot="1" x14ac:dyDescent="0.3">
      <c r="A3" s="4">
        <v>3</v>
      </c>
      <c r="B3" s="5" t="s">
        <v>0</v>
      </c>
      <c r="C3" s="6">
        <v>4.3055555555555555E-2</v>
      </c>
      <c r="D3" s="5">
        <v>4860</v>
      </c>
      <c r="E3" s="8">
        <f t="shared" si="0"/>
        <v>1</v>
      </c>
      <c r="F3">
        <f>1/2</f>
        <v>0.5</v>
      </c>
      <c r="G3" s="9"/>
    </row>
    <row r="4" spans="1:27" ht="15.75" thickBot="1" x14ac:dyDescent="0.3">
      <c r="A4" s="4">
        <v>4</v>
      </c>
      <c r="B4" s="5" t="s">
        <v>1</v>
      </c>
      <c r="C4" s="6">
        <v>4.5138888888888888E-2</v>
      </c>
      <c r="D4" s="5">
        <v>3770</v>
      </c>
      <c r="E4" s="8">
        <f t="shared" si="0"/>
        <v>3</v>
      </c>
      <c r="F4">
        <f>1/5</f>
        <v>0.2</v>
      </c>
      <c r="G4" s="9"/>
      <c r="I4" s="30" t="s">
        <v>4</v>
      </c>
      <c r="J4" s="31"/>
      <c r="K4" s="10">
        <f>INDEX($E$1:$E$40, MATCH(K2, $A$1:$A$40, 0))</f>
        <v>2</v>
      </c>
      <c r="L4" s="10">
        <f t="shared" ref="L4:Y4" si="1">INDEX($E$1:$E$40, MATCH(L2, $A$1:$A$40, 0))</f>
        <v>3</v>
      </c>
      <c r="M4" s="10">
        <f t="shared" si="1"/>
        <v>2</v>
      </c>
      <c r="N4" s="10">
        <f t="shared" si="1"/>
        <v>1</v>
      </c>
      <c r="O4" s="10">
        <f t="shared" si="1"/>
        <v>2</v>
      </c>
      <c r="P4" s="10">
        <f t="shared" si="1"/>
        <v>3</v>
      </c>
      <c r="Q4" s="10">
        <f t="shared" si="1"/>
        <v>2</v>
      </c>
      <c r="R4" s="10">
        <f t="shared" si="1"/>
        <v>3</v>
      </c>
      <c r="S4" s="10">
        <f t="shared" si="1"/>
        <v>2</v>
      </c>
      <c r="T4" s="10">
        <f t="shared" si="1"/>
        <v>3</v>
      </c>
      <c r="U4" s="10">
        <f t="shared" si="1"/>
        <v>1</v>
      </c>
      <c r="V4" s="10">
        <f t="shared" si="1"/>
        <v>1</v>
      </c>
      <c r="W4" s="10">
        <f t="shared" si="1"/>
        <v>3</v>
      </c>
      <c r="X4" s="10">
        <f t="shared" si="1"/>
        <v>2</v>
      </c>
      <c r="Y4" s="11">
        <f t="shared" si="1"/>
        <v>2</v>
      </c>
      <c r="AA4" s="19">
        <f>SUM(K4:Y4)</f>
        <v>32</v>
      </c>
    </row>
    <row r="5" spans="1:27" ht="15.75" thickBot="1" x14ac:dyDescent="0.3">
      <c r="A5" s="4">
        <v>5</v>
      </c>
      <c r="B5" s="5" t="s">
        <v>2</v>
      </c>
      <c r="C5" s="6">
        <v>4.3749999999999997E-2</v>
      </c>
      <c r="D5" s="5">
        <v>2000</v>
      </c>
      <c r="E5" s="8">
        <f t="shared" si="0"/>
        <v>2</v>
      </c>
      <c r="F5">
        <f>1/3</f>
        <v>0.33333333333333331</v>
      </c>
      <c r="G5" s="9"/>
      <c r="I5" s="45" t="s">
        <v>5</v>
      </c>
      <c r="J5" s="42"/>
      <c r="K5" s="8">
        <f>INDEX($F$1:$F$40, MATCH(K2, $A$1:$A$40, 0))</f>
        <v>0.25</v>
      </c>
      <c r="L5" s="8">
        <f t="shared" ref="L5:Y5" si="2">INDEX($F$1:$F$40, MATCH(L2, $A$1:$A$40, 0))</f>
        <v>0.2</v>
      </c>
      <c r="M5" s="8">
        <f t="shared" si="2"/>
        <v>0.2</v>
      </c>
      <c r="N5" s="8">
        <f t="shared" si="2"/>
        <v>0.25</v>
      </c>
      <c r="O5" s="8">
        <f t="shared" si="2"/>
        <v>0.5</v>
      </c>
      <c r="P5" s="8">
        <f t="shared" si="2"/>
        <v>0.25</v>
      </c>
      <c r="Q5" s="8">
        <f t="shared" si="2"/>
        <v>0.33333333333333331</v>
      </c>
      <c r="R5" s="8">
        <f t="shared" si="2"/>
        <v>0.33333333333333331</v>
      </c>
      <c r="S5" s="8">
        <f t="shared" si="2"/>
        <v>0.25</v>
      </c>
      <c r="T5" s="8">
        <f t="shared" si="2"/>
        <v>0.25</v>
      </c>
      <c r="U5" s="8">
        <f t="shared" si="2"/>
        <v>0.33333333333333331</v>
      </c>
      <c r="V5" s="8">
        <f t="shared" si="2"/>
        <v>0.2</v>
      </c>
      <c r="W5" s="8">
        <f t="shared" si="2"/>
        <v>0.16666666666666666</v>
      </c>
      <c r="X5" s="8">
        <f t="shared" si="2"/>
        <v>0.2</v>
      </c>
      <c r="Y5" s="22">
        <f t="shared" si="2"/>
        <v>0.2</v>
      </c>
      <c r="AA5" s="20">
        <f t="shared" ref="AA5:AA6" si="3">SUM(K5:Y5)</f>
        <v>3.916666666666667</v>
      </c>
    </row>
    <row r="6" spans="1:27" ht="15.75" thickBot="1" x14ac:dyDescent="0.3">
      <c r="A6" s="4">
        <v>6</v>
      </c>
      <c r="B6" s="5" t="s">
        <v>2</v>
      </c>
      <c r="C6" s="6">
        <v>4.4444444444444446E-2</v>
      </c>
      <c r="D6" s="5">
        <v>2280</v>
      </c>
      <c r="E6" s="8">
        <f t="shared" si="0"/>
        <v>2</v>
      </c>
      <c r="F6">
        <f>1/4</f>
        <v>0.25</v>
      </c>
      <c r="G6" s="9"/>
      <c r="I6" s="46" t="s">
        <v>6</v>
      </c>
      <c r="J6" s="47"/>
      <c r="K6" s="18">
        <f>INDEX($D$1:$D$40, MATCH(K2, $A$1:$A$40, 0))</f>
        <v>3610</v>
      </c>
      <c r="L6" s="18">
        <f t="shared" ref="L6:Y6" si="4">INDEX($D$1:$D$40, MATCH(L2, $A$1:$A$40, 0))</f>
        <v>4140</v>
      </c>
      <c r="M6" s="18">
        <f t="shared" si="4"/>
        <v>4100</v>
      </c>
      <c r="N6" s="18">
        <f t="shared" si="4"/>
        <v>2590</v>
      </c>
      <c r="O6" s="18">
        <f t="shared" si="4"/>
        <v>3750</v>
      </c>
      <c r="P6" s="18">
        <f t="shared" si="4"/>
        <v>3830</v>
      </c>
      <c r="Q6" s="18">
        <f t="shared" si="4"/>
        <v>2840</v>
      </c>
      <c r="R6" s="18">
        <f t="shared" si="4"/>
        <v>2980</v>
      </c>
      <c r="S6" s="18">
        <f t="shared" si="4"/>
        <v>1670</v>
      </c>
      <c r="T6" s="18">
        <f t="shared" si="4"/>
        <v>2030</v>
      </c>
      <c r="U6" s="18">
        <f t="shared" si="4"/>
        <v>3130</v>
      </c>
      <c r="V6" s="18">
        <f t="shared" si="4"/>
        <v>2500</v>
      </c>
      <c r="W6" s="18">
        <f t="shared" si="4"/>
        <v>3190</v>
      </c>
      <c r="X6" s="18">
        <f t="shared" si="4"/>
        <v>2870</v>
      </c>
      <c r="Y6" s="23">
        <f t="shared" si="4"/>
        <v>2980</v>
      </c>
      <c r="AA6" s="21">
        <f t="shared" si="3"/>
        <v>46210</v>
      </c>
    </row>
    <row r="7" spans="1:27" ht="15.75" thickBot="1" x14ac:dyDescent="0.3">
      <c r="A7" s="4">
        <v>7</v>
      </c>
      <c r="B7" s="5" t="s">
        <v>1</v>
      </c>
      <c r="C7" s="6">
        <v>4.3749999999999997E-2</v>
      </c>
      <c r="D7" s="5">
        <v>2600</v>
      </c>
      <c r="E7" s="8">
        <f t="shared" si="0"/>
        <v>3</v>
      </c>
      <c r="F7">
        <f>1/3</f>
        <v>0.33333333333333331</v>
      </c>
      <c r="G7" s="9"/>
    </row>
    <row r="8" spans="1:27" ht="15.75" thickBot="1" x14ac:dyDescent="0.3">
      <c r="A8" s="4">
        <v>8</v>
      </c>
      <c r="B8" s="5" t="s">
        <v>1</v>
      </c>
      <c r="C8" s="6">
        <v>4.3749999999999997E-2</v>
      </c>
      <c r="D8" s="5">
        <v>3200</v>
      </c>
      <c r="E8" s="8">
        <f t="shared" si="0"/>
        <v>3</v>
      </c>
      <c r="F8">
        <f>1/3</f>
        <v>0.33333333333333331</v>
      </c>
      <c r="G8" s="9"/>
    </row>
    <row r="9" spans="1:27" ht="15.75" thickBot="1" x14ac:dyDescent="0.3">
      <c r="A9" s="4">
        <v>9</v>
      </c>
      <c r="B9" s="5" t="s">
        <v>1</v>
      </c>
      <c r="C9" s="6">
        <v>4.583333333333333E-2</v>
      </c>
      <c r="D9" s="5">
        <v>3190</v>
      </c>
      <c r="E9" s="8">
        <f t="shared" si="0"/>
        <v>3</v>
      </c>
      <c r="F9">
        <f>1/6</f>
        <v>0.16666666666666666</v>
      </c>
      <c r="G9" s="9"/>
      <c r="I9" s="48" t="s">
        <v>7</v>
      </c>
      <c r="J9" s="49"/>
      <c r="K9" s="17">
        <v>0.3</v>
      </c>
      <c r="L9" s="17"/>
      <c r="M9" s="17"/>
      <c r="N9" s="38" t="s">
        <v>10</v>
      </c>
      <c r="O9" s="38"/>
      <c r="P9" s="38">
        <f>IF(N11="Halved",((K9*AA4/E42)+(K10*AA5/F42)+(K11*AA6/D42))*0.5,(K9*AA4/E42)+(K10*AA5/F42)+(K11*AA6/D42))</f>
        <v>0.36950670012839965</v>
      </c>
      <c r="Q9" s="40"/>
    </row>
    <row r="10" spans="1:27" ht="15.75" thickBot="1" x14ac:dyDescent="0.3">
      <c r="A10" s="4">
        <v>10</v>
      </c>
      <c r="B10" s="5" t="s">
        <v>1</v>
      </c>
      <c r="C10" s="6">
        <v>4.4444444444444446E-2</v>
      </c>
      <c r="D10" s="5">
        <v>2030</v>
      </c>
      <c r="E10" s="8">
        <f t="shared" si="0"/>
        <v>3</v>
      </c>
      <c r="F10">
        <f>1/4</f>
        <v>0.25</v>
      </c>
      <c r="G10" s="9"/>
      <c r="I10" s="34" t="s">
        <v>8</v>
      </c>
      <c r="J10" s="35"/>
      <c r="K10">
        <v>0.6</v>
      </c>
      <c r="N10" s="39"/>
      <c r="O10" s="39"/>
      <c r="P10" s="39"/>
      <c r="Q10" s="41"/>
    </row>
    <row r="11" spans="1:27" ht="15.75" thickBot="1" x14ac:dyDescent="0.3">
      <c r="A11" s="4">
        <v>11</v>
      </c>
      <c r="B11" s="5" t="s">
        <v>2</v>
      </c>
      <c r="C11" s="6">
        <v>4.3055555555555555E-2</v>
      </c>
      <c r="D11" s="5">
        <v>2720</v>
      </c>
      <c r="E11" s="8">
        <f t="shared" si="0"/>
        <v>2</v>
      </c>
      <c r="F11">
        <f>1/2</f>
        <v>0.5</v>
      </c>
      <c r="G11" s="9"/>
      <c r="I11" s="34" t="s">
        <v>9</v>
      </c>
      <c r="J11" s="35"/>
      <c r="K11">
        <v>0.1</v>
      </c>
      <c r="N11" s="42" t="str">
        <f>IF(AA6 &gt;=K12, "Halved", "Not Halved")</f>
        <v>Not Halved</v>
      </c>
      <c r="O11" s="42"/>
      <c r="Q11" s="13"/>
    </row>
    <row r="12" spans="1:27" ht="15.75" thickBot="1" x14ac:dyDescent="0.3">
      <c r="A12" s="4">
        <v>12</v>
      </c>
      <c r="B12" s="5" t="s">
        <v>2</v>
      </c>
      <c r="C12" s="6">
        <v>4.5138888888888888E-2</v>
      </c>
      <c r="D12" s="5">
        <v>3310</v>
      </c>
      <c r="E12" s="8">
        <f t="shared" si="0"/>
        <v>2</v>
      </c>
      <c r="F12">
        <f>1/5</f>
        <v>0.2</v>
      </c>
      <c r="G12" s="9"/>
      <c r="I12" s="36" t="s">
        <v>6</v>
      </c>
      <c r="J12" s="37"/>
      <c r="K12" s="15">
        <v>50000</v>
      </c>
      <c r="L12" s="15"/>
      <c r="M12" s="15"/>
      <c r="N12" s="15"/>
      <c r="O12" s="15"/>
      <c r="P12" s="15"/>
      <c r="Q12" s="16"/>
    </row>
    <row r="13" spans="1:27" ht="15.75" thickBot="1" x14ac:dyDescent="0.3">
      <c r="A13" s="4">
        <v>13</v>
      </c>
      <c r="B13" s="5" t="s">
        <v>2</v>
      </c>
      <c r="C13" s="6">
        <v>4.5138888888888888E-2</v>
      </c>
      <c r="D13" s="5">
        <v>2980</v>
      </c>
      <c r="E13" s="8">
        <f t="shared" si="0"/>
        <v>2</v>
      </c>
      <c r="F13">
        <f>1/5</f>
        <v>0.2</v>
      </c>
      <c r="G13" s="9"/>
    </row>
    <row r="14" spans="1:27" ht="15.75" thickBot="1" x14ac:dyDescent="0.3">
      <c r="A14" s="4">
        <v>14</v>
      </c>
      <c r="B14" s="5" t="s">
        <v>2</v>
      </c>
      <c r="C14" s="6">
        <v>4.4444444444444446E-2</v>
      </c>
      <c r="D14" s="5">
        <v>1670</v>
      </c>
      <c r="E14" s="8">
        <f t="shared" si="0"/>
        <v>2</v>
      </c>
      <c r="F14">
        <f>1/4</f>
        <v>0.25</v>
      </c>
      <c r="G14" s="9"/>
      <c r="I14" s="30" t="s">
        <v>11</v>
      </c>
      <c r="J14" s="31"/>
      <c r="K14" s="32" t="s">
        <v>20</v>
      </c>
      <c r="L14" s="33"/>
    </row>
    <row r="15" spans="1:27" ht="15.75" thickBot="1" x14ac:dyDescent="0.3">
      <c r="A15" s="4">
        <v>15</v>
      </c>
      <c r="B15" s="5" t="s">
        <v>2</v>
      </c>
      <c r="C15" s="6">
        <v>4.5138888888888888E-2</v>
      </c>
      <c r="D15" s="5">
        <v>4100</v>
      </c>
      <c r="E15" s="8">
        <f t="shared" si="0"/>
        <v>2</v>
      </c>
      <c r="F15">
        <f>1/5</f>
        <v>0.2</v>
      </c>
      <c r="G15" s="9"/>
      <c r="I15" s="12" t="s">
        <v>4</v>
      </c>
      <c r="J15">
        <f>AA4/E42</f>
        <v>0.4</v>
      </c>
      <c r="K15" s="27"/>
      <c r="L15" s="13">
        <f>J15*K9</f>
        <v>0.12</v>
      </c>
    </row>
    <row r="16" spans="1:27" ht="15.75" thickBot="1" x14ac:dyDescent="0.3">
      <c r="A16" s="4">
        <v>16</v>
      </c>
      <c r="B16" s="5" t="s">
        <v>2</v>
      </c>
      <c r="C16" s="6">
        <v>4.4444444444444446E-2</v>
      </c>
      <c r="D16" s="5">
        <v>3780</v>
      </c>
      <c r="E16" s="8">
        <f t="shared" si="0"/>
        <v>2</v>
      </c>
      <c r="F16">
        <f>1/4</f>
        <v>0.25</v>
      </c>
      <c r="G16" s="9"/>
      <c r="I16" s="12" t="s">
        <v>5</v>
      </c>
      <c r="J16">
        <f>AA5/F42</f>
        <v>0.3566009104704097</v>
      </c>
      <c r="K16" s="27"/>
      <c r="L16" s="13">
        <f>J16*K10</f>
        <v>0.21396054628224581</v>
      </c>
    </row>
    <row r="17" spans="1:29" ht="15.75" thickBot="1" x14ac:dyDescent="0.3">
      <c r="A17" s="4">
        <v>17</v>
      </c>
      <c r="B17" s="5" t="s">
        <v>1</v>
      </c>
      <c r="C17" s="6">
        <v>4.4444444444444446E-2</v>
      </c>
      <c r="D17" s="5">
        <v>3200</v>
      </c>
      <c r="E17" s="8">
        <f t="shared" si="0"/>
        <v>3</v>
      </c>
      <c r="F17">
        <f>1/4</f>
        <v>0.25</v>
      </c>
      <c r="G17" s="9"/>
      <c r="I17" s="12" t="s">
        <v>12</v>
      </c>
      <c r="J17">
        <f>AA6/D42</f>
        <v>0.35546153846153844</v>
      </c>
      <c r="K17" s="27"/>
      <c r="L17" s="13">
        <f>J17*K11</f>
        <v>3.5546153846153845E-2</v>
      </c>
    </row>
    <row r="18" spans="1:29" ht="15.75" thickBot="1" x14ac:dyDescent="0.3">
      <c r="A18" s="4">
        <v>18</v>
      </c>
      <c r="B18" s="5" t="s">
        <v>2</v>
      </c>
      <c r="C18" s="6">
        <v>4.3749999999999997E-2</v>
      </c>
      <c r="D18" s="5">
        <v>3730</v>
      </c>
      <c r="E18" s="8">
        <f t="shared" si="0"/>
        <v>2</v>
      </c>
      <c r="F18">
        <f>1/3</f>
        <v>0.33333333333333331</v>
      </c>
      <c r="G18" s="9"/>
      <c r="I18" s="12"/>
      <c r="K18" s="27"/>
      <c r="L18" s="13"/>
    </row>
    <row r="19" spans="1:29" ht="15.75" thickBot="1" x14ac:dyDescent="0.3">
      <c r="A19" s="4">
        <v>19</v>
      </c>
      <c r="B19" s="5" t="s">
        <v>0</v>
      </c>
      <c r="C19" s="6">
        <v>4.4444444444444446E-2</v>
      </c>
      <c r="D19" s="5">
        <v>3520</v>
      </c>
      <c r="E19" s="8">
        <f t="shared" si="0"/>
        <v>1</v>
      </c>
      <c r="F19">
        <f>1/4</f>
        <v>0.25</v>
      </c>
      <c r="G19" s="9"/>
      <c r="I19" s="14" t="s">
        <v>13</v>
      </c>
      <c r="J19" s="15"/>
      <c r="K19" s="28"/>
      <c r="L19" s="16">
        <f t="shared" ref="L19" si="5">SUM(L15:L17)</f>
        <v>0.36950670012839965</v>
      </c>
      <c r="R19" s="24"/>
    </row>
    <row r="20" spans="1:29" ht="15.75" thickBot="1" x14ac:dyDescent="0.3">
      <c r="A20" s="4">
        <v>20</v>
      </c>
      <c r="B20" s="5" t="s">
        <v>2</v>
      </c>
      <c r="C20" s="6">
        <v>4.4444444444444446E-2</v>
      </c>
      <c r="D20" s="5">
        <v>3600</v>
      </c>
      <c r="E20" s="8">
        <f t="shared" si="0"/>
        <v>2</v>
      </c>
      <c r="F20">
        <f>1/4</f>
        <v>0.25</v>
      </c>
      <c r="G20" s="9"/>
    </row>
    <row r="21" spans="1:29" ht="15.75" thickBot="1" x14ac:dyDescent="0.3">
      <c r="A21" s="4">
        <v>21</v>
      </c>
      <c r="B21" s="5" t="s">
        <v>2</v>
      </c>
      <c r="C21" s="6">
        <v>4.3749999999999997E-2</v>
      </c>
      <c r="D21" s="5">
        <v>2840</v>
      </c>
      <c r="E21" s="8">
        <f t="shared" si="0"/>
        <v>2</v>
      </c>
      <c r="F21">
        <f>1/3</f>
        <v>0.33333333333333331</v>
      </c>
      <c r="G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5.75" thickBot="1" x14ac:dyDescent="0.3">
      <c r="A22" s="4">
        <v>22</v>
      </c>
      <c r="B22" s="5" t="s">
        <v>2</v>
      </c>
      <c r="C22" s="6">
        <v>4.5138888888888888E-2</v>
      </c>
      <c r="D22" s="5">
        <v>2870</v>
      </c>
      <c r="E22" s="8">
        <f t="shared" si="0"/>
        <v>2</v>
      </c>
      <c r="F22">
        <f>1/5</f>
        <v>0.2</v>
      </c>
      <c r="G22" s="9"/>
    </row>
    <row r="23" spans="1:29" ht="15.75" thickBot="1" x14ac:dyDescent="0.3">
      <c r="A23" s="4">
        <v>23</v>
      </c>
      <c r="B23" s="5" t="s">
        <v>0</v>
      </c>
      <c r="C23" s="6">
        <v>4.5138888888888888E-2</v>
      </c>
      <c r="D23" s="5">
        <v>2310</v>
      </c>
      <c r="E23" s="8">
        <f t="shared" si="0"/>
        <v>1</v>
      </c>
      <c r="F23">
        <f>1/5</f>
        <v>0.2</v>
      </c>
      <c r="G23" s="9"/>
    </row>
    <row r="24" spans="1:29" ht="15.75" thickBot="1" x14ac:dyDescent="0.3">
      <c r="A24" s="4">
        <v>24</v>
      </c>
      <c r="B24" s="5" t="s">
        <v>0</v>
      </c>
      <c r="C24" s="6">
        <v>4.5138888888888888E-2</v>
      </c>
      <c r="D24" s="5">
        <v>2420</v>
      </c>
      <c r="E24" s="8">
        <f t="shared" si="0"/>
        <v>1</v>
      </c>
      <c r="F24">
        <f>1/5</f>
        <v>0.2</v>
      </c>
      <c r="G24" s="9"/>
    </row>
    <row r="25" spans="1:29" ht="15.75" thickBot="1" x14ac:dyDescent="0.3">
      <c r="A25" s="4">
        <v>25</v>
      </c>
      <c r="B25" s="5" t="s">
        <v>0</v>
      </c>
      <c r="C25" s="6">
        <v>4.5138888888888888E-2</v>
      </c>
      <c r="D25" s="5">
        <v>3610</v>
      </c>
      <c r="E25" s="8">
        <f t="shared" si="0"/>
        <v>1</v>
      </c>
      <c r="F25">
        <f>1/5</f>
        <v>0.2</v>
      </c>
      <c r="G25" s="9"/>
    </row>
    <row r="26" spans="1:29" ht="15.75" thickBot="1" x14ac:dyDescent="0.3">
      <c r="A26" s="4">
        <v>26</v>
      </c>
      <c r="B26" s="5" t="s">
        <v>2</v>
      </c>
      <c r="C26" s="6">
        <v>4.583333333333333E-2</v>
      </c>
      <c r="D26" s="5">
        <v>3350</v>
      </c>
      <c r="E26" s="8">
        <f t="shared" si="0"/>
        <v>2</v>
      </c>
      <c r="F26">
        <f>1/6</f>
        <v>0.16666666666666666</v>
      </c>
      <c r="G26" s="9"/>
    </row>
    <row r="27" spans="1:29" ht="15.75" thickBot="1" x14ac:dyDescent="0.3">
      <c r="A27" s="4">
        <v>27</v>
      </c>
      <c r="B27" s="5" t="s">
        <v>1</v>
      </c>
      <c r="C27" s="6">
        <v>4.5138888888888888E-2</v>
      </c>
      <c r="D27" s="5">
        <v>2780</v>
      </c>
      <c r="E27" s="8">
        <f t="shared" si="0"/>
        <v>3</v>
      </c>
      <c r="F27">
        <f>1/5</f>
        <v>0.2</v>
      </c>
      <c r="G27" s="9"/>
    </row>
    <row r="28" spans="1:29" ht="15.75" thickBot="1" x14ac:dyDescent="0.3">
      <c r="A28" s="4">
        <v>28</v>
      </c>
      <c r="B28" s="5" t="s">
        <v>1</v>
      </c>
      <c r="C28" s="6">
        <v>4.4444444444444446E-2</v>
      </c>
      <c r="D28" s="5">
        <v>3830</v>
      </c>
      <c r="E28" s="8">
        <f t="shared" si="0"/>
        <v>3</v>
      </c>
      <c r="F28">
        <f>1/4</f>
        <v>0.25</v>
      </c>
      <c r="G28" s="9"/>
    </row>
    <row r="29" spans="1:29" ht="15.75" thickBot="1" x14ac:dyDescent="0.3">
      <c r="A29" s="4">
        <v>29</v>
      </c>
      <c r="B29" s="5" t="s">
        <v>0</v>
      </c>
      <c r="C29" s="6">
        <v>4.4444444444444446E-2</v>
      </c>
      <c r="D29" s="5">
        <v>2590</v>
      </c>
      <c r="E29" s="8">
        <f t="shared" si="0"/>
        <v>1</v>
      </c>
      <c r="F29">
        <f>1/4</f>
        <v>0.25</v>
      </c>
      <c r="G29" s="9"/>
    </row>
    <row r="30" spans="1:29" ht="15.75" thickBot="1" x14ac:dyDescent="0.3">
      <c r="A30" s="4">
        <v>30</v>
      </c>
      <c r="B30" s="5" t="s">
        <v>2</v>
      </c>
      <c r="C30" s="6">
        <v>4.5138888888888888E-2</v>
      </c>
      <c r="D30" s="5">
        <v>2880</v>
      </c>
      <c r="E30" s="8">
        <f t="shared" si="0"/>
        <v>2</v>
      </c>
      <c r="F30">
        <f>1/5</f>
        <v>0.2</v>
      </c>
      <c r="G30" s="9"/>
    </row>
    <row r="31" spans="1:29" ht="15.75" thickBot="1" x14ac:dyDescent="0.3">
      <c r="A31" s="4">
        <v>31</v>
      </c>
      <c r="B31" s="5" t="s">
        <v>0</v>
      </c>
      <c r="C31" s="6">
        <v>4.3749999999999997E-2</v>
      </c>
      <c r="D31" s="5">
        <v>3130</v>
      </c>
      <c r="E31" s="8">
        <f t="shared" si="0"/>
        <v>1</v>
      </c>
      <c r="F31">
        <f>1/3</f>
        <v>0.33333333333333331</v>
      </c>
      <c r="G31" s="9"/>
    </row>
    <row r="32" spans="1:29" ht="15.75" thickBot="1" x14ac:dyDescent="0.3">
      <c r="A32" s="4">
        <v>32</v>
      </c>
      <c r="B32" s="5" t="s">
        <v>0</v>
      </c>
      <c r="C32" s="6">
        <v>4.3749999999999997E-2</v>
      </c>
      <c r="D32" s="5">
        <v>3470</v>
      </c>
      <c r="E32" s="8">
        <f t="shared" si="0"/>
        <v>1</v>
      </c>
      <c r="F32">
        <f>1/3</f>
        <v>0.33333333333333331</v>
      </c>
      <c r="G32" s="9"/>
    </row>
    <row r="33" spans="1:19" ht="15.75" thickBot="1" x14ac:dyDescent="0.3">
      <c r="A33" s="4">
        <v>33</v>
      </c>
      <c r="B33" s="5" t="s">
        <v>1</v>
      </c>
      <c r="C33" s="6">
        <v>4.4444444444444446E-2</v>
      </c>
      <c r="D33" s="5">
        <v>3050</v>
      </c>
      <c r="E33" s="8">
        <f t="shared" si="0"/>
        <v>3</v>
      </c>
      <c r="F33">
        <f>1/4</f>
        <v>0.25</v>
      </c>
      <c r="G33" s="9"/>
      <c r="S33" t="s">
        <v>14</v>
      </c>
    </row>
    <row r="34" spans="1:19" ht="15.75" thickBot="1" x14ac:dyDescent="0.3">
      <c r="A34" s="4">
        <v>34</v>
      </c>
      <c r="B34" s="5" t="s">
        <v>0</v>
      </c>
      <c r="C34" s="6">
        <v>4.5138888888888888E-2</v>
      </c>
      <c r="D34" s="5">
        <v>2500</v>
      </c>
      <c r="E34" s="8">
        <f t="shared" si="0"/>
        <v>1</v>
      </c>
      <c r="F34">
        <f>1/5</f>
        <v>0.2</v>
      </c>
      <c r="G34" s="9"/>
    </row>
    <row r="35" spans="1:19" ht="15.75" thickBot="1" x14ac:dyDescent="0.3">
      <c r="A35" s="4">
        <v>35</v>
      </c>
      <c r="B35" s="5" t="s">
        <v>1</v>
      </c>
      <c r="C35" s="6">
        <v>4.5138888888888888E-2</v>
      </c>
      <c r="D35" s="5">
        <v>4140</v>
      </c>
      <c r="E35" s="8">
        <f t="shared" si="0"/>
        <v>3</v>
      </c>
      <c r="F35">
        <f>1/5</f>
        <v>0.2</v>
      </c>
      <c r="G35" s="9"/>
    </row>
    <row r="36" spans="1:19" ht="15.75" thickBot="1" x14ac:dyDescent="0.3">
      <c r="A36" s="4">
        <v>36</v>
      </c>
      <c r="B36" s="5" t="s">
        <v>2</v>
      </c>
      <c r="C36" s="6">
        <v>4.3055555555555555E-2</v>
      </c>
      <c r="D36" s="5">
        <v>3750</v>
      </c>
      <c r="E36" s="8">
        <f t="shared" si="0"/>
        <v>2</v>
      </c>
      <c r="F36">
        <f>1/2</f>
        <v>0.5</v>
      </c>
      <c r="G36" s="9"/>
    </row>
    <row r="37" spans="1:19" ht="15.75" thickBot="1" x14ac:dyDescent="0.3">
      <c r="A37" s="4">
        <v>37</v>
      </c>
      <c r="B37" s="5" t="s">
        <v>1</v>
      </c>
      <c r="C37" s="6">
        <v>4.3749999999999997E-2</v>
      </c>
      <c r="D37" s="5">
        <v>2980</v>
      </c>
      <c r="E37" s="8">
        <f t="shared" si="0"/>
        <v>3</v>
      </c>
      <c r="F37">
        <f>1/3</f>
        <v>0.33333333333333331</v>
      </c>
      <c r="G37" s="9"/>
    </row>
    <row r="38" spans="1:19" ht="15.75" thickBot="1" x14ac:dyDescent="0.3">
      <c r="A38" s="4">
        <v>38</v>
      </c>
      <c r="B38" s="5" t="s">
        <v>1</v>
      </c>
      <c r="C38" s="6">
        <v>4.4444444444444446E-2</v>
      </c>
      <c r="D38" s="5">
        <v>4480</v>
      </c>
      <c r="E38" s="8">
        <f t="shared" si="0"/>
        <v>3</v>
      </c>
      <c r="F38">
        <f>1/4</f>
        <v>0.25</v>
      </c>
      <c r="G38" s="9"/>
    </row>
    <row r="39" spans="1:19" ht="15.75" thickBot="1" x14ac:dyDescent="0.3">
      <c r="A39" s="4">
        <v>39</v>
      </c>
      <c r="B39" s="5" t="s">
        <v>0</v>
      </c>
      <c r="C39" s="6">
        <v>4.3749999999999997E-2</v>
      </c>
      <c r="D39" s="5">
        <v>3950</v>
      </c>
      <c r="E39" s="8">
        <f t="shared" si="0"/>
        <v>1</v>
      </c>
      <c r="F39">
        <f>1/3</f>
        <v>0.33333333333333331</v>
      </c>
      <c r="G39" s="9"/>
    </row>
    <row r="40" spans="1:19" ht="15.75" thickBot="1" x14ac:dyDescent="0.3">
      <c r="A40" s="4">
        <v>40</v>
      </c>
      <c r="B40" s="5" t="s">
        <v>2</v>
      </c>
      <c r="C40" s="6">
        <v>4.4444444444444446E-2</v>
      </c>
      <c r="D40" s="5">
        <v>3610</v>
      </c>
      <c r="E40" s="8">
        <f t="shared" si="0"/>
        <v>2</v>
      </c>
      <c r="F40">
        <f>1/4</f>
        <v>0.25</v>
      </c>
      <c r="G40" s="9"/>
    </row>
    <row r="42" spans="1:19" x14ac:dyDescent="0.25">
      <c r="D42">
        <f>SUM(D1:D40)</f>
        <v>130000</v>
      </c>
      <c r="E42" s="8">
        <f>SUM(E1:E40)</f>
        <v>80</v>
      </c>
      <c r="F42">
        <f>SUM(F1:F40)</f>
        <v>10.983333333333334</v>
      </c>
    </row>
  </sheetData>
  <mergeCells count="13">
    <mergeCell ref="N9:O10"/>
    <mergeCell ref="P9:Q10"/>
    <mergeCell ref="N11:O11"/>
    <mergeCell ref="I2:J2"/>
    <mergeCell ref="I4:J4"/>
    <mergeCell ref="I5:J5"/>
    <mergeCell ref="I6:J6"/>
    <mergeCell ref="I9:J9"/>
    <mergeCell ref="I14:J14"/>
    <mergeCell ref="K14:L14"/>
    <mergeCell ref="I10:J10"/>
    <mergeCell ref="I11:J11"/>
    <mergeCell ref="I12:J12"/>
  </mergeCells>
  <pageMargins left="0.7" right="0.7" top="0.75" bottom="0.75" header="0.3" footer="0.3"/>
  <ignoredErrors>
    <ignoredError sqref="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5966-9406-4B94-85A0-594FB1F74249}">
  <dimension ref="B1:AH27"/>
  <sheetViews>
    <sheetView tabSelected="1" zoomScale="115" zoomScaleNormal="115" workbookViewId="0">
      <selection activeCell="T11" sqref="T11"/>
    </sheetView>
  </sheetViews>
  <sheetFormatPr defaultRowHeight="15" x14ac:dyDescent="0.25"/>
  <sheetData>
    <row r="1" spans="2:34" x14ac:dyDescent="0.25">
      <c r="B1" s="50" t="s">
        <v>21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26"/>
      <c r="R1" s="26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2:34" x14ac:dyDescent="0.25">
      <c r="B2" s="26">
        <v>18</v>
      </c>
      <c r="C2" s="26">
        <v>7</v>
      </c>
      <c r="D2" s="26">
        <v>8</v>
      </c>
      <c r="E2" s="25">
        <v>24</v>
      </c>
      <c r="F2" s="25">
        <v>10</v>
      </c>
      <c r="G2" s="25">
        <v>2</v>
      </c>
      <c r="H2" s="25">
        <v>14</v>
      </c>
      <c r="I2" s="25">
        <v>35</v>
      </c>
      <c r="J2" s="25">
        <v>39</v>
      </c>
      <c r="K2" s="26">
        <v>19</v>
      </c>
      <c r="L2" s="26">
        <v>3</v>
      </c>
      <c r="M2" s="26">
        <v>27</v>
      </c>
      <c r="N2" s="26">
        <v>37</v>
      </c>
      <c r="O2" s="26">
        <v>21</v>
      </c>
      <c r="P2" s="26">
        <v>28</v>
      </c>
      <c r="Q2" s="50" t="s">
        <v>15</v>
      </c>
      <c r="R2" s="50"/>
      <c r="S2" s="50"/>
    </row>
    <row r="3" spans="2:34" x14ac:dyDescent="0.25">
      <c r="B3" s="26">
        <v>35</v>
      </c>
      <c r="C3" s="26">
        <v>17</v>
      </c>
      <c r="D3" s="26">
        <v>18</v>
      </c>
      <c r="E3" s="25">
        <v>12</v>
      </c>
      <c r="F3" s="25">
        <v>32</v>
      </c>
      <c r="G3" s="25">
        <v>24</v>
      </c>
      <c r="H3" s="25">
        <v>13</v>
      </c>
      <c r="I3" s="25">
        <v>7</v>
      </c>
      <c r="J3" s="25">
        <v>28</v>
      </c>
      <c r="K3" s="26">
        <v>25</v>
      </c>
      <c r="L3" s="26">
        <v>27</v>
      </c>
      <c r="M3" s="26">
        <v>1</v>
      </c>
      <c r="N3" s="26">
        <v>37</v>
      </c>
      <c r="O3" s="26">
        <v>5</v>
      </c>
      <c r="P3" s="26">
        <v>22</v>
      </c>
      <c r="Q3" s="50" t="s">
        <v>16</v>
      </c>
      <c r="R3" s="50"/>
      <c r="S3" s="50"/>
    </row>
    <row r="4" spans="2:34" x14ac:dyDescent="0.25">
      <c r="Q4" s="9"/>
      <c r="R4" s="9"/>
      <c r="S4" s="9"/>
    </row>
    <row r="5" spans="2:34" x14ac:dyDescent="0.25">
      <c r="B5" s="50" t="s">
        <v>22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26"/>
      <c r="R5" s="26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2:34" x14ac:dyDescent="0.25">
      <c r="B6" s="26"/>
      <c r="C6" s="26"/>
      <c r="D6" s="26"/>
      <c r="E6" s="25">
        <v>12</v>
      </c>
      <c r="F6" s="25">
        <v>32</v>
      </c>
      <c r="G6" s="25">
        <v>24</v>
      </c>
      <c r="H6" s="25">
        <v>13</v>
      </c>
      <c r="I6" s="25">
        <v>7</v>
      </c>
      <c r="J6" s="25">
        <v>28</v>
      </c>
      <c r="K6" s="26"/>
      <c r="L6" s="26"/>
      <c r="M6" s="26"/>
      <c r="N6" s="26"/>
      <c r="O6" s="26"/>
      <c r="P6" s="26"/>
      <c r="Q6" s="50" t="s">
        <v>17</v>
      </c>
      <c r="R6" s="50"/>
      <c r="S6" s="50"/>
    </row>
    <row r="7" spans="2:34" x14ac:dyDescent="0.25">
      <c r="B7" s="26"/>
      <c r="C7" s="26"/>
      <c r="D7" s="26"/>
      <c r="E7" s="25">
        <v>24</v>
      </c>
      <c r="F7" s="25">
        <v>10</v>
      </c>
      <c r="G7" s="25">
        <v>2</v>
      </c>
      <c r="H7" s="25">
        <v>14</v>
      </c>
      <c r="I7" s="25">
        <v>35</v>
      </c>
      <c r="J7" s="25">
        <v>39</v>
      </c>
      <c r="K7" s="26"/>
      <c r="L7" s="26"/>
      <c r="M7" s="26"/>
      <c r="N7" s="26"/>
      <c r="O7" s="26"/>
      <c r="P7" s="26"/>
      <c r="Q7" s="50" t="s">
        <v>18</v>
      </c>
      <c r="R7" s="50"/>
      <c r="S7" s="50"/>
    </row>
    <row r="9" spans="2:34" x14ac:dyDescent="0.25">
      <c r="B9" s="50" t="s">
        <v>23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26"/>
      <c r="R9" s="26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 spans="2:34" x14ac:dyDescent="0.25">
      <c r="B10" s="26">
        <v>19</v>
      </c>
      <c r="C10" s="26">
        <v>3</v>
      </c>
      <c r="D10" s="26">
        <v>27</v>
      </c>
      <c r="E10" s="26">
        <v>37</v>
      </c>
      <c r="F10" s="26">
        <v>21</v>
      </c>
      <c r="G10" s="26">
        <v>28</v>
      </c>
      <c r="H10" s="26">
        <v>18</v>
      </c>
      <c r="I10" s="26">
        <v>7</v>
      </c>
      <c r="J10" s="26">
        <v>8</v>
      </c>
      <c r="K10" s="25">
        <v>24</v>
      </c>
      <c r="L10" s="25">
        <v>10</v>
      </c>
      <c r="M10" s="25">
        <v>2</v>
      </c>
      <c r="N10" s="25">
        <v>14</v>
      </c>
      <c r="O10" s="25">
        <v>35</v>
      </c>
      <c r="P10" s="25">
        <v>39</v>
      </c>
      <c r="Q10" s="50" t="s">
        <v>19</v>
      </c>
      <c r="R10" s="50"/>
      <c r="S10" s="50"/>
    </row>
    <row r="11" spans="2:34" x14ac:dyDescent="0.25">
      <c r="B11" s="26">
        <v>25</v>
      </c>
      <c r="C11" s="26">
        <v>27</v>
      </c>
      <c r="D11" s="26">
        <v>1</v>
      </c>
      <c r="E11" s="26">
        <v>37</v>
      </c>
      <c r="F11" s="26">
        <v>5</v>
      </c>
      <c r="G11" s="26">
        <v>22</v>
      </c>
      <c r="H11" s="26">
        <v>35</v>
      </c>
      <c r="I11" s="26">
        <v>17</v>
      </c>
      <c r="J11" s="26">
        <v>18</v>
      </c>
      <c r="K11" s="25">
        <v>12</v>
      </c>
      <c r="L11" s="25">
        <v>32</v>
      </c>
      <c r="M11" s="25">
        <v>24</v>
      </c>
      <c r="N11" s="25">
        <v>13</v>
      </c>
      <c r="O11" s="25">
        <v>7</v>
      </c>
      <c r="P11" s="25">
        <v>28</v>
      </c>
      <c r="Q11" s="50" t="s">
        <v>19</v>
      </c>
      <c r="R11" s="50"/>
      <c r="S11" s="50"/>
    </row>
    <row r="13" spans="2:34" x14ac:dyDescent="0.25">
      <c r="B13" s="50" t="s">
        <v>24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26"/>
      <c r="R13" s="26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 spans="2:34" x14ac:dyDescent="0.25">
      <c r="B14" s="26">
        <v>19</v>
      </c>
      <c r="C14" s="26">
        <v>3</v>
      </c>
      <c r="D14" s="26">
        <v>27</v>
      </c>
      <c r="E14" s="26">
        <v>37</v>
      </c>
      <c r="F14" s="26">
        <v>21</v>
      </c>
      <c r="G14" s="29">
        <v>28</v>
      </c>
      <c r="H14" s="26">
        <v>18</v>
      </c>
      <c r="I14" s="29">
        <v>7</v>
      </c>
      <c r="J14" s="26">
        <v>8</v>
      </c>
      <c r="K14" s="29">
        <v>24</v>
      </c>
      <c r="L14" s="25">
        <v>10</v>
      </c>
      <c r="M14" s="25">
        <v>2</v>
      </c>
      <c r="N14" s="25">
        <v>14</v>
      </c>
      <c r="O14" s="25">
        <v>35</v>
      </c>
      <c r="P14" s="25">
        <v>39</v>
      </c>
      <c r="Q14" s="50" t="s">
        <v>19</v>
      </c>
      <c r="R14" s="50"/>
      <c r="S14" s="50"/>
    </row>
    <row r="15" spans="2:34" x14ac:dyDescent="0.25">
      <c r="B15" s="26">
        <v>25</v>
      </c>
      <c r="C15" s="26">
        <v>27</v>
      </c>
      <c r="D15" s="26">
        <v>1</v>
      </c>
      <c r="E15" s="26">
        <v>37</v>
      </c>
      <c r="F15" s="26">
        <v>5</v>
      </c>
      <c r="G15" s="26">
        <v>22</v>
      </c>
      <c r="H15" s="29">
        <v>35</v>
      </c>
      <c r="I15" s="26">
        <v>17</v>
      </c>
      <c r="J15" s="26">
        <v>18</v>
      </c>
      <c r="K15" s="25">
        <v>12</v>
      </c>
      <c r="L15" s="25">
        <v>32</v>
      </c>
      <c r="M15" s="29">
        <v>24</v>
      </c>
      <c r="N15" s="25">
        <v>13</v>
      </c>
      <c r="O15" s="25">
        <v>7</v>
      </c>
      <c r="P15" s="25">
        <v>28</v>
      </c>
      <c r="Q15" s="50" t="s">
        <v>19</v>
      </c>
      <c r="R15" s="50"/>
      <c r="S15" s="50"/>
    </row>
    <row r="16" spans="2:34" x14ac:dyDescent="0.25"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2:34" x14ac:dyDescent="0.25">
      <c r="B17" s="50" t="s">
        <v>25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26"/>
      <c r="R17" s="26"/>
      <c r="S17" s="26"/>
    </row>
    <row r="18" spans="2:34" x14ac:dyDescent="0.25">
      <c r="B18" s="51">
        <v>19</v>
      </c>
      <c r="C18" s="51">
        <v>3</v>
      </c>
      <c r="D18" s="51">
        <v>27</v>
      </c>
      <c r="E18" s="51">
        <v>37</v>
      </c>
      <c r="F18" s="51">
        <v>21</v>
      </c>
      <c r="G18" s="51">
        <v>18</v>
      </c>
      <c r="H18" s="52">
        <v>8</v>
      </c>
      <c r="I18" s="52">
        <v>10</v>
      </c>
      <c r="J18" s="52">
        <v>2</v>
      </c>
      <c r="K18" s="25">
        <v>14</v>
      </c>
      <c r="L18" s="25">
        <v>35</v>
      </c>
      <c r="M18" s="25">
        <v>39</v>
      </c>
      <c r="Q18" s="50" t="s">
        <v>19</v>
      </c>
      <c r="R18" s="50"/>
      <c r="S18" s="50"/>
    </row>
    <row r="19" spans="2:34" x14ac:dyDescent="0.25">
      <c r="B19" s="51">
        <v>25</v>
      </c>
      <c r="C19" s="51">
        <v>27</v>
      </c>
      <c r="D19" s="51">
        <v>1</v>
      </c>
      <c r="E19" s="51">
        <v>37</v>
      </c>
      <c r="F19" s="51">
        <v>5</v>
      </c>
      <c r="G19" s="51">
        <v>22</v>
      </c>
      <c r="H19" s="52">
        <v>17</v>
      </c>
      <c r="I19" s="52">
        <v>18</v>
      </c>
      <c r="J19" s="52">
        <v>12</v>
      </c>
      <c r="K19" s="25">
        <v>32</v>
      </c>
      <c r="L19" s="25">
        <v>13</v>
      </c>
      <c r="M19" s="25">
        <v>7</v>
      </c>
      <c r="N19" s="25">
        <v>28</v>
      </c>
      <c r="Q19" s="50" t="s">
        <v>19</v>
      </c>
      <c r="R19" s="50"/>
      <c r="S19" s="50"/>
    </row>
    <row r="21" spans="2:34" x14ac:dyDescent="0.25">
      <c r="B21" s="50" t="s">
        <v>26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spans="2:34" x14ac:dyDescent="0.25">
      <c r="E22" s="25">
        <v>12</v>
      </c>
      <c r="F22" s="25">
        <v>32</v>
      </c>
      <c r="G22" s="25">
        <v>24</v>
      </c>
      <c r="H22" s="25">
        <v>13</v>
      </c>
      <c r="I22" s="25">
        <v>7</v>
      </c>
      <c r="J22" s="25">
        <v>28</v>
      </c>
      <c r="K22" s="51">
        <v>19</v>
      </c>
      <c r="L22" s="51">
        <v>3</v>
      </c>
      <c r="M22" s="51">
        <v>27</v>
      </c>
      <c r="N22" s="51">
        <v>37</v>
      </c>
      <c r="O22" s="51">
        <v>21</v>
      </c>
      <c r="P22" s="51">
        <v>18</v>
      </c>
      <c r="Q22" s="50" t="s">
        <v>17</v>
      </c>
      <c r="R22" s="50"/>
      <c r="S22" s="50"/>
    </row>
    <row r="23" spans="2:34" x14ac:dyDescent="0.25">
      <c r="E23" s="25">
        <v>24</v>
      </c>
      <c r="F23" s="25">
        <v>10</v>
      </c>
      <c r="G23" s="25">
        <v>2</v>
      </c>
      <c r="H23" s="25">
        <v>14</v>
      </c>
      <c r="I23" s="25">
        <v>35</v>
      </c>
      <c r="J23" s="25">
        <v>39</v>
      </c>
      <c r="K23" s="51">
        <v>25</v>
      </c>
      <c r="L23" s="51">
        <v>27</v>
      </c>
      <c r="M23" s="51">
        <v>1</v>
      </c>
      <c r="N23" s="51">
        <v>37</v>
      </c>
      <c r="O23" s="51">
        <v>5</v>
      </c>
      <c r="P23" s="51">
        <v>22</v>
      </c>
      <c r="Q23" s="50" t="s">
        <v>18</v>
      </c>
      <c r="R23" s="50"/>
      <c r="S23" s="50"/>
    </row>
    <row r="25" spans="2:34" x14ac:dyDescent="0.25">
      <c r="B25" s="50" t="s">
        <v>27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spans="2:34" x14ac:dyDescent="0.25">
      <c r="B26" s="52">
        <v>8</v>
      </c>
      <c r="C26" s="52">
        <v>10</v>
      </c>
      <c r="D26" s="52">
        <v>2</v>
      </c>
      <c r="E26" s="25">
        <v>12</v>
      </c>
      <c r="F26" s="25">
        <v>32</v>
      </c>
      <c r="G26" s="25">
        <v>24</v>
      </c>
      <c r="H26" s="25">
        <v>13</v>
      </c>
      <c r="I26" s="25">
        <v>7</v>
      </c>
      <c r="J26" s="25">
        <v>28</v>
      </c>
      <c r="K26" s="51">
        <v>19</v>
      </c>
      <c r="L26" s="51">
        <v>3</v>
      </c>
      <c r="M26" s="51">
        <v>27</v>
      </c>
      <c r="N26" s="51">
        <v>37</v>
      </c>
      <c r="O26" s="51">
        <v>21</v>
      </c>
      <c r="P26" s="51">
        <v>18</v>
      </c>
      <c r="Q26" s="50" t="s">
        <v>17</v>
      </c>
      <c r="R26" s="50"/>
      <c r="S26" s="50"/>
    </row>
    <row r="27" spans="2:34" x14ac:dyDescent="0.25">
      <c r="B27" s="52">
        <v>17</v>
      </c>
      <c r="C27" s="52">
        <v>18</v>
      </c>
      <c r="D27" s="52">
        <v>12</v>
      </c>
      <c r="E27" s="25">
        <v>24</v>
      </c>
      <c r="F27" s="25">
        <v>10</v>
      </c>
      <c r="G27" s="25">
        <v>2</v>
      </c>
      <c r="H27" s="25">
        <v>14</v>
      </c>
      <c r="I27" s="25">
        <v>35</v>
      </c>
      <c r="J27" s="25">
        <v>39</v>
      </c>
      <c r="K27" s="51">
        <v>25</v>
      </c>
      <c r="L27" s="51">
        <v>27</v>
      </c>
      <c r="M27" s="51">
        <v>1</v>
      </c>
      <c r="N27" s="51">
        <v>37</v>
      </c>
      <c r="O27" s="51">
        <v>5</v>
      </c>
      <c r="P27" s="51">
        <v>22</v>
      </c>
      <c r="Q27" s="50" t="s">
        <v>18</v>
      </c>
      <c r="R27" s="50"/>
      <c r="S27" s="50"/>
    </row>
  </sheetData>
  <mergeCells count="28">
    <mergeCell ref="B25:P25"/>
    <mergeCell ref="Q26:S26"/>
    <mergeCell ref="Q27:S27"/>
    <mergeCell ref="B9:P9"/>
    <mergeCell ref="B5:P5"/>
    <mergeCell ref="B1:P1"/>
    <mergeCell ref="Q2:S2"/>
    <mergeCell ref="Q3:S3"/>
    <mergeCell ref="Q6:S6"/>
    <mergeCell ref="Q7:S7"/>
    <mergeCell ref="B17:P17"/>
    <mergeCell ref="B21:P21"/>
    <mergeCell ref="Q10:S10"/>
    <mergeCell ref="Q11:S11"/>
    <mergeCell ref="Q14:S14"/>
    <mergeCell ref="B13:P13"/>
    <mergeCell ref="T25:AH25"/>
    <mergeCell ref="Q22:S22"/>
    <mergeCell ref="Q23:S23"/>
    <mergeCell ref="T1:AH1"/>
    <mergeCell ref="T5:AH5"/>
    <mergeCell ref="T9:AH9"/>
    <mergeCell ref="T13:AH13"/>
    <mergeCell ref="T16:AH16"/>
    <mergeCell ref="T21:AH21"/>
    <mergeCell ref="Q15:S15"/>
    <mergeCell ref="Q18:S18"/>
    <mergeCell ref="Q19:S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63be06-7acc-469c-a66a-0b8ebdded0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35FB85570C14FB79B4F0001F06A8E" ma:contentTypeVersion="5" ma:contentTypeDescription="Create a new document." ma:contentTypeScope="" ma:versionID="51827fa15552bd30d5f9437c124a3dfb">
  <xsd:schema xmlns:xsd="http://www.w3.org/2001/XMLSchema" xmlns:xs="http://www.w3.org/2001/XMLSchema" xmlns:p="http://schemas.microsoft.com/office/2006/metadata/properties" xmlns:ns3="f063be06-7acc-469c-a66a-0b8ebdded0cb" targetNamespace="http://schemas.microsoft.com/office/2006/metadata/properties" ma:root="true" ma:fieldsID="d5b4f187e15c57d205ad00878fc31e24" ns3:_="">
    <xsd:import namespace="f063be06-7acc-469c-a66a-0b8ebdded0c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3be06-7acc-469c-a66a-0b8ebdded0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DCE8AC-7A6A-422E-A6B8-F8EB0CFBAC34}">
  <ds:schemaRefs>
    <ds:schemaRef ds:uri="f063be06-7acc-469c-a66a-0b8ebdded0c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80B7009-6246-40FB-B8C4-B02CD9A00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CF4092-890D-4DC8-A423-C9A1A466ED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3be06-7acc-469c-a66a-0b8ebdded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</vt:lpstr>
      <vt:lpstr>Crossover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ZARITH ADAM</dc:creator>
  <cp:lastModifiedBy>MUHAMMAD ZARITH ADAM</cp:lastModifiedBy>
  <dcterms:created xsi:type="dcterms:W3CDTF">2024-06-19T12:51:16Z</dcterms:created>
  <dcterms:modified xsi:type="dcterms:W3CDTF">2024-06-20T15:47:22Z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0x0101006BF35FB85570C14FB79B4F0001F06A8E</vt:lpwstr>
  </property>
</Properties>
</file>