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9" firstSheet="0" activeTab="4"/>
  </bookViews>
  <sheets>
    <sheet name="summary" sheetId="1" state="visible" r:id="rId2"/>
    <sheet name="mads" sheetId="2" state="visible" r:id="rId3"/>
    <sheet name="mads_tightened" sheetId="3" state="visible" r:id="rId4"/>
    <sheet name="mads_efast" sheetId="4" state="visible" r:id="rId5"/>
    <sheet name="mads_efast_tightened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<sst xmlns="http://schemas.openxmlformats.org/spreadsheetml/2006/main" count="65" uniqueCount="48">
  <si>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</si>
  <si>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</si>
  <si>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</si>
  <si>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</si>
  <si>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</si>
  <si>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</si>
  <si>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</si>
  <si>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</si>
  <si>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</si>
  <si>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</si>
  <si>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</si>
  <si>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</si>
  <si>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</si>
  <si>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</si>
  <si>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</si>
  <si>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</si>
  <si>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</si>
  <si>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</si>
  <si>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</si>
  <si>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</si>
  <si>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</si>
  <si>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</si>
  <si>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</si>
  <si>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</si>
  <si>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</si>
  <si>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</si>
  <si>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</si>
  <si>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</si>
  <si>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d</t>
  </si>
  <si>
    <t>m/s^2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</si>
  <si>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</si>
  <si>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</si>
  <si>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</si>
  <si>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</si>
  <si>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</si>
  <si>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</si>
  <si>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</si>
  <si>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</si>
  <si>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</si>
  <si>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</si>
  <si>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</si>
  <si>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</si>
  <si>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</si>
  <si>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</si>
  <si>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</si>
  <si>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</si>
  <si>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ifeoh3</t>
  </si>
  <si>
    <t>**cannot have fraction &gt;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</si>
</sst>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420E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22.3979591836735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3.61E-005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B13/100*$B$21*($B$22/100^3)/($B$23/1000)</f>
        <v>0.00385814541031159</v>
      </c>
      <c r="C14" s="0" t="s">
        <v>27</v>
      </c>
      <c r="D14" s="0" t="n">
        <f aca="false">D13/100*$B$21*($B$22/100^3)/($B$23/1000)</f>
        <v>1.9290727051558E-005</v>
      </c>
      <c r="E14" s="0" t="n">
        <f aca="false">E13/100*$B$21*($B$22/100^3)/($B$23/1000)</f>
        <v>0.019290727051558</v>
      </c>
      <c r="F14" s="1"/>
    </row>
    <row r="15" customFormat="false" ht="12.8" hidden="false" customHeight="false" outlineLevel="0" collapsed="false">
      <c r="A15" s="2" t="s">
        <v>28</v>
      </c>
      <c r="B15" s="3" t="n">
        <v>1E-009</v>
      </c>
      <c r="C15" s="4" t="s">
        <v>29</v>
      </c>
      <c r="D15" s="4" t="n">
        <v>1E-012</v>
      </c>
      <c r="E15" s="4" t="n">
        <v>1E-007</v>
      </c>
      <c r="F15" s="1"/>
    </row>
    <row r="16" customFormat="false" ht="12.8" hidden="false" customHeight="false" outlineLevel="0" collapsed="false">
      <c r="A16" s="5" t="s">
        <v>30</v>
      </c>
      <c r="B16" s="5" t="n">
        <v>1</v>
      </c>
      <c r="C16" s="1" t="s">
        <v>31</v>
      </c>
      <c r="D16" s="1" t="n">
        <v>0.01</v>
      </c>
      <c r="E16" s="1" t="n">
        <v>10</v>
      </c>
      <c r="F16" s="1" t="s">
        <v>32</v>
      </c>
    </row>
    <row r="17" customFormat="false" ht="12.8" hidden="false" customHeight="false" outlineLevel="0" collapsed="false">
      <c r="A17" s="2" t="s">
        <v>33</v>
      </c>
      <c r="B17" s="2" t="n">
        <f aca="false">B16*$B$26</f>
        <v>0.15</v>
      </c>
      <c r="C17" s="0" t="s">
        <v>31</v>
      </c>
      <c r="D17" s="0" t="n">
        <f aca="false">D16*$B$26</f>
        <v>0.0015</v>
      </c>
      <c r="E17" s="6" t="n">
        <v>15</v>
      </c>
    </row>
    <row r="20" customFormat="false" ht="12.8" hidden="false" customHeight="false" outlineLevel="0" collapsed="false">
      <c r="A20" s="0" t="s">
        <v>34</v>
      </c>
    </row>
    <row r="21" customFormat="false" ht="12.8" hidden="false" customHeight="false" outlineLevel="0" collapsed="false">
      <c r="A21" s="0" t="s">
        <v>35</v>
      </c>
      <c r="B21" s="0" t="n">
        <v>1200</v>
      </c>
      <c r="C21" s="0" t="s">
        <v>36</v>
      </c>
    </row>
    <row r="22" customFormat="false" ht="12.8" hidden="false" customHeight="false" outlineLevel="0" collapsed="false">
      <c r="A22" s="0" t="s">
        <v>37</v>
      </c>
      <c r="B22" s="0" t="n">
        <v>34.36</v>
      </c>
      <c r="C22" s="0" t="s">
        <v>38</v>
      </c>
    </row>
    <row r="23" customFormat="false" ht="12.8" hidden="false" customHeight="false" outlineLevel="0" collapsed="false">
      <c r="A23" s="0" t="s">
        <v>39</v>
      </c>
      <c r="B23" s="0" t="n">
        <v>106.87</v>
      </c>
      <c r="C23" s="0" t="s">
        <v>40</v>
      </c>
    </row>
    <row r="25" customFormat="false" ht="12.8" hidden="false" customHeight="false" outlineLevel="0" collapsed="false">
      <c r="A25" s="0" t="s">
        <v>41</v>
      </c>
    </row>
    <row r="26" customFormat="false" ht="12.8" hidden="false" customHeight="false" outlineLevel="0" collapsed="false">
      <c r="A26" s="0" t="s">
        <v>42</v>
      </c>
      <c r="B26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9" activeCellId="0" sqref="C29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-4.44249279809434</v>
      </c>
      <c r="C2" s="0" t="n">
        <f aca="false">LOG10(summary!D2)</f>
        <v>-7</v>
      </c>
      <c r="D2" s="0" t="n">
        <v>-3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LOG10(summary!D3)</f>
        <v>-3</v>
      </c>
      <c r="D3" s="0" t="n">
        <f aca="false">LOG10(summary!E3)</f>
        <v>2</v>
      </c>
    </row>
    <row r="4" customFormat="false" ht="12.8" hidden="false" customHeight="false" outlineLevel="0" collapsed="false">
      <c r="A4" s="7" t="s">
        <v>45</v>
      </c>
      <c r="B4" s="0" t="n">
        <f aca="false">LOG10(summary!B4)</f>
        <v>-5</v>
      </c>
      <c r="C4" s="0" t="n">
        <f aca="false">LOG10(summary!D4)</f>
        <v>-7</v>
      </c>
      <c r="D4" s="0" t="n">
        <v>-3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-0.301029995663981</v>
      </c>
      <c r="C5" s="0" t="n">
        <f aca="false">LOG10(summary!D5)</f>
        <v>-4</v>
      </c>
      <c r="D5" s="0" t="n">
        <f aca="false">LOG10(summary!E6)</f>
        <v>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LOG10(summary!D6)</f>
        <v>-1</v>
      </c>
      <c r="D6" s="0" t="n">
        <f aca="false">LOG10(summary!E6)</f>
        <v>4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LOG10(summary!D7)</f>
        <v>-3</v>
      </c>
      <c r="D7" s="0" t="n">
        <f aca="false">LOG10(summary!E9)</f>
        <v>4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LOG10(summary!D9)</f>
        <v>-1</v>
      </c>
      <c r="D8" s="0" t="n">
        <f aca="false">LOG10(summary!E9)</f>
        <v>4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LOG10(summary!D10)</f>
        <v>-3</v>
      </c>
      <c r="D9" s="0" t="n">
        <f aca="false">LOG10(summary!D10)</f>
        <v>-3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LOG10(summary!D12)</f>
        <v>-2</v>
      </c>
      <c r="D10" s="0" t="n">
        <f aca="false">LOG10(summary!E12)</f>
        <v>-0.301029995663981</v>
      </c>
    </row>
    <row r="11" customFormat="false" ht="12.8" hidden="false" customHeight="false" outlineLevel="0" collapsed="false">
      <c r="A11" s="0" t="s">
        <v>46</v>
      </c>
      <c r="B11" s="0" t="n">
        <f aca="false">LOG10(summary!B14)</f>
        <v>-2.41362140818361</v>
      </c>
      <c r="C11" s="0" t="n">
        <f aca="false">LOG10(summary!D14)</f>
        <v>-4.7146514038476</v>
      </c>
      <c r="D11" s="0" t="n">
        <f aca="false">LOG10(summary!E14)</f>
        <v>-1.7146514038476</v>
      </c>
    </row>
    <row r="12" customFormat="false" ht="12.8" hidden="false" customHeight="false" outlineLevel="0" collapsed="false">
      <c r="A12" s="0" t="s">
        <v>28</v>
      </c>
      <c r="B12" s="0" t="n">
        <f aca="false">LOG10(summary!B15)</f>
        <v>-9</v>
      </c>
      <c r="C12" s="0" t="n">
        <f aca="false">LOG10(summary!D15)</f>
        <v>-12</v>
      </c>
      <c r="D12" s="0" t="n">
        <f aca="false">LOG10(summary!E15)</f>
        <v>-7</v>
      </c>
    </row>
    <row r="13" customFormat="false" ht="12.8" hidden="false" customHeight="false" outlineLevel="0" collapsed="false">
      <c r="A13" s="0" t="s">
        <v>33</v>
      </c>
      <c r="B13" s="0" t="n">
        <f aca="false">LOG10(summary!B17)</f>
        <v>-0.823908740944319</v>
      </c>
      <c r="C13" s="0" t="n">
        <f aca="false">LOG10(summary!D17)</f>
        <v>-2.82390874094432</v>
      </c>
      <c r="D13" s="0" t="n">
        <f aca="false">LOG10(summary!E17)</f>
        <v>1.17609125905568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5" activeCellId="0" sqref="D25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-4.44249279809434</v>
      </c>
      <c r="C2" s="0" t="n">
        <f aca="false">B2-1</f>
        <v>-5.44249279809434</v>
      </c>
      <c r="D2" s="0" t="n">
        <f aca="false">B2+1</f>
        <v>-3.44249279809434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mads!A5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7" t="n">
        <f aca="false">LOG10(1)</f>
        <v>0</v>
      </c>
      <c r="E5" s="1" t="s">
        <v>47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7" t="str">
        <f aca="false">mads!A7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7" t="str">
        <f aca="false">mads!A9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">
        <v>46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">
        <v>28</v>
      </c>
      <c r="B12" s="0" t="n">
        <f aca="false">LOG10(summary!B15)</f>
        <v>-9</v>
      </c>
      <c r="C12" s="0" t="n">
        <f aca="false">B12-1</f>
        <v>-10</v>
      </c>
      <c r="D12" s="0" t="n">
        <f aca="false">B12+1</f>
        <v>-8</v>
      </c>
    </row>
    <row r="13" customFormat="false" ht="12.8" hidden="false" customHeight="false" outlineLevel="0" collapsed="false">
      <c r="A13" s="0" t="s">
        <v>33</v>
      </c>
      <c r="B13" s="0" t="n">
        <f aca="false">LOG10(summary!B17)</f>
        <v>-0.823908740944319</v>
      </c>
      <c r="C13" s="0" t="n">
        <f aca="false">B13-1</f>
        <v>-1.82390874094432</v>
      </c>
      <c r="D13" s="0" t="n">
        <f aca="false">B13+1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21.7959183673469"/>
    <col collapsed="false" hidden="false" max="1025" min="2" style="0" width="11.5204081632653"/>
  </cols>
  <sheetData>
    <row r="1" customFormat="false" ht="12.8" hidden="false" customHeight="false" outlineLevel="0" collapsed="false">
      <c r="A1" s="0" t="str">
        <f aca="false">mads_tightened!A1</f>
        <v>parameter</v>
      </c>
      <c r="B1" s="0" t="str">
        <f aca="false">mads_tightened!B1</f>
        <v>init</v>
      </c>
      <c r="C1" s="0" t="str">
        <f aca="false">mads_tightened!C1</f>
        <v>min</v>
      </c>
      <c r="D1" s="0" t="str">
        <f aca="false">mads_tightened!D1</f>
        <v>max</v>
      </c>
    </row>
    <row r="2" customFormat="false" ht="12.8" hidden="false" customHeight="false" outlineLevel="0" collapsed="false">
      <c r="A2" s="0" t="str">
        <f aca="false">mads_tightened!A2</f>
        <v>k_s2o4_disp</v>
      </c>
      <c r="B2" s="0" t="n">
        <f aca="false">mads_tightened!B2</f>
        <v>-4.44249279809434</v>
      </c>
      <c r="C2" s="0" t="n">
        <f aca="false">mads_tightened!C2</f>
        <v>-5.44249279809434</v>
      </c>
      <c r="D2" s="0" t="n">
        <f aca="false">mads_tightened!D2</f>
        <v>-3.44249279809434</v>
      </c>
    </row>
    <row r="3" customFormat="false" ht="12.8" hidden="false" customHeight="false" outlineLevel="0" collapsed="false">
      <c r="A3" s="0" t="str">
        <f aca="false">mads_tightened!A3</f>
        <v>k_s2o4_o2</v>
      </c>
      <c r="B3" s="0" t="n">
        <f aca="false">mads_tightened!B3</f>
        <v>0</v>
      </c>
      <c r="C3" s="0" t="n">
        <f aca="false">mads_tightened!C3</f>
        <v>-1</v>
      </c>
      <c r="D3" s="0" t="n">
        <f aca="false">mads_tightened!D3</f>
        <v>1</v>
      </c>
    </row>
    <row r="4" customFormat="false" ht="12.8" hidden="false" customHeight="false" outlineLevel="0" collapsed="false">
      <c r="A4" s="0" t="str">
        <f aca="false">mads_tightened!A4</f>
        <v>k_s2o4_fe3</v>
      </c>
      <c r="B4" s="0" t="n">
        <f aca="false">mads_tightened!B4</f>
        <v>-5</v>
      </c>
      <c r="C4" s="0" t="n">
        <f aca="false">mads_tightened!C4</f>
        <v>-6</v>
      </c>
      <c r="D4" s="0" t="n">
        <f aca="false">mads_tightened!D4</f>
        <v>-4</v>
      </c>
    </row>
    <row r="5" customFormat="false" ht="12.8" hidden="false" customHeight="false" outlineLevel="0" collapsed="false">
      <c r="A5" s="0" t="str">
        <f aca="false">mads_tightened!A5</f>
        <v>fraction</v>
      </c>
      <c r="B5" s="0" t="n">
        <f aca="false">mads_tightened!B5</f>
        <v>-0.301029995663981</v>
      </c>
      <c r="C5" s="0" t="n">
        <f aca="false">mads_tightened!C5</f>
        <v>-1.30102999566398</v>
      </c>
      <c r="D5" s="0" t="n">
        <f aca="false">mads_tightened!D5</f>
        <v>0</v>
      </c>
    </row>
    <row r="6" customFormat="false" ht="12.8" hidden="false" customHeight="false" outlineLevel="0" collapsed="false">
      <c r="A6" s="0" t="str">
        <f aca="false">mads_tightened!A6</f>
        <v>k_fe2_o2_fast</v>
      </c>
      <c r="B6" s="0" t="n">
        <f aca="false">mads_tightened!B6</f>
        <v>1</v>
      </c>
      <c r="C6" s="0" t="n">
        <f aca="false">mads_tightened!C6</f>
        <v>0</v>
      </c>
      <c r="D6" s="0" t="n">
        <f aca="false">mads_tightened!D6</f>
        <v>2</v>
      </c>
    </row>
    <row r="7" customFormat="false" ht="12.8" hidden="false" customHeight="false" outlineLevel="0" collapsed="false">
      <c r="A7" s="0" t="str">
        <f aca="false">mads_tightened!A7</f>
        <v>factor_k_fe2_o2_slow</v>
      </c>
      <c r="B7" s="0" t="n">
        <f aca="false">mads_tightened!B7</f>
        <v>-2</v>
      </c>
      <c r="C7" s="0" t="n">
        <f aca="false">mads_tightened!C7</f>
        <v>-3</v>
      </c>
      <c r="D7" s="0" t="n">
        <f aca="false">mads_tightened!D7</f>
        <v>-1</v>
      </c>
    </row>
    <row r="8" customFormat="false" ht="12.8" hidden="false" customHeight="false" outlineLevel="0" collapsed="false">
      <c r="A8" s="0" t="str">
        <f aca="false">mads_tightened!A8</f>
        <v>k_fe2_cr6_fast</v>
      </c>
      <c r="B8" s="0" t="n">
        <f aca="false">mads_tightened!B8</f>
        <v>1</v>
      </c>
      <c r="C8" s="0" t="n">
        <f aca="false">mads_tightened!C8</f>
        <v>0</v>
      </c>
      <c r="D8" s="0" t="n">
        <f aca="false">mads_tightened!D8</f>
        <v>2</v>
      </c>
    </row>
    <row r="9" customFormat="false" ht="12.8" hidden="false" customHeight="false" outlineLevel="0" collapsed="false">
      <c r="A9" s="0" t="str">
        <f aca="false">mads_tightened!A9</f>
        <v>factor_k_fe2_cr6_slow</v>
      </c>
      <c r="B9" s="0" t="n">
        <f aca="false">mads_tightened!B9</f>
        <v>-2</v>
      </c>
      <c r="C9" s="0" t="n">
        <f aca="false">mads_tightened!C9</f>
        <v>-3</v>
      </c>
      <c r="D9" s="0" t="n">
        <f aca="false">mads_tightened!D9</f>
        <v>-1</v>
      </c>
    </row>
    <row r="10" customFormat="false" ht="12.8" hidden="false" customHeight="false" outlineLevel="0" collapsed="false">
      <c r="A10" s="0" t="str">
        <f aca="false">mads_tightened!A10</f>
        <v>is2o4</v>
      </c>
      <c r="B10" s="0" t="n">
        <f aca="false">mads_tightened!B10</f>
        <v>-1</v>
      </c>
      <c r="C10" s="0" t="n">
        <f aca="false">mads_tightened!C10</f>
        <v>-2</v>
      </c>
      <c r="D10" s="0" t="n">
        <f aca="false">mads_tightened!D10</f>
        <v>0</v>
      </c>
    </row>
    <row r="11" customFormat="false" ht="12.8" hidden="false" customHeight="false" outlineLevel="0" collapsed="false">
      <c r="A11" s="0" t="str">
        <f aca="false">mads_tightened!A11</f>
        <v>ifeoh3</v>
      </c>
      <c r="B11" s="0" t="n">
        <f aca="false">mads_tightened!B11</f>
        <v>-2.41362140818361</v>
      </c>
      <c r="C11" s="0" t="n">
        <f aca="false">mads_tightened!C11</f>
        <v>-3.41362140818361</v>
      </c>
      <c r="D11" s="0" t="n">
        <f aca="false">mads_tightened!D11</f>
        <v>-1.41362140818361</v>
      </c>
    </row>
    <row r="12" customFormat="false" ht="12.8" hidden="false" customHeight="false" outlineLevel="0" collapsed="false">
      <c r="A12" s="0" t="str">
        <f aca="false">mads_tightened!A13</f>
        <v>q</v>
      </c>
      <c r="B12" s="0" t="n">
        <f aca="false">mads_tightened!B13</f>
        <v>-0.823908740944319</v>
      </c>
      <c r="C12" s="0" t="n">
        <f aca="false">mads_tightened!C13</f>
        <v>-1.82390874094432</v>
      </c>
      <c r="D12" s="0" t="n">
        <f aca="false">mads_tightened!D13</f>
        <v>0.176091259055681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22.4897959183673"/>
    <col collapsed="false" hidden="false" max="1025" min="2" style="0" width="11.5204081632653"/>
  </cols>
  <sheetData>
    <row r="1" customFormat="false" ht="12.8" hidden="false" customHeight="false" outlineLevel="0" collapsed="false">
      <c r="A1" s="0" t="str">
        <f aca="false">mads_efast!A1</f>
        <v>parameter</v>
      </c>
      <c r="B1" s="0" t="str">
        <f aca="false">mads_efast!B1</f>
        <v>init</v>
      </c>
      <c r="C1" s="0" t="str">
        <f aca="false">mads_efast!C1</f>
        <v>min</v>
      </c>
      <c r="D1" s="0" t="str">
        <f aca="false">mads_efast!D1</f>
        <v>max</v>
      </c>
    </row>
    <row r="2" customFormat="false" ht="12.8" hidden="false" customHeight="false" outlineLevel="0" collapsed="false">
      <c r="A2" s="0" t="str">
        <f aca="false">mads_efast!A2</f>
        <v>k_s2o4_disp</v>
      </c>
      <c r="B2" s="0" t="n">
        <f aca="false">mads_efast!B2</f>
        <v>-4.44249279809434</v>
      </c>
      <c r="C2" s="0" t="n">
        <f aca="false">B2-0.5</f>
        <v>-4.94249279809434</v>
      </c>
      <c r="D2" s="0" t="n">
        <f aca="false">B2+0.5</f>
        <v>-3.94249279809434</v>
      </c>
    </row>
    <row r="3" customFormat="false" ht="12.8" hidden="false" customHeight="false" outlineLevel="0" collapsed="false">
      <c r="A3" s="0" t="str">
        <f aca="false">mads_efast!A3</f>
        <v>k_s2o4_o2</v>
      </c>
      <c r="B3" s="0" t="n">
        <f aca="false">mads_efast!B3</f>
        <v>0</v>
      </c>
      <c r="C3" s="0" t="n">
        <f aca="false">B3-0.5</f>
        <v>-0.5</v>
      </c>
      <c r="D3" s="0" t="n">
        <f aca="false">B3+0.5</f>
        <v>0.5</v>
      </c>
    </row>
    <row r="4" customFormat="false" ht="12.8" hidden="false" customHeight="false" outlineLevel="0" collapsed="false">
      <c r="A4" s="0" t="str">
        <f aca="false">mads_efast!A4</f>
        <v>k_s2o4_fe3</v>
      </c>
      <c r="B4" s="0" t="n">
        <f aca="false">mads_efast!B4</f>
        <v>-5</v>
      </c>
      <c r="C4" s="0" t="n">
        <f aca="false">B4-0.5</f>
        <v>-5.5</v>
      </c>
      <c r="D4" s="0" t="n">
        <f aca="false">B4+0.5</f>
        <v>-4.5</v>
      </c>
    </row>
    <row r="5" customFormat="false" ht="12.8" hidden="false" customHeight="false" outlineLevel="0" collapsed="false">
      <c r="A5" s="0" t="str">
        <f aca="false">mads_efast!A5</f>
        <v>fraction</v>
      </c>
      <c r="B5" s="0" t="n">
        <f aca="false">mads_efast!B5</f>
        <v>-0.301029995663981</v>
      </c>
      <c r="C5" s="0" t="n">
        <f aca="false">mads_efast!C5</f>
        <v>-1.30102999566398</v>
      </c>
      <c r="D5" s="8" t="n">
        <f aca="false">mads_efast!D5</f>
        <v>0</v>
      </c>
    </row>
    <row r="6" customFormat="false" ht="12.8" hidden="false" customHeight="false" outlineLevel="0" collapsed="false">
      <c r="A6" s="0" t="str">
        <f aca="false">mads_efast!A6</f>
        <v>k_fe2_o2_fast</v>
      </c>
      <c r="B6" s="0" t="n">
        <f aca="false">mads_efast!B6</f>
        <v>1</v>
      </c>
      <c r="C6" s="0" t="n">
        <f aca="false">B6-0.5</f>
        <v>0.5</v>
      </c>
      <c r="D6" s="0" t="n">
        <f aca="false">B6+0.5</f>
        <v>1.5</v>
      </c>
    </row>
    <row r="7" customFormat="false" ht="12.8" hidden="false" customHeight="false" outlineLevel="0" collapsed="false">
      <c r="A7" s="0" t="str">
        <f aca="false">mads_efast!A7</f>
        <v>factor_k_fe2_o2_slow</v>
      </c>
      <c r="B7" s="0" t="n">
        <f aca="false">mads_efast!B7</f>
        <v>-2</v>
      </c>
      <c r="C7" s="0" t="n">
        <f aca="false">B7-0.5</f>
        <v>-2.5</v>
      </c>
      <c r="D7" s="0" t="n">
        <f aca="false">B7+0.5</f>
        <v>-1.5</v>
      </c>
    </row>
    <row r="8" customFormat="false" ht="12.8" hidden="false" customHeight="false" outlineLevel="0" collapsed="false">
      <c r="A8" s="0" t="str">
        <f aca="false">mads_efast!A8</f>
        <v>k_fe2_cr6_fast</v>
      </c>
      <c r="B8" s="0" t="n">
        <f aca="false">mads_efast!B8</f>
        <v>1</v>
      </c>
      <c r="C8" s="0" t="n">
        <f aca="false">B8-0.5</f>
        <v>0.5</v>
      </c>
      <c r="D8" s="0" t="n">
        <f aca="false">B8+0.5</f>
        <v>1.5</v>
      </c>
    </row>
    <row r="9" customFormat="false" ht="12.8" hidden="false" customHeight="false" outlineLevel="0" collapsed="false">
      <c r="A9" s="0" t="str">
        <f aca="false">mads_efast!A9</f>
        <v>factor_k_fe2_cr6_slow</v>
      </c>
      <c r="B9" s="0" t="n">
        <f aca="false">mads_efast!B9</f>
        <v>-2</v>
      </c>
      <c r="C9" s="0" t="n">
        <f aca="false">B9-0.5</f>
        <v>-2.5</v>
      </c>
      <c r="D9" s="0" t="n">
        <f aca="false">B9+0.5</f>
        <v>-1.5</v>
      </c>
    </row>
    <row r="10" customFormat="false" ht="12.8" hidden="false" customHeight="false" outlineLevel="0" collapsed="false">
      <c r="A10" s="0" t="str">
        <f aca="false">mads_efast!A10</f>
        <v>is2o4</v>
      </c>
      <c r="B10" s="0" t="n">
        <f aca="false">mads_efast!B10</f>
        <v>-1</v>
      </c>
      <c r="C10" s="0" t="n">
        <f aca="false">B10-0.5</f>
        <v>-1.5</v>
      </c>
      <c r="D10" s="0" t="n">
        <f aca="false">B10+0.5</f>
        <v>-0.5</v>
      </c>
    </row>
    <row r="11" customFormat="false" ht="12.8" hidden="false" customHeight="false" outlineLevel="0" collapsed="false">
      <c r="A11" s="0" t="str">
        <f aca="false">mads_efast!A11</f>
        <v>ifeoh3</v>
      </c>
      <c r="B11" s="0" t="n">
        <f aca="false">mads_efast!B11</f>
        <v>-2.41362140818361</v>
      </c>
      <c r="C11" s="0" t="n">
        <f aca="false">B11-0.5</f>
        <v>-2.91362140818361</v>
      </c>
      <c r="D11" s="0" t="n">
        <f aca="false">B11+0.5</f>
        <v>-1.91362140818361</v>
      </c>
    </row>
    <row r="12" customFormat="false" ht="12.8" hidden="false" customHeight="false" outlineLevel="0" collapsed="false">
      <c r="A12" s="0" t="str">
        <f aca="false">mads_efast!A12</f>
        <v>q</v>
      </c>
      <c r="B12" s="0" t="n">
        <f aca="false">mads_efast!B12</f>
        <v>-0.823908740944319</v>
      </c>
      <c r="C12" s="0" t="n">
        <f aca="false">B12-0.5</f>
        <v>-1.32390874094432</v>
      </c>
      <c r="D12" s="0" t="n">
        <f aca="false">B12+0.5</f>
        <v>-0.323908740944319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