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h\Downloads\"/>
    </mc:Choice>
  </mc:AlternateContent>
  <xr:revisionPtr revIDLastSave="0" documentId="13_ncr:1_{F516A7AA-63F9-426B-A327-43061EAE8557}" xr6:coauthVersionLast="47" xr6:coauthVersionMax="47" xr10:uidLastSave="{00000000-0000-0000-0000-000000000000}"/>
  <bookViews>
    <workbookView xWindow="-110" yWindow="-110" windowWidth="25820" windowHeight="15500" tabRatio="864" xr2:uid="{E4B97EA7-6AAD-4180-BF64-B4CA07430753}"/>
  </bookViews>
  <sheets>
    <sheet name="판매" sheetId="17" r:id="rId1"/>
    <sheet name="소비자가" sheetId="18" r:id="rId2"/>
  </sheets>
  <definedNames>
    <definedName name="_xlnm._FilterDatabase" localSheetId="0" hidden="1">판매!$B$42:$B$42</definedName>
    <definedName name="_xlnm.Print_Area" localSheetId="0">판매!$B$2:$H$51</definedName>
    <definedName name="소비자가">소비자가!$A$5:$C$145</definedName>
    <definedName name="품명">소비자가!$A$5:$A$145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7" l="1"/>
  <c r="G22" i="17" s="1"/>
  <c r="H22" i="17" s="1"/>
  <c r="D22" i="17"/>
  <c r="F21" i="17"/>
  <c r="G21" i="17" s="1"/>
  <c r="H21" i="17" s="1"/>
  <c r="D21" i="17"/>
  <c r="F20" i="17"/>
  <c r="G20" i="17" s="1"/>
  <c r="H20" i="17" s="1"/>
  <c r="D20" i="17"/>
  <c r="F19" i="17"/>
  <c r="G19" i="17" s="1"/>
  <c r="H19" i="17" s="1"/>
  <c r="D19" i="17"/>
  <c r="F18" i="17"/>
  <c r="G18" i="17" s="1"/>
  <c r="H18" i="17" s="1"/>
  <c r="D18" i="17"/>
  <c r="F17" i="17"/>
  <c r="G17" i="17" s="1"/>
  <c r="H17" i="17" s="1"/>
  <c r="D17" i="17"/>
  <c r="F16" i="17"/>
  <c r="G16" i="17" s="1"/>
  <c r="H16" i="17" s="1"/>
  <c r="D16" i="17"/>
  <c r="F15" i="17"/>
  <c r="G15" i="17" s="1"/>
  <c r="H15" i="17" s="1"/>
  <c r="D15" i="17"/>
  <c r="F14" i="17"/>
  <c r="G14" i="17" s="1"/>
  <c r="H14" i="17" s="1"/>
  <c r="D14" i="17"/>
  <c r="F13" i="17"/>
  <c r="G13" i="17" s="1"/>
  <c r="H13" i="17" s="1"/>
  <c r="D13" i="17"/>
  <c r="F32" i="17"/>
  <c r="G32" i="17" s="1"/>
  <c r="H32" i="17" s="1"/>
  <c r="D32" i="17"/>
  <c r="F31" i="17"/>
  <c r="G31" i="17" s="1"/>
  <c r="H31" i="17" s="1"/>
  <c r="D31" i="17"/>
  <c r="F30" i="17"/>
  <c r="G30" i="17" s="1"/>
  <c r="H30" i="17" s="1"/>
  <c r="D30" i="17"/>
  <c r="F29" i="17"/>
  <c r="G29" i="17" s="1"/>
  <c r="H29" i="17" s="1"/>
  <c r="D29" i="17"/>
  <c r="F28" i="17"/>
  <c r="G28" i="17" s="1"/>
  <c r="H28" i="17" s="1"/>
  <c r="D28" i="17"/>
  <c r="F27" i="17"/>
  <c r="G27" i="17" s="1"/>
  <c r="H27" i="17" s="1"/>
  <c r="D27" i="17"/>
  <c r="F26" i="17"/>
  <c r="G26" i="17" s="1"/>
  <c r="H26" i="17" s="1"/>
  <c r="D26" i="17"/>
  <c r="F25" i="17"/>
  <c r="G25" i="17" s="1"/>
  <c r="H25" i="17" s="1"/>
  <c r="D25" i="17"/>
  <c r="F24" i="17"/>
  <c r="G24" i="17" s="1"/>
  <c r="H24" i="17" s="1"/>
  <c r="D24" i="17"/>
  <c r="F23" i="17"/>
  <c r="G23" i="17" s="1"/>
  <c r="H23" i="17" s="1"/>
  <c r="D23" i="17"/>
  <c r="F40" i="17"/>
  <c r="G40" i="17" s="1"/>
  <c r="H40" i="17" s="1"/>
  <c r="D40" i="17"/>
  <c r="F39" i="17"/>
  <c r="G39" i="17" s="1"/>
  <c r="H39" i="17" s="1"/>
  <c r="D39" i="17"/>
  <c r="F36" i="17"/>
  <c r="G36" i="17" s="1"/>
  <c r="H36" i="17" s="1"/>
  <c r="D36" i="17"/>
  <c r="F35" i="17"/>
  <c r="G35" i="17" s="1"/>
  <c r="H35" i="17" s="1"/>
  <c r="D35" i="17"/>
  <c r="F34" i="17"/>
  <c r="G34" i="17" s="1"/>
  <c r="H34" i="17" s="1"/>
  <c r="D34" i="17"/>
  <c r="F33" i="17"/>
  <c r="G33" i="17" s="1"/>
  <c r="H33" i="17" s="1"/>
  <c r="D33" i="17"/>
  <c r="F38" i="17"/>
  <c r="G38" i="17" s="1"/>
  <c r="H38" i="17" s="1"/>
  <c r="D38" i="17"/>
  <c r="F37" i="17"/>
  <c r="G37" i="17" s="1"/>
  <c r="H37" i="17" s="1"/>
  <c r="D37" i="17"/>
  <c r="F41" i="17"/>
  <c r="G41" i="17" s="1"/>
  <c r="H41" i="17" s="1"/>
  <c r="D41" i="17"/>
  <c r="F42" i="17"/>
  <c r="G42" i="17" s="1"/>
  <c r="H42" i="17" s="1"/>
  <c r="D42" i="17"/>
  <c r="H5" i="17"/>
  <c r="G43" i="17" l="1"/>
  <c r="G44" i="17" s="1"/>
  <c r="G45" i="17" s="1"/>
  <c r="B11" i="17" s="1"/>
</calcChain>
</file>

<file path=xl/sharedStrings.xml><?xml version="1.0" encoding="utf-8"?>
<sst xmlns="http://schemas.openxmlformats.org/spreadsheetml/2006/main" count="329" uniqueCount="257">
  <si>
    <t>합        계</t>
    <phoneticPr fontId="2" type="noConversion"/>
  </si>
  <si>
    <t>부   가   세</t>
    <phoneticPr fontId="2" type="noConversion"/>
  </si>
  <si>
    <t>총   합   계 (VAT포함)</t>
    <phoneticPr fontId="2" type="noConversion"/>
  </si>
  <si>
    <t xml:space="preserve">견 적 서 </t>
    <phoneticPr fontId="2" type="noConversion"/>
  </si>
  <si>
    <t>구분</t>
  </si>
  <si>
    <t>품명</t>
    <phoneticPr fontId="2" type="noConversion"/>
  </si>
  <si>
    <t>내역</t>
    <phoneticPr fontId="2" type="noConversion"/>
  </si>
  <si>
    <t>수량</t>
    <phoneticPr fontId="2" type="noConversion"/>
  </si>
  <si>
    <t>소비자단가</t>
    <phoneticPr fontId="2" type="noConversion"/>
  </si>
  <si>
    <t>공급단가</t>
    <phoneticPr fontId="2" type="noConversion"/>
  </si>
  <si>
    <t>공급가 합계</t>
    <phoneticPr fontId="2" type="noConversion"/>
  </si>
  <si>
    <t xml:space="preserve">참           조 : </t>
    <phoneticPr fontId="2" type="noConversion"/>
  </si>
  <si>
    <t>대표이사</t>
    <phoneticPr fontId="2" type="noConversion"/>
  </si>
  <si>
    <t xml:space="preserve">정장호, 김일균 </t>
    <phoneticPr fontId="2" type="noConversion"/>
  </si>
  <si>
    <t xml:space="preserve">프로젝트명 : </t>
    <phoneticPr fontId="2" type="noConversion"/>
  </si>
  <si>
    <t xml:space="preserve">주      소               　 </t>
    <phoneticPr fontId="2" type="noConversion"/>
  </si>
  <si>
    <t>아래와 같이 견적합니다.</t>
    <phoneticPr fontId="2" type="noConversion"/>
  </si>
  <si>
    <t>대표번호</t>
    <phoneticPr fontId="2" type="noConversion"/>
  </si>
  <si>
    <t>02-2038-4874</t>
    <phoneticPr fontId="2" type="noConversion"/>
  </si>
  <si>
    <t>서울시 금천구 가산디지털1로196, 
 에이스테크노타워10차 302호</t>
    <phoneticPr fontId="2" type="noConversion"/>
  </si>
  <si>
    <r>
      <rPr>
        <b/>
        <sz val="11"/>
        <rFont val="맑은 고딕"/>
        <family val="3"/>
        <charset val="129"/>
      </rPr>
      <t xml:space="preserve">     주식회사 이츠인</t>
    </r>
    <r>
      <rPr>
        <b/>
        <sz val="10"/>
        <rFont val="맑은 고딕"/>
        <family val="3"/>
        <charset val="129"/>
      </rPr>
      <t xml:space="preserve"> ( 사업자등록번호 : 113-86-71237 )</t>
    </r>
    <phoneticPr fontId="2" type="noConversion"/>
  </si>
  <si>
    <t xml:space="preserve">4. 하자보증기간 : </t>
    <phoneticPr fontId="2" type="noConversion"/>
  </si>
  <si>
    <t>구매자확인</t>
    <phoneticPr fontId="2" type="noConversion"/>
  </si>
  <si>
    <t>당사는 이 견적서상의 가격 및 조건들을 수용하고 이 견적서를 발주서로 대신합니다.</t>
    <phoneticPr fontId="2" type="noConversion"/>
  </si>
  <si>
    <t>회사명</t>
    <phoneticPr fontId="2" type="noConversion"/>
  </si>
  <si>
    <t>발주담당자</t>
    <phoneticPr fontId="2" type="noConversion"/>
  </si>
  <si>
    <t>배송주소지</t>
    <phoneticPr fontId="2" type="noConversion"/>
  </si>
  <si>
    <t>대표 / 신청인</t>
    <phoneticPr fontId="2" type="noConversion"/>
  </si>
  <si>
    <t xml:space="preserve">6. 특  이  사  항 : </t>
    <phoneticPr fontId="2" type="noConversion"/>
  </si>
  <si>
    <t xml:space="preserve">                /                 (인)</t>
    <phoneticPr fontId="2" type="noConversion"/>
  </si>
  <si>
    <t>님.</t>
    <phoneticPr fontId="2" type="noConversion"/>
  </si>
  <si>
    <t>㈜  귀중</t>
    <phoneticPr fontId="2" type="noConversion"/>
  </si>
  <si>
    <t>(23. 8. 28~    )</t>
    <phoneticPr fontId="57" type="noConversion"/>
  </si>
  <si>
    <t>SKU</t>
  </si>
  <si>
    <t>Description</t>
  </si>
  <si>
    <t>소비자가</t>
    <phoneticPr fontId="57" type="noConversion"/>
  </si>
  <si>
    <t>EO</t>
  </si>
  <si>
    <t>1 Year FortiCare Premium Support</t>
  </si>
  <si>
    <t>1 Year FortiGuard IPS Service</t>
  </si>
  <si>
    <t>1 Year Unified Threat Protection (UTP) (IPS, Advanced Malware Protection, Application Control, Web &amp; Video Filtering, Antispam Service, and FortiCare Premium)</t>
  </si>
  <si>
    <t>FG-40F</t>
  </si>
  <si>
    <t>1 Year Unified Threat Protection (UTP) (IPS, Advanced Malware Protection, Application Control, Web &amp; Video Filtering, Antispam Service, and 24x7 FortiCare)</t>
  </si>
  <si>
    <t>FG-60F</t>
  </si>
  <si>
    <t>10 x GE RJ45 ports (including 2 x WAN Ports, 1 x DMZ Port, 7 x Internal Ports), 128GB SSD onboard storage.</t>
  </si>
  <si>
    <t>FG-70F</t>
    <phoneticPr fontId="57" type="noConversion"/>
  </si>
  <si>
    <t>10 x GE RJ45 ports (including 7 x Internal Ports, 2 x WAN Ports, 1 x DMZ Port)</t>
    <phoneticPr fontId="57" type="noConversion"/>
  </si>
  <si>
    <t>1 Year FortiCare Premium Support</t>
    <phoneticPr fontId="57" type="noConversion"/>
  </si>
  <si>
    <t>FG-71F</t>
    <phoneticPr fontId="57" type="noConversion"/>
  </si>
  <si>
    <t>10 x GE RJ45 ports (including 7 x Internal Ports, 2 x WAN Ports, 1 x DMZ Port), 128 GB SSD onboard storage</t>
    <phoneticPr fontId="57" type="noConversion"/>
  </si>
  <si>
    <t>8 x GE RJ45 ports, 2 x RJ45/SFP shared media WAN ports, 128GB SSD</t>
  </si>
  <si>
    <t>FG-90G</t>
    <phoneticPr fontId="57" type="noConversion"/>
  </si>
  <si>
    <t>8 x GE RJ45 ports, 2 x 10GE RJ45/SFP+ shared media WAN ports.</t>
    <phoneticPr fontId="57" type="noConversion"/>
  </si>
  <si>
    <t>1 Year Unified Threat Protection (UTP) (IPS, Advanced Malware Protection, Application Control, URL, DNS &amp; Video Filtering, Antispam Service, and FortiCare Premium)</t>
    <phoneticPr fontId="57" type="noConversion"/>
  </si>
  <si>
    <t>FG-91G</t>
    <phoneticPr fontId="57" type="noConversion"/>
  </si>
  <si>
    <t>8 x GE RJ45 ports, 2 x 10GE RJ45/SFP+ shared media WAN ports with 120GB SSD.</t>
    <phoneticPr fontId="57" type="noConversion"/>
  </si>
  <si>
    <t>22 x GE RJ45 ports (including 2 x WAN ports, 1 x DMZ port, 1 x Mgmt port, 2 x HA ports, 16 x switch ports with 4 SFP port shared media), 4 SFP ports, 2x 10G SFP+ FortiLinks, 480GB onboard storage, dual power supplies redundancy.</t>
  </si>
  <si>
    <t>101F 1 Year Unified Threat Protection (UTP) (IPS, Advanced Malware Protection, Application Control, Web &amp; Video Filtering, Antispam Service, and 24x7 FortiCare)</t>
  </si>
  <si>
    <t>FG-201F</t>
    <phoneticPr fontId="57" type="noConversion"/>
  </si>
  <si>
    <t>18 x GE RJ45 (including 1 x MGMT port, 1 X HA port, 16 x switch ports), 8 x GE SFP slots, 4 x 10GE SFP+ slots, NP6XLite and CP9 hardware accelerated, 480GB onboard SSD storage.</t>
  </si>
  <si>
    <t>18 x GE RJ45 ports (including 1 x MGMT port, 1 X HA port, 16 x switch ports), 16 x GE SFP slots, SPU NP6 and CP9 hardware accelerated</t>
  </si>
  <si>
    <t>18 x GE RJ45 ports (including 1 x MGMT port, 1 X HA port, 16 x switch ports), 8 x GE SFP slots, 8 x 10GE SFP+ slots, SPU NP7 and CP9 hardware accelerated, dual AC power supplies</t>
  </si>
  <si>
    <t>FG-401F</t>
    <phoneticPr fontId="57" type="noConversion"/>
  </si>
  <si>
    <t>18 x GE RJ45 ports (including 1 x MGMT port, 1 X HA port, 16 x switch ports), 8 x GE SFP slots, 8 x 10GE SFP+ slots, SPU NP7 and CP9 hardware accelerated, 960GB onboard SSD storage, dual AC power supplies</t>
  </si>
  <si>
    <t>18 x GE RJ45 ports (including 1 x MGMT port, 1 X HA port, 16 x switch ports), 16 x GE SFP slots, SPU NP6 and CP9 hardware accelerated, 2x 240GB onboard SSD storage.</t>
  </si>
  <si>
    <t>2 x 10GE SFP+ slots, 10 x GE RJ45 ports (including 1 x MGMT port, 1 X HA port, 8 x switch ports), 8 x GE SFP slots, SPU NP6 and CP9 hardware accelerated</t>
  </si>
  <si>
    <t>2 x 10GE SFP+ slots, 10 x GE RJ45 ports (including 1 x MGMT port, 1 X HA port, 8 x switch ports), 8 x GE SFP slots, SPU NP6 and CP9 hardware accelerated, 2x 240GB onboard SSD storage</t>
  </si>
  <si>
    <t>FG-600F</t>
    <phoneticPr fontId="57" type="noConversion"/>
  </si>
  <si>
    <t>4x 25G SFP28 slots, 4 x 10GE SFP+ slots, 18 x GE RJ45 ports (including 1 x MGMT port, 1 X HA port, 16 x switch ports), 8 x GE SFP slots, SPU NP7 and CP9 hardware accelerated, dual AC power supplies</t>
    <phoneticPr fontId="57" type="noConversion"/>
  </si>
  <si>
    <t>FG-601F</t>
    <phoneticPr fontId="57" type="noConversion"/>
  </si>
  <si>
    <t>4x 25G SFP28 slots, 4 x 10GE SFP+ slots, 18 x GE RJ45 ports (including 1 x MGMT port, 1 X HA port, 16 x switch ports), 8 x GE SFP slots, SPU NP7 and CP9 hardware accelerated, 480GB onboard SSD storage, dual AC power supplies</t>
    <phoneticPr fontId="57" type="noConversion"/>
  </si>
  <si>
    <t>FortiAnalyzer-200F 1 Year FortiCare Premium Support</t>
  </si>
  <si>
    <t>Centralized log &amp; analysis appliance - 2x GE RJ45, 4TB storage, up to 25GB/Day of logs.</t>
  </si>
  <si>
    <t>FC-10-L150G-247-02-12</t>
  </si>
  <si>
    <t>FortiAnalyzer-150G 1 Year FortiCare Premium Support</t>
  </si>
  <si>
    <t>FC-10-L300F-247-02-12</t>
  </si>
  <si>
    <t>FortiAnalyzer-300F 1 Year FortiCare Premium Support</t>
  </si>
  <si>
    <t>FAZ-300G</t>
    <phoneticPr fontId="57" type="noConversion"/>
  </si>
  <si>
    <t>Centralized log &amp; analysis appliance - 4x GE RJ45, 8TB storage, up to 100GB/Day of logs.</t>
  </si>
  <si>
    <t>FC-10-L03HG-247-02-12</t>
  </si>
  <si>
    <t>FortiAnalyzer-300G 1 Year FortiCare Premium Support</t>
  </si>
  <si>
    <t>FC-10-L0401-247-02-12</t>
  </si>
  <si>
    <t>FortiAnalyzer-400E 1 Year FortiCare Premium Support</t>
  </si>
  <si>
    <t>FAZ-800F</t>
  </si>
  <si>
    <t>Centralized log&amp;analysis appliance - 4x GE RJ45, 2x GE SFP, 16TB storage, up to 300 GB/Day of Logs</t>
  </si>
  <si>
    <t>FC-10-FL8HF-247-02-12</t>
  </si>
  <si>
    <t>FortiAnalyzer-800F 1 Year FortiCare Premium Support</t>
  </si>
  <si>
    <t>FAZ-800G</t>
    <phoneticPr fontId="57" type="noConversion"/>
  </si>
  <si>
    <t>Centralized log&amp;analysis appliance - 4x GE RJ45, 2x GE SFP, 16TB storage, up to 200 GB/Day of Logs</t>
    <phoneticPr fontId="57" type="noConversion"/>
  </si>
  <si>
    <t>FC-10-L08HG-247-02-12</t>
    <phoneticPr fontId="57" type="noConversion"/>
  </si>
  <si>
    <t>FortiAnalyzer-800G 1 Year FortiCare Premium Support</t>
  </si>
  <si>
    <t>FC-10-L1005-247-02-12</t>
  </si>
  <si>
    <t>FortiAnalyzer-1000E 1 Year FortiCare Premium Support</t>
  </si>
  <si>
    <t>FAZ-1000F</t>
  </si>
  <si>
    <t>Centralized logging &amp; analysis appliance - 2x 10GbE RJ45, 2x 10GbE SFP+, 32TB storage, up to 660 GB/Day of Logs.</t>
  </si>
  <si>
    <t>FC-10-L01KF-247-02-12</t>
  </si>
  <si>
    <t>FortiAnalyzer-1000F 1 Year FortiCare Premium Support</t>
  </si>
  <si>
    <t>FAZ-2000E</t>
  </si>
  <si>
    <t>Centralized log&amp;analysis appliance - 4x GE RJ45, 2x SFP+, 36TB storage, up to 1000 GB/Day of Logs.</t>
  </si>
  <si>
    <t>FC-10-L02KE-247-02-12</t>
  </si>
  <si>
    <t>FortiAnalyzer-2000E 1 Year FortiCare Premium Support</t>
  </si>
  <si>
    <t>FAZ-3000F</t>
  </si>
  <si>
    <t>Centralized log&amp;analysis appliance - 4x GE RJ45, 2x SFP+, 48TB storage, up to 3000 GB/Day of Logs.</t>
  </si>
  <si>
    <t>FC-10-L03KF-247-02-12</t>
  </si>
  <si>
    <t>FortiAnalyzer-3000F 1 Year FortiCare Premium Support</t>
  </si>
  <si>
    <t>FAZ-3700G</t>
    <phoneticPr fontId="57" type="noConversion"/>
  </si>
  <si>
    <t>Centralized log &amp; analysis appliance - 2x 10GE RJ-45 + 2x 25GE SFP28 slots, 240TB HDD + 19.2TB NVMe SSD storage, up to 8300 GB/Day of Logs.</t>
  </si>
  <si>
    <t>FC-10-L3K7G-247-02-12</t>
  </si>
  <si>
    <t>FortiAnalyzer-3700G 1 Year FortiCare Premium Support</t>
  </si>
  <si>
    <t>FC-10-L3700-247-02-12</t>
  </si>
  <si>
    <t>FortiAnalyzer-3700F 1 Year FortiCare Premium Support</t>
  </si>
  <si>
    <t>FMG-300F</t>
    <phoneticPr fontId="57" type="noConversion"/>
  </si>
  <si>
    <t>Centralized Management appliance - 4 x GE RJ45, 2 x SFP, 16 TB storage, up to 100 x Fortinet devices/Virtual Domains.</t>
  </si>
  <si>
    <t>FC-10-M0302-247-02-12</t>
  </si>
  <si>
    <t>FortiManager-300F 1 Year FortiCare Premium Support</t>
  </si>
  <si>
    <t>FMG-1000F</t>
  </si>
  <si>
    <t>Centralized Management appliance - 2 x 10GE RJ45, 2 x SFP+ slots, 32 TB storage, up to 1,000 Fortinet devices/Virtual Domains.</t>
  </si>
  <si>
    <t>FC-10-FM1KF-247-02-12</t>
  </si>
  <si>
    <t>FortiManager-1000F 1 Year FortiCare Premium Support</t>
  </si>
  <si>
    <t>FMG-2000E</t>
    <phoneticPr fontId="57" type="noConversion"/>
  </si>
  <si>
    <t>Centralized Management appliance - 4 x GE RJ45, 2 x SFP+, 36 TB storage, up to 1200 x Fortinet devices/Virtual Domains.</t>
  </si>
  <si>
    <t>FC-10-M02KE-247-02-12</t>
  </si>
  <si>
    <t>FortiManager-2000E 1 Year FortiCare Premium Support</t>
  </si>
  <si>
    <t>FMG-3700G</t>
  </si>
  <si>
    <t>Centralized Management appliance - 2x 10GE RJ-45 + 2x 25GE SFP28 slots, 240TB HDD + 19.2TB NVMe SSD storage, up to 10,000 x Fortinet devices/Virtual Domains.</t>
  </si>
  <si>
    <t>FC-10-M3K7G-247-02-12</t>
  </si>
  <si>
    <t>FortiManager-3700G 1 Year FortiCare Premium Support</t>
  </si>
  <si>
    <t>* Specifications
- Firewall Throughput : 5 / 5 / 5 Gbps
- Ipsec VPN Throughput : 4.4 Gbps
- IPS Throughput : 1 Gbps
- Concurrent Sessions : 700,000
- SSL VPN Throughput : 490 Mbps
- Interfaces : 5x GE RJ45
- Power Supplies : Single AC PS</t>
    <phoneticPr fontId="2" type="noConversion"/>
  </si>
  <si>
    <t>* Specifications
- Firewall Throughput : 10 / 10 / 6 Gbps
- Ipsec VPN Throughput : 6.5 Gbps
- IPS Throughput : 1.4 Gbps
- Concurrent Sessions : 700,000
- SSL VPN Throughput : 900 Mbps
- Interfaces : 10x GE RJ45
- Power Supplies : Single AC PS</t>
    <phoneticPr fontId="2" type="noConversion"/>
  </si>
  <si>
    <t>* Specifications
- Firewall Throughput : 10 / 10 / 7 Gbps
- Ipsec VPN Throughput : 6.5 Gbps
- IPS Throughput : 1.4 Gbps
- Concurrent Sessions : 1.5 Million
- SSL VPN Throughput : 950 Mbps
- Interfaces : 8x GE RJ45, 2x Shared Port Pairs
- Power Supplies : Single AC PS, Dual inputs</t>
    <phoneticPr fontId="2" type="noConversion"/>
  </si>
  <si>
    <t>* Specifications
- Firewall Throughput : 20 / 18 / 10 Gbps
- Ipsec VPN Throughput : 11.5 Gbps
- IPS Throughput : 2.6 Gbps
- Concurrent Sessions : 1.5 Million
- SSL VPN Throughput : 1 Gbps
- Interfaces : 2x 10 GE SFP + 18x GE RJ45, 4x Shared Port Pairs, 8x GE SFP
- Power Supplies : Single AC PS, Dual inputs</t>
    <phoneticPr fontId="2" type="noConversion"/>
  </si>
  <si>
    <t>* Specifications
- Firewall Throughput : 27 / 27 / 11 Gbps
- Ipsec VPN Throughput : 13 Gbps
- IPS Throughput : 5 Gbps
- Concurrent Sessions : 3 Million
- SSL VPN Throughput : 2 Gbps
- Interfaces : 4x 10 GE SFP+18x 18x GE RJ45, 8x GE SFP
- Power Supplies : Dual AC PS</t>
    <phoneticPr fontId="2" type="noConversion"/>
  </si>
  <si>
    <t>1 Year Unified Threat Protection (UTP) (IPS, Advanced Malware Protection, Application Control, Web &amp; Video Filtering, Antispam Service, and 24x7 FortiCare)</t>
    <phoneticPr fontId="2" type="noConversion"/>
  </si>
  <si>
    <t>FS-108F</t>
    <phoneticPr fontId="2" type="noConversion"/>
  </si>
  <si>
    <t>Layer 2 FortiGate switch controller compatible PoE+ switch with 8 x GE RJ45 ports, 2 x GE SFP, Fanless with automatic Max 65W POE output limit</t>
    <phoneticPr fontId="2" type="noConversion"/>
  </si>
  <si>
    <t>1 Year FortiCare Premium Support</t>
    <phoneticPr fontId="2" type="noConversion"/>
  </si>
  <si>
    <t>EO</t>
    <phoneticPr fontId="2" type="noConversion"/>
  </si>
  <si>
    <t>FS-124F</t>
    <phoneticPr fontId="2" type="noConversion"/>
  </si>
  <si>
    <t>FortiSwitch-124F is a performance/price competitive switch with 24x GE port + 4x SFP+ port + 1x RJ45 console. Fanless design.</t>
    <phoneticPr fontId="2" type="noConversion"/>
  </si>
  <si>
    <t>FS-148F</t>
    <phoneticPr fontId="2" type="noConversion"/>
  </si>
  <si>
    <t>FortiSwitch-148F is a performance/price competitive L2+ management switch with 48x GE port + 4x SFP+ port + 1x RJ45 console</t>
    <phoneticPr fontId="2" type="noConversion"/>
  </si>
  <si>
    <t>FS-124F-POE</t>
    <phoneticPr fontId="2" type="noConversion"/>
  </si>
  <si>
    <t>L2+ managed POE switch with 24GE ports, 12 of which are POE+, 4 SFP+, max 185W limit and smart fan temperature control</t>
    <phoneticPr fontId="2" type="noConversion"/>
  </si>
  <si>
    <t>FS-124F-FPOE</t>
    <phoneticPr fontId="2" type="noConversion"/>
  </si>
  <si>
    <t>L2+ managed POE switch with 24GE + 4SFP+, 24port POE with max 370W limit and smart fan temperature control</t>
    <phoneticPr fontId="2" type="noConversion"/>
  </si>
  <si>
    <t>FS-148F-POE</t>
    <phoneticPr fontId="2" type="noConversion"/>
  </si>
  <si>
    <t>FortiSwitch-148F-POE is a performance/price competitive L2+ management switch with 48x GE port + 4x SFP+ port + 1x RJ45 console. Port 1- 24 are POE ports with automatic Max 370W POE output limit (24 port 802.3af or 12 port 802.3at)</t>
    <phoneticPr fontId="2" type="noConversion"/>
  </si>
  <si>
    <t>FS-148F-FPOE</t>
    <phoneticPr fontId="2" type="noConversion"/>
  </si>
  <si>
    <t>FortiSwitch-148F-FPOE is a performance/price competitive L2+ management switch with 48x GE port + 4x SFP+ port + 1x RJ45 console. Port 1- 48 are POE ports with automatic Max 740W POE output limit (48 port 802.3af or 24 port 802.3at)</t>
    <phoneticPr fontId="2" type="noConversion"/>
  </si>
  <si>
    <t>FAP-231F</t>
    <phoneticPr fontId="2" type="noConversion"/>
  </si>
  <si>
    <t>FAP-221E</t>
    <phoneticPr fontId="2" type="noConversion"/>
  </si>
  <si>
    <t>Indoor Wireless AP - Tri radio (802.11 b/g/n/ax 2x2 MU-MIMO, 802.11 a/n/ac/ax 2x2 MU-MIMO and 1x 802.11 a/b/g/n/ac Wave 2, 1x1 ), internal antennas, 2x 10/100/1000 RJ45 port, BT/BLE, 1x Type A USB, 1x RS-232 RJ45 Serial Port. Ceiling/wall mount kit included.For power order: 802.3at PoE injector GPI-130 or AC adapter SP-FAP250-PA-10.</t>
    <phoneticPr fontId="2" type="noConversion"/>
  </si>
  <si>
    <t>Indoor Wireless  AP - Dual radio (802.11 b/g/n and 802.11 a/n/ac Wave 2, 2x2 MU-MIMO), internal antennas, 1 x 10/100/1000 RJ45 port, BT / BLE. Ceiling/wall mount kit included.For power order: 802.3af PoE injector GPI-115 or AC adapter SP-FAP200-PA</t>
    <phoneticPr fontId="2" type="noConversion"/>
  </si>
  <si>
    <t>FG-100F</t>
    <phoneticPr fontId="2" type="noConversion"/>
  </si>
  <si>
    <t>FG-40F Care License</t>
    <phoneticPr fontId="2" type="noConversion"/>
  </si>
  <si>
    <t>FG-60F Care License</t>
    <phoneticPr fontId="2" type="noConversion"/>
  </si>
  <si>
    <t>FG-40F IPS License</t>
    <phoneticPr fontId="2" type="noConversion"/>
  </si>
  <si>
    <t>FG-40F UTP License</t>
    <phoneticPr fontId="2" type="noConversion"/>
  </si>
  <si>
    <t>FG-60F IPS License</t>
    <phoneticPr fontId="2" type="noConversion"/>
  </si>
  <si>
    <t>FG-60F UTP License</t>
    <phoneticPr fontId="2" type="noConversion"/>
  </si>
  <si>
    <t>FG-61F</t>
    <phoneticPr fontId="2" type="noConversion"/>
  </si>
  <si>
    <t>FG-61F Care License</t>
    <phoneticPr fontId="2" type="noConversion"/>
  </si>
  <si>
    <t>FG-61F IPS License</t>
    <phoneticPr fontId="2" type="noConversion"/>
  </si>
  <si>
    <t>FG-61F UTP License</t>
    <phoneticPr fontId="2" type="noConversion"/>
  </si>
  <si>
    <t>FG-70F Care License</t>
    <phoneticPr fontId="2" type="noConversion"/>
  </si>
  <si>
    <t>FG-70F IPS License</t>
    <phoneticPr fontId="2" type="noConversion"/>
  </si>
  <si>
    <t>FG-70F UTP License</t>
    <phoneticPr fontId="2" type="noConversion"/>
  </si>
  <si>
    <t>FG-71F Care License</t>
    <phoneticPr fontId="2" type="noConversion"/>
  </si>
  <si>
    <t>FG-71F IPS License</t>
    <phoneticPr fontId="2" type="noConversion"/>
  </si>
  <si>
    <t>FG-71F UTP License</t>
    <phoneticPr fontId="2" type="noConversion"/>
  </si>
  <si>
    <t>FG-80F</t>
    <phoneticPr fontId="2" type="noConversion"/>
  </si>
  <si>
    <t>FG-80F Care License</t>
    <phoneticPr fontId="2" type="noConversion"/>
  </si>
  <si>
    <t>FG-80F IPS License</t>
    <phoneticPr fontId="2" type="noConversion"/>
  </si>
  <si>
    <t>FG-80F UTP License</t>
    <phoneticPr fontId="2" type="noConversion"/>
  </si>
  <si>
    <t>FG-81F</t>
    <phoneticPr fontId="2" type="noConversion"/>
  </si>
  <si>
    <t>FG-81F Care License</t>
    <phoneticPr fontId="2" type="noConversion"/>
  </si>
  <si>
    <t>FG-81F IPS License</t>
    <phoneticPr fontId="2" type="noConversion"/>
  </si>
  <si>
    <t>FG-81F UTP License</t>
    <phoneticPr fontId="2" type="noConversion"/>
  </si>
  <si>
    <t>FG-90G Care License</t>
    <phoneticPr fontId="2" type="noConversion"/>
  </si>
  <si>
    <t>FG-90G IPS License</t>
    <phoneticPr fontId="2" type="noConversion"/>
  </si>
  <si>
    <t>FG-90GUTP License</t>
    <phoneticPr fontId="2" type="noConversion"/>
  </si>
  <si>
    <t>FG-91G Care License</t>
    <phoneticPr fontId="2" type="noConversion"/>
  </si>
  <si>
    <t>FG-91G IPS License</t>
    <phoneticPr fontId="2" type="noConversion"/>
  </si>
  <si>
    <t>FG-91G UTP License</t>
    <phoneticPr fontId="2" type="noConversion"/>
  </si>
  <si>
    <t>FG-100F Care License</t>
    <phoneticPr fontId="2" type="noConversion"/>
  </si>
  <si>
    <t>FG-100F IPS License</t>
    <phoneticPr fontId="2" type="noConversion"/>
  </si>
  <si>
    <t>FG-100F UTP License</t>
    <phoneticPr fontId="2" type="noConversion"/>
  </si>
  <si>
    <t>FS-108F Care License</t>
    <phoneticPr fontId="2" type="noConversion"/>
  </si>
  <si>
    <t>FS-124F Care License</t>
    <phoneticPr fontId="2" type="noConversion"/>
  </si>
  <si>
    <t>FS-124F-POE Care License</t>
    <phoneticPr fontId="2" type="noConversion"/>
  </si>
  <si>
    <t>FS-124F-FPOE Care License</t>
    <phoneticPr fontId="2" type="noConversion"/>
  </si>
  <si>
    <t>FS-148F Care License</t>
    <phoneticPr fontId="2" type="noConversion"/>
  </si>
  <si>
    <t>FS-148F-POE Care License</t>
    <phoneticPr fontId="2" type="noConversion"/>
  </si>
  <si>
    <t>FS-148F-FPOE Care License</t>
    <phoneticPr fontId="2" type="noConversion"/>
  </si>
  <si>
    <t>FAP-221E Care License</t>
    <phoneticPr fontId="2" type="noConversion"/>
  </si>
  <si>
    <t>FAP-231F Care License</t>
    <phoneticPr fontId="2" type="noConversion"/>
  </si>
  <si>
    <t>FG-101F</t>
    <phoneticPr fontId="2" type="noConversion"/>
  </si>
  <si>
    <t>FG-101F Care License</t>
    <phoneticPr fontId="2" type="noConversion"/>
  </si>
  <si>
    <t>FG-101F IPS License</t>
    <phoneticPr fontId="2" type="noConversion"/>
  </si>
  <si>
    <t>FG-101F UTP License</t>
    <phoneticPr fontId="2" type="noConversion"/>
  </si>
  <si>
    <t>FG-200F</t>
    <phoneticPr fontId="2" type="noConversion"/>
  </si>
  <si>
    <t>FG-200F Care License</t>
    <phoneticPr fontId="2" type="noConversion"/>
  </si>
  <si>
    <t>FG-200F IPS License</t>
    <phoneticPr fontId="2" type="noConversion"/>
  </si>
  <si>
    <t>FG-200F UTP License</t>
    <phoneticPr fontId="2" type="noConversion"/>
  </si>
  <si>
    <t>FG-201F Care License</t>
    <phoneticPr fontId="2" type="noConversion"/>
  </si>
  <si>
    <t>FG-201F IPS License</t>
    <phoneticPr fontId="2" type="noConversion"/>
  </si>
  <si>
    <t>FG-201F UTP License</t>
    <phoneticPr fontId="2" type="noConversion"/>
  </si>
  <si>
    <t>FG-400E</t>
    <phoneticPr fontId="2" type="noConversion"/>
  </si>
  <si>
    <t>FG-400E Care License</t>
    <phoneticPr fontId="2" type="noConversion"/>
  </si>
  <si>
    <t>FG-400E IPS License</t>
    <phoneticPr fontId="2" type="noConversion"/>
  </si>
  <si>
    <t>FG-400E UTP License</t>
    <phoneticPr fontId="2" type="noConversion"/>
  </si>
  <si>
    <t>FG-400F</t>
    <phoneticPr fontId="2" type="noConversion"/>
  </si>
  <si>
    <t>FG-400F Care License</t>
    <phoneticPr fontId="2" type="noConversion"/>
  </si>
  <si>
    <t>FG-400F IPS License</t>
    <phoneticPr fontId="2" type="noConversion"/>
  </si>
  <si>
    <t>FG-400F UTP License</t>
    <phoneticPr fontId="2" type="noConversion"/>
  </si>
  <si>
    <t>FG-401F Care License</t>
    <phoneticPr fontId="2" type="noConversion"/>
  </si>
  <si>
    <t>FG-401F IPS License</t>
    <phoneticPr fontId="2" type="noConversion"/>
  </si>
  <si>
    <t>FG-401F UTP License</t>
    <phoneticPr fontId="2" type="noConversion"/>
  </si>
  <si>
    <t>FG-401E</t>
    <phoneticPr fontId="2" type="noConversion"/>
  </si>
  <si>
    <t>FG-401E Care License</t>
    <phoneticPr fontId="2" type="noConversion"/>
  </si>
  <si>
    <t>FG-401E IPS License</t>
    <phoneticPr fontId="2" type="noConversion"/>
  </si>
  <si>
    <t>FG-401E UTP License</t>
    <phoneticPr fontId="2" type="noConversion"/>
  </si>
  <si>
    <t>FG-600E</t>
    <phoneticPr fontId="2" type="noConversion"/>
  </si>
  <si>
    <t>FG-600E Care License</t>
    <phoneticPr fontId="2" type="noConversion"/>
  </si>
  <si>
    <t>FG-600E IPS License</t>
    <phoneticPr fontId="2" type="noConversion"/>
  </si>
  <si>
    <t>FG-600E UTP License</t>
    <phoneticPr fontId="2" type="noConversion"/>
  </si>
  <si>
    <t>FG-601E</t>
    <phoneticPr fontId="2" type="noConversion"/>
  </si>
  <si>
    <t>FG-601E Care License</t>
    <phoneticPr fontId="2" type="noConversion"/>
  </si>
  <si>
    <t>FG-601E IPS License</t>
    <phoneticPr fontId="2" type="noConversion"/>
  </si>
  <si>
    <t>FG-601E UTP License</t>
    <phoneticPr fontId="2" type="noConversion"/>
  </si>
  <si>
    <t>FG-600F Care License</t>
    <phoneticPr fontId="2" type="noConversion"/>
  </si>
  <si>
    <t>FG-600F IPS License</t>
    <phoneticPr fontId="2" type="noConversion"/>
  </si>
  <si>
    <t>FG-600F UTP License</t>
    <phoneticPr fontId="2" type="noConversion"/>
  </si>
  <si>
    <t>FG-601F Care License</t>
    <phoneticPr fontId="2" type="noConversion"/>
  </si>
  <si>
    <t>FG-601F IPS License</t>
    <phoneticPr fontId="2" type="noConversion"/>
  </si>
  <si>
    <t>FG-601F UTP License</t>
    <phoneticPr fontId="2" type="noConversion"/>
  </si>
  <si>
    <t>FC-10-L200F-247-02-12</t>
    <phoneticPr fontId="2" type="noConversion"/>
  </si>
  <si>
    <t>FAZ-150G</t>
    <phoneticPr fontId="2" type="noConversion"/>
  </si>
  <si>
    <t>M-Level 2</t>
    <phoneticPr fontId="2" type="noConversion"/>
  </si>
  <si>
    <t>M-Level 1</t>
    <phoneticPr fontId="2" type="noConversion"/>
  </si>
  <si>
    <r>
      <rPr>
        <b/>
        <sz val="10"/>
        <rFont val="맑은 고딕"/>
        <family val="3"/>
        <charset val="129"/>
      </rPr>
      <t xml:space="preserve">* 관제 범위
</t>
    </r>
    <r>
      <rPr>
        <sz val="10"/>
        <rFont val="맑은 고딕"/>
        <family val="3"/>
        <charset val="129"/>
      </rPr>
      <t>• 대상장비 :
• 24시간 x 365일 Alive Check
  - Ping , URL Monitoring
  - 대상장비 실시간 모니터링 (24x365)
• 24시간 x 365일 Health Check
  - Ping , URL Monitoring, CPU, Memory, Session, Disk, Network Traffic,
    Uptime, Interface Status</t>
    </r>
    <phoneticPr fontId="2" type="noConversion"/>
  </si>
  <si>
    <t>M-Level 3</t>
    <phoneticPr fontId="2" type="noConversion"/>
  </si>
  <si>
    <r>
      <rPr>
        <b/>
        <sz val="10"/>
        <rFont val="맑은 고딕"/>
        <family val="3"/>
        <charset val="129"/>
      </rPr>
      <t>* 관제 범위</t>
    </r>
    <r>
      <rPr>
        <sz val="10"/>
        <rFont val="맑은 고딕"/>
        <family val="3"/>
        <charset val="129"/>
      </rPr>
      <t xml:space="preserve">
• 대상장비 : 
• 24시간 x 365일 Health Check
  - Ping , URL Monitoring, CPU, Memory, Session, Disk, Network Traffic,
    Uptime, Interface Status
•  Backup
  - 월 1회 자동 Backup (장비 Config)
  - 실시간 Syslog 백업 (이벤트로그)
• 장애 발생시 즉시 통보
  - 이벤트 탐지 즉시 통보
  - 추이 분석 후 통보
  - 통보방법 (유선,E-Mail,SMS)
• 월간보고서 제출
• 고급 보안 인력의 정기 로그 분석 및 보안 정책 수립(Ruel 최적화)
• 실시간 침해 탐지 및 대응
• Intelligence Feed 제공</t>
    </r>
    <phoneticPr fontId="2" type="noConversion"/>
  </si>
  <si>
    <t>T-Level 1</t>
  </si>
  <si>
    <t>ㆍ장비 H/W 장애시 RMA 과정지원(라이선스 등록 시)
ㆍ장애 발생시 장애원인 파악(티켓오픈)</t>
    <phoneticPr fontId="2" type="noConversion"/>
  </si>
  <si>
    <t>T-Level 2</t>
    <phoneticPr fontId="2" type="noConversion"/>
  </si>
  <si>
    <t>T-Level 3</t>
    <phoneticPr fontId="2" type="noConversion"/>
  </si>
  <si>
    <t>ㆍ장비 H/W 장애시 RMA 과정지원(라이선스 등록 시)
ㆍ장애 발생시 장애원인 파악(티켓오픈)
ㆍ24*7 원격 기술지원
ㆍH/W 장애 발생 시 원격 기술지원
ㆍ월간 Config Backup 제공
ㆍ장애 발생 시 1차 원격지원, 2차 방문지원
ㆍ(원격/방문) 정기점검 제공</t>
    <phoneticPr fontId="2" type="noConversion"/>
  </si>
  <si>
    <t>ㆍ장비 H/W 장애시 RMA 과정지원(라이선스 등록 시)
ㆍ장애 발생시 장애원인 파악(티켓오픈)
ㆍ24*7 원격 기술지원
ㆍH/W 장애 발생 시 원격 기술지원
ㆍ월간 Config Backup 제공</t>
    <phoneticPr fontId="2" type="noConversion"/>
  </si>
  <si>
    <r>
      <rPr>
        <b/>
        <sz val="10"/>
        <rFont val="맑은 고딕"/>
        <family val="3"/>
        <charset val="129"/>
      </rPr>
      <t>* 관제 범위</t>
    </r>
    <r>
      <rPr>
        <sz val="10"/>
        <rFont val="맑은 고딕"/>
        <family val="3"/>
        <charset val="129"/>
      </rPr>
      <t xml:space="preserve">
• 대상장비 : 
• 24시간 x 365일 Health Check
  - Ping , URL Monitoring, CPU, Memory, Session, Disk, Network Traffic,
    Uptime, Interface Status
•  Backup
  - 월 1회 자동 Backup (장비 Config)
  - 실시간 Syslog 백업 (이벤트로그)
• 장애 발생시 즉시 통보
  - 이벤트 탐지 즉시 통보
  - 추이 분석 후 통보
  - 통보방법 (유선,E-Mail,SMS)
• 월간보고서 제출</t>
    </r>
    <phoneticPr fontId="2" type="noConversion"/>
  </si>
  <si>
    <t xml:space="preserve">5. 영  업  담  당 : </t>
    <phoneticPr fontId="2" type="noConversion"/>
  </si>
  <si>
    <t>정민섭 / 과장 / 010-8726-7448 / jms@itsin.co.kr</t>
    <phoneticPr fontId="2" type="noConversion"/>
  </si>
  <si>
    <t xml:space="preserve">계산서 발행 후 30일 </t>
    <phoneticPr fontId="2" type="noConversion"/>
  </si>
  <si>
    <t>협의지정일</t>
    <phoneticPr fontId="2" type="noConversion"/>
  </si>
  <si>
    <t xml:space="preserve">1. 견적유효기간 : </t>
    <phoneticPr fontId="2" type="noConversion"/>
  </si>
  <si>
    <t xml:space="preserve">견적 후 2주일  </t>
    <phoneticPr fontId="2" type="noConversion"/>
  </si>
  <si>
    <t xml:space="preserve">2. 납            기 : </t>
    <phoneticPr fontId="2" type="noConversion"/>
  </si>
  <si>
    <t xml:space="preserve">3. 결  제  조  건 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</si>
</sst>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_ * #,##0_ ;_ * \-#,##0_ ;_ * &quot;-&quot;_ ;_ @_ "/>
    <numFmt numFmtId="178" formatCode="\$#,##0;\-\$#,##0"/>
    <numFmt numFmtId="179" formatCode="_ * #,##0.00_ ;_ * \-#,##0.00_ ;_ * &quot;-&quot;??_ ;_ @_ "/>
    <numFmt numFmtId="180" formatCode="&quot;₩&quot;#,##0;&quot;₩&quot;&quot;₩&quot;\-#,##0"/>
    <numFmt numFmtId="181" formatCode="&quot;₩&quot;#,##0.00;&quot;₩&quot;&quot;₩&quot;\-#,##0.00"/>
    <numFmt numFmtId="182" formatCode="_-* #,##0\ &quot;DM&quot;_-;\-* #,##0\ &quot;DM&quot;_-;_-* &quot;-&quot;\ &quot;DM&quot;_-;_-@_-"/>
    <numFmt numFmtId="183" formatCode="_-* #,##0\ _D_M_-;\-* #,##0\ _D_M_-;_-* &quot;-&quot;\ _D_M_-;_-@_-"/>
    <numFmt numFmtId="184" formatCode="_-* #,##0.00\ &quot;DM&quot;_-;\-* #,##0.00\ &quot;DM&quot;_-;_-* &quot;-&quot;??\ &quot;DM&quot;_-;_-@_-"/>
    <numFmt numFmtId="185" formatCode="_-* #,##0.00\ _D_M_-;\-* #,##0.00\ _D_M_-;_-* &quot;-&quot;??\ _D_M_-;_-@_-"/>
    <numFmt numFmtId="186" formatCode="#,##0;&quot;₩&quot;&quot;₩&quot;&quot;₩&quot;&quot;₩&quot;\(#,##0&quot;₩&quot;&quot;₩&quot;&quot;₩&quot;&quot;₩&quot;\)"/>
    <numFmt numFmtId="187" formatCode="_(&quot;$&quot;* #,##0.00_);_(&quot;$&quot;* \(#,##0.00\);_(&quot;$&quot;* &quot;-&quot;??_);_(@_)"/>
    <numFmt numFmtId="188" formatCode="_(* #,##0.00_);_(* \(#,##0.00\);_(* &quot;-&quot;??_);_(@_)"/>
    <numFmt numFmtId="189" formatCode="_(* #,##0_);_(* \(#,##0\);_(* &quot;-&quot;??_);_(@_)"/>
    <numFmt numFmtId="190" formatCode="#,##0_);[Red]\(#,##0\)"/>
    <numFmt numFmtId="191" formatCode="_-* #\!\,##0_-;&quot;₩&quot;\!\-* #\!\,##0_-;_-* &quot;-&quot;_-;_-@_-"/>
    <numFmt numFmtId="192" formatCode="\$#,##0.00"/>
  </numFmts>
  <fonts count="7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명조"/>
      <family val="3"/>
      <charset val="129"/>
    </font>
    <font>
      <b/>
      <sz val="12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0"/>
      <name val="굴림체"/>
      <family val="3"/>
      <charset val="129"/>
    </font>
    <font>
      <sz val="12"/>
      <name val="뼻뮝"/>
      <family val="1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Times New Roman"/>
      <family val="1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2"/>
      <charset val="128"/>
    </font>
    <font>
      <b/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5"/>
      <name val="맑은 고딕"/>
      <family val="3"/>
      <charset val="129"/>
      <scheme val="major"/>
    </font>
    <font>
      <b/>
      <sz val="30"/>
      <name val="맑은 고딕"/>
      <family val="3"/>
      <charset val="129"/>
      <scheme val="major"/>
    </font>
    <font>
      <sz val="30"/>
      <name val="맑은 고딕"/>
      <family val="3"/>
      <charset val="129"/>
      <scheme val="major"/>
    </font>
    <font>
      <b/>
      <u val="singleAccounting"/>
      <sz val="15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66">
    <xf numFmtId="0" fontId="0" fillId="0" borderId="0">
      <alignment vertical="center"/>
    </xf>
    <xf numFmtId="0" fontId="21" fillId="0" borderId="0"/>
    <xf numFmtId="0" fontId="21" fillId="0" borderId="0"/>
    <xf numFmtId="0" fontId="24" fillId="0" borderId="0"/>
    <xf numFmtId="0" fontId="33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33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33" fillId="0" borderId="0"/>
    <xf numFmtId="0" fontId="33" fillId="0" borderId="0"/>
    <xf numFmtId="0" fontId="35" fillId="0" borderId="0"/>
    <xf numFmtId="0" fontId="24" fillId="0" borderId="0"/>
    <xf numFmtId="0" fontId="33" fillId="0" borderId="0"/>
    <xf numFmtId="0" fontId="33" fillId="0" borderId="0"/>
    <xf numFmtId="0" fontId="35" fillId="0" borderId="0"/>
    <xf numFmtId="0" fontId="24" fillId="0" borderId="0"/>
    <xf numFmtId="0" fontId="33" fillId="0" borderId="0"/>
    <xf numFmtId="0" fontId="33" fillId="0" borderId="0"/>
    <xf numFmtId="0" fontId="25" fillId="0" borderId="0"/>
    <xf numFmtId="0" fontId="25" fillId="0" borderId="0"/>
    <xf numFmtId="0" fontId="24" fillId="0" borderId="0"/>
    <xf numFmtId="0" fontId="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4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/>
    <xf numFmtId="0" fontId="4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/>
    <xf numFmtId="0" fontId="4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/>
    <xf numFmtId="0" fontId="4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/>
    <xf numFmtId="0" fontId="4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/>
    <xf numFmtId="0" fontId="4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/>
    <xf numFmtId="0" fontId="4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/>
    <xf numFmtId="0" fontId="4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/>
    <xf numFmtId="0" fontId="5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/>
    <xf numFmtId="0" fontId="5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/>
    <xf numFmtId="0" fontId="5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/>
    <xf numFmtId="0" fontId="5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0" fontId="5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/>
    <xf numFmtId="0" fontId="5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/>
    <xf numFmtId="0" fontId="1" fillId="0" borderId="0" applyFill="0" applyBorder="0" applyAlignment="0"/>
    <xf numFmtId="0" fontId="28" fillId="0" borderId="0"/>
    <xf numFmtId="17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6" fontId="29" fillId="0" borderId="0"/>
    <xf numFmtId="179" fontId="25" fillId="0" borderId="0" applyFont="0" applyFill="0" applyBorder="0" applyAlignment="0" applyProtection="0"/>
    <xf numFmtId="180" fontId="1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59" fillId="0" borderId="0" applyFont="0" applyFill="0" applyBorder="0" applyAlignment="0" applyProtection="0"/>
    <xf numFmtId="187" fontId="59" fillId="0" borderId="0" applyFont="0" applyFill="0" applyBorder="0" applyAlignment="0" applyProtection="0"/>
    <xf numFmtId="187" fontId="59" fillId="0" borderId="0" applyFont="0" applyFill="0" applyBorder="0" applyAlignment="0" applyProtection="0"/>
    <xf numFmtId="187" fontId="59" fillId="0" borderId="0" applyFont="0" applyFill="0" applyBorder="0" applyAlignment="0" applyProtection="0"/>
    <xf numFmtId="187" fontId="59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29" fillId="0" borderId="0"/>
    <xf numFmtId="183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29" fillId="0" borderId="0"/>
    <xf numFmtId="38" fontId="30" fillId="16" borderId="0" applyNumberFormat="0" applyBorder="0" applyAlignment="0" applyProtection="0"/>
    <xf numFmtId="0" fontId="31" fillId="0" borderId="0">
      <alignment horizontal="left"/>
    </xf>
    <xf numFmtId="0" fontId="23" fillId="0" borderId="1" applyNumberFormat="0" applyAlignment="0" applyProtection="0">
      <alignment horizontal="left" vertical="center"/>
    </xf>
    <xf numFmtId="0" fontId="23" fillId="0" borderId="2">
      <alignment horizontal="left" vertical="center"/>
    </xf>
    <xf numFmtId="0" fontId="34" fillId="0" borderId="0" applyNumberFormat="0" applyFill="0" applyBorder="0" applyAlignment="0" applyProtection="0">
      <alignment vertical="top"/>
      <protection locked="0"/>
    </xf>
    <xf numFmtId="10" fontId="30" fillId="17" borderId="3" applyNumberFormat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2" fillId="0" borderId="4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9" fillId="0" borderId="0"/>
    <xf numFmtId="189" fontId="25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25" fillId="0" borderId="0"/>
    <xf numFmtId="0" fontId="25" fillId="0" borderId="0"/>
    <xf numFmtId="189" fontId="25" fillId="0" borderId="0"/>
    <xf numFmtId="0" fontId="25" fillId="0" borderId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0" fontId="25" fillId="18" borderId="5" applyNumberFormat="0" applyFont="0" applyAlignment="0" applyProtection="0"/>
    <xf numFmtId="1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33" fillId="0" borderId="0"/>
    <xf numFmtId="0" fontId="33" fillId="0" borderId="0"/>
    <xf numFmtId="0" fontId="33" fillId="0" borderId="0"/>
    <xf numFmtId="189" fontId="33" fillId="0" borderId="0"/>
    <xf numFmtId="0" fontId="33" fillId="0" borderId="0"/>
    <xf numFmtId="189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182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/>
    <xf numFmtId="0" fontId="5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/>
    <xf numFmtId="0" fontId="5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/>
    <xf numFmtId="0" fontId="5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0" fontId="5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/>
    <xf numFmtId="0" fontId="5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/>
    <xf numFmtId="0" fontId="7" fillId="23" borderId="6" applyNumberFormat="0" applyAlignment="0" applyProtection="0">
      <alignment vertical="center"/>
    </xf>
    <xf numFmtId="0" fontId="39" fillId="23" borderId="6" applyNumberFormat="0" applyAlignment="0" applyProtection="0"/>
    <xf numFmtId="0" fontId="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18" borderId="5" applyNumberFormat="0" applyFont="0" applyAlignment="0" applyProtection="0">
      <alignment vertical="center"/>
    </xf>
    <xf numFmtId="0" fontId="25" fillId="18" borderId="5" applyNumberFormat="0" applyFont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/>
    <xf numFmtId="0" fontId="27" fillId="0" borderId="0"/>
    <xf numFmtId="0" fontId="1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11" fillId="25" borderId="7" applyNumberFormat="0" applyAlignment="0" applyProtection="0">
      <alignment vertical="center"/>
    </xf>
    <xf numFmtId="0" fontId="40" fillId="25" borderId="7" applyNumberFormat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191" fontId="1" fillId="0" borderId="0" applyFont="0" applyFill="0" applyBorder="0" applyAlignment="0" applyProtection="0"/>
    <xf numFmtId="0" fontId="25" fillId="0" borderId="0"/>
    <xf numFmtId="0" fontId="22" fillId="0" borderId="8"/>
    <xf numFmtId="0" fontId="12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/>
    <xf numFmtId="0" fontId="1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/>
    <xf numFmtId="0" fontId="14" fillId="7" borderId="6" applyNumberFormat="0" applyAlignment="0" applyProtection="0">
      <alignment vertical="center"/>
    </xf>
    <xf numFmtId="0" fontId="46" fillId="7" borderId="6" applyNumberFormat="0" applyAlignment="0" applyProtection="0"/>
    <xf numFmtId="0" fontId="1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/>
    <xf numFmtId="0" fontId="17" fillId="0" borderId="12" applyNumberFormat="0" applyFill="0" applyAlignment="0" applyProtection="0">
      <alignment vertical="center"/>
    </xf>
    <xf numFmtId="0" fontId="44" fillId="0" borderId="12" applyNumberFormat="0" applyFill="0" applyAlignment="0" applyProtection="0"/>
    <xf numFmtId="0" fontId="18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/>
    <xf numFmtId="0" fontId="1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/>
    <xf numFmtId="0" fontId="19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/>
    <xf numFmtId="0" fontId="20" fillId="23" borderId="14" applyNumberFormat="0" applyAlignment="0" applyProtection="0">
      <alignment vertical="center"/>
    </xf>
    <xf numFmtId="0" fontId="49" fillId="23" borderId="14" applyNumberFormat="0" applyAlignment="0" applyProtection="0"/>
    <xf numFmtId="177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7" fontId="25" fillId="0" borderId="0" applyFont="0" applyFill="0" applyBorder="0" applyAlignment="0" applyProtection="0"/>
    <xf numFmtId="0" fontId="1" fillId="0" borderId="0"/>
    <xf numFmtId="0" fontId="25" fillId="0" borderId="0"/>
    <xf numFmtId="0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>
      <alignment vertical="center"/>
    </xf>
    <xf numFmtId="41" fontId="60" fillId="0" borderId="0" xfId="0" applyNumberFormat="1" applyFont="1" applyAlignment="1">
      <alignment vertical="center" wrapText="1"/>
    </xf>
    <xf numFmtId="41" fontId="60" fillId="0" borderId="0" xfId="0" applyNumberFormat="1" applyFont="1" applyAlignment="1">
      <alignment horizontal="center" vertical="center" wrapText="1"/>
    </xf>
    <xf numFmtId="41" fontId="60" fillId="0" borderId="0" xfId="0" applyNumberFormat="1" applyFont="1" applyAlignment="1">
      <alignment vertical="center" wrapText="1" shrinkToFit="1"/>
    </xf>
    <xf numFmtId="41" fontId="61" fillId="0" borderId="0" xfId="226" applyFont="1" applyBorder="1" applyAlignment="1">
      <alignment vertical="center" wrapText="1"/>
    </xf>
    <xf numFmtId="41" fontId="61" fillId="0" borderId="15" xfId="226" applyFont="1" applyBorder="1" applyAlignment="1">
      <alignment vertical="center" wrapText="1"/>
    </xf>
    <xf numFmtId="41" fontId="62" fillId="0" borderId="0" xfId="226" applyFont="1" applyBorder="1" applyAlignment="1">
      <alignment vertical="center" wrapText="1"/>
    </xf>
    <xf numFmtId="41" fontId="61" fillId="0" borderId="16" xfId="226" applyFont="1" applyBorder="1" applyAlignment="1">
      <alignment vertical="center" wrapText="1"/>
    </xf>
    <xf numFmtId="41" fontId="62" fillId="0" borderId="17" xfId="226" applyFont="1" applyBorder="1" applyAlignment="1">
      <alignment vertical="center" wrapText="1"/>
    </xf>
    <xf numFmtId="31" fontId="63" fillId="0" borderId="17" xfId="226" quotePrefix="1" applyNumberFormat="1" applyFont="1" applyBorder="1" applyAlignment="1">
      <alignment horizontal="right" vertical="center" wrapText="1"/>
    </xf>
    <xf numFmtId="41" fontId="64" fillId="0" borderId="16" xfId="226" quotePrefix="1" applyFont="1" applyBorder="1" applyAlignment="1">
      <alignment horizontal="distributed" vertical="justify" wrapText="1" justifyLastLine="1"/>
    </xf>
    <xf numFmtId="41" fontId="65" fillId="0" borderId="0" xfId="226" quotePrefix="1" applyFont="1" applyBorder="1" applyAlignment="1">
      <alignment vertical="center" wrapText="1"/>
    </xf>
    <xf numFmtId="41" fontId="64" fillId="26" borderId="0" xfId="226" applyFont="1" applyFill="1" applyBorder="1" applyAlignment="1">
      <alignment horizontal="center" vertical="justify" wrapText="1"/>
    </xf>
    <xf numFmtId="41" fontId="63" fillId="0" borderId="0" xfId="226" quotePrefix="1" applyFont="1" applyBorder="1" applyAlignment="1">
      <alignment vertical="center" wrapText="1"/>
    </xf>
    <xf numFmtId="41" fontId="66" fillId="0" borderId="3" xfId="230" applyNumberFormat="1" applyFont="1" applyFill="1" applyBorder="1" applyAlignment="1" applyProtection="1">
      <alignment horizontal="center" vertical="center"/>
      <protection hidden="1"/>
    </xf>
    <xf numFmtId="190" fontId="66" fillId="26" borderId="18" xfId="260" applyNumberFormat="1" applyFont="1" applyFill="1" applyBorder="1" applyAlignment="1">
      <alignment vertical="center" shrinkToFit="1"/>
    </xf>
    <xf numFmtId="190" fontId="66" fillId="26" borderId="19" xfId="260" applyNumberFormat="1" applyFont="1" applyFill="1" applyBorder="1" applyAlignment="1">
      <alignment vertical="center" shrinkToFit="1"/>
    </xf>
    <xf numFmtId="0" fontId="67" fillId="26" borderId="20" xfId="260" applyFont="1" applyFill="1" applyBorder="1" applyAlignment="1">
      <alignment horizontal="center" vertical="center" shrinkToFit="1"/>
    </xf>
    <xf numFmtId="0" fontId="67" fillId="26" borderId="21" xfId="263" applyFont="1" applyFill="1" applyBorder="1" applyAlignment="1">
      <alignment horizontal="center" vertical="center" wrapText="1" shrinkToFit="1"/>
    </xf>
    <xf numFmtId="0" fontId="67" fillId="26" borderId="18" xfId="260" quotePrefix="1" applyFont="1" applyFill="1" applyBorder="1" applyAlignment="1">
      <alignment vertical="center" wrapText="1"/>
    </xf>
    <xf numFmtId="176" fontId="67" fillId="26" borderId="22" xfId="227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>
      <alignment vertical="center"/>
    </xf>
    <xf numFmtId="0" fontId="61" fillId="27" borderId="23" xfId="0" applyFont="1" applyFill="1" applyBorder="1" applyAlignment="1">
      <alignment horizontal="center" vertical="center"/>
    </xf>
    <xf numFmtId="0" fontId="61" fillId="27" borderId="24" xfId="0" applyFont="1" applyFill="1" applyBorder="1" applyAlignment="1">
      <alignment horizontal="left" vertical="center"/>
    </xf>
    <xf numFmtId="0" fontId="61" fillId="27" borderId="25" xfId="0" applyFont="1" applyFill="1" applyBorder="1" applyAlignment="1">
      <alignment horizontal="center" vertical="center"/>
    </xf>
    <xf numFmtId="0" fontId="69" fillId="0" borderId="26" xfId="0" applyFont="1" applyBorder="1">
      <alignment vertical="center"/>
    </xf>
    <xf numFmtId="192" fontId="70" fillId="0" borderId="27" xfId="0" applyNumberFormat="1" applyFont="1" applyBorder="1" applyAlignment="1">
      <alignment horizontal="left" vertical="center"/>
    </xf>
    <xf numFmtId="0" fontId="69" fillId="0" borderId="28" xfId="0" applyFont="1" applyBorder="1">
      <alignment vertical="center"/>
    </xf>
    <xf numFmtId="192" fontId="70" fillId="0" borderId="3" xfId="0" applyNumberFormat="1" applyFont="1" applyBorder="1" applyAlignment="1">
      <alignment horizontal="left" vertical="center"/>
    </xf>
    <xf numFmtId="41" fontId="69" fillId="0" borderId="29" xfId="226" applyFont="1" applyBorder="1">
      <alignment vertical="center"/>
    </xf>
    <xf numFmtId="0" fontId="69" fillId="0" borderId="30" xfId="0" applyFont="1" applyBorder="1">
      <alignment vertical="center"/>
    </xf>
    <xf numFmtId="192" fontId="70" fillId="0" borderId="31" xfId="0" applyNumberFormat="1" applyFont="1" applyBorder="1" applyAlignment="1">
      <alignment horizontal="left" vertical="center"/>
    </xf>
    <xf numFmtId="0" fontId="69" fillId="28" borderId="26" xfId="0" applyFont="1" applyFill="1" applyBorder="1">
      <alignment vertical="center"/>
    </xf>
    <xf numFmtId="192" fontId="70" fillId="28" borderId="27" xfId="0" applyNumberFormat="1" applyFont="1" applyFill="1" applyBorder="1" applyAlignment="1">
      <alignment horizontal="left" vertical="center"/>
    </xf>
    <xf numFmtId="0" fontId="69" fillId="28" borderId="30" xfId="0" applyFont="1" applyFill="1" applyBorder="1">
      <alignment vertical="center"/>
    </xf>
    <xf numFmtId="192" fontId="70" fillId="28" borderId="31" xfId="0" applyNumberFormat="1" applyFont="1" applyFill="1" applyBorder="1" applyAlignment="1">
      <alignment horizontal="left" vertical="center"/>
    </xf>
    <xf numFmtId="41" fontId="69" fillId="28" borderId="32" xfId="226" applyFont="1" applyFill="1" applyBorder="1">
      <alignment vertical="center"/>
    </xf>
    <xf numFmtId="41" fontId="69" fillId="28" borderId="33" xfId="226" applyFont="1" applyFill="1" applyBorder="1">
      <alignment vertical="center"/>
    </xf>
    <xf numFmtId="41" fontId="71" fillId="28" borderId="33" xfId="226" applyFont="1" applyFill="1" applyBorder="1">
      <alignment vertical="center"/>
    </xf>
    <xf numFmtId="41" fontId="69" fillId="0" borderId="29" xfId="226" applyFont="1" applyFill="1" applyBorder="1">
      <alignment vertical="center"/>
    </xf>
    <xf numFmtId="41" fontId="71" fillId="0" borderId="33" xfId="226" applyFont="1" applyFill="1" applyBorder="1">
      <alignment vertical="center"/>
    </xf>
    <xf numFmtId="41" fontId="69" fillId="0" borderId="33" xfId="226" applyFont="1" applyFill="1" applyBorder="1">
      <alignment vertical="center"/>
    </xf>
    <xf numFmtId="41" fontId="69" fillId="0" borderId="32" xfId="226" applyFont="1" applyFill="1" applyBorder="1">
      <alignment vertical="center"/>
    </xf>
    <xf numFmtId="0" fontId="69" fillId="0" borderId="34" xfId="0" applyFont="1" applyBorder="1">
      <alignment vertical="center"/>
    </xf>
    <xf numFmtId="192" fontId="70" fillId="0" borderId="35" xfId="0" applyNumberFormat="1" applyFont="1" applyBorder="1" applyAlignment="1">
      <alignment horizontal="left" vertical="center"/>
    </xf>
    <xf numFmtId="41" fontId="69" fillId="0" borderId="36" xfId="226" applyFont="1" applyFill="1" applyBorder="1">
      <alignment vertical="center"/>
    </xf>
    <xf numFmtId="0" fontId="69" fillId="0" borderId="37" xfId="0" applyFont="1" applyBorder="1">
      <alignment vertical="center"/>
    </xf>
    <xf numFmtId="192" fontId="70" fillId="0" borderId="38" xfId="0" applyNumberFormat="1" applyFont="1" applyBorder="1" applyAlignment="1">
      <alignment horizontal="left" vertical="center"/>
    </xf>
    <xf numFmtId="41" fontId="69" fillId="0" borderId="39" xfId="226" applyFont="1" applyFill="1" applyBorder="1">
      <alignment vertical="center"/>
    </xf>
    <xf numFmtId="0" fontId="69" fillId="28" borderId="40" xfId="0" applyFont="1" applyFill="1" applyBorder="1">
      <alignment vertical="center"/>
    </xf>
    <xf numFmtId="192" fontId="70" fillId="28" borderId="41" xfId="0" applyNumberFormat="1" applyFont="1" applyFill="1" applyBorder="1" applyAlignment="1">
      <alignment horizontal="left" vertical="center"/>
    </xf>
    <xf numFmtId="41" fontId="69" fillId="28" borderId="42" xfId="226" applyFont="1" applyFill="1" applyBorder="1">
      <alignment vertical="center"/>
    </xf>
    <xf numFmtId="0" fontId="69" fillId="26" borderId="30" xfId="0" applyFont="1" applyFill="1" applyBorder="1">
      <alignment vertical="center"/>
    </xf>
    <xf numFmtId="192" fontId="70" fillId="26" borderId="31" xfId="0" applyNumberFormat="1" applyFont="1" applyFill="1" applyBorder="1" applyAlignment="1">
      <alignment horizontal="left" vertical="center"/>
    </xf>
    <xf numFmtId="41" fontId="69" fillId="26" borderId="32" xfId="226" applyFont="1" applyFill="1" applyBorder="1">
      <alignment vertical="center"/>
    </xf>
    <xf numFmtId="192" fontId="70" fillId="28" borderId="27" xfId="0" quotePrefix="1" applyNumberFormat="1" applyFont="1" applyFill="1" applyBorder="1" applyAlignment="1">
      <alignment horizontal="left" vertical="center" wrapText="1"/>
    </xf>
    <xf numFmtId="192" fontId="70" fillId="26" borderId="3" xfId="0" applyNumberFormat="1" applyFont="1" applyFill="1" applyBorder="1" applyAlignment="1">
      <alignment horizontal="left" vertical="center"/>
    </xf>
    <xf numFmtId="41" fontId="69" fillId="26" borderId="29" xfId="226" applyFont="1" applyFill="1" applyBorder="1">
      <alignment vertical="center"/>
    </xf>
    <xf numFmtId="41" fontId="69" fillId="26" borderId="42" xfId="226" applyFont="1" applyFill="1" applyBorder="1">
      <alignment vertical="center"/>
    </xf>
    <xf numFmtId="0" fontId="69" fillId="29" borderId="26" xfId="0" applyFont="1" applyFill="1" applyBorder="1">
      <alignment vertical="center"/>
    </xf>
    <xf numFmtId="192" fontId="70" fillId="29" borderId="27" xfId="0" applyNumberFormat="1" applyFont="1" applyFill="1" applyBorder="1" applyAlignment="1">
      <alignment horizontal="left" vertical="center"/>
    </xf>
    <xf numFmtId="41" fontId="69" fillId="29" borderId="33" xfId="226" applyFont="1" applyFill="1" applyBorder="1">
      <alignment vertical="center"/>
    </xf>
    <xf numFmtId="0" fontId="69" fillId="29" borderId="28" xfId="0" applyFont="1" applyFill="1" applyBorder="1">
      <alignment vertical="center"/>
    </xf>
    <xf numFmtId="192" fontId="70" fillId="29" borderId="3" xfId="0" applyNumberFormat="1" applyFont="1" applyFill="1" applyBorder="1" applyAlignment="1">
      <alignment horizontal="left" vertical="center"/>
    </xf>
    <xf numFmtId="0" fontId="69" fillId="29" borderId="40" xfId="0" applyFont="1" applyFill="1" applyBorder="1">
      <alignment vertical="center"/>
    </xf>
    <xf numFmtId="192" fontId="70" fillId="29" borderId="41" xfId="0" applyNumberFormat="1" applyFont="1" applyFill="1" applyBorder="1" applyAlignment="1">
      <alignment horizontal="left" vertical="center"/>
    </xf>
    <xf numFmtId="41" fontId="69" fillId="29" borderId="42" xfId="226" applyFont="1" applyFill="1" applyBorder="1">
      <alignment vertical="center"/>
    </xf>
    <xf numFmtId="0" fontId="69" fillId="30" borderId="40" xfId="0" applyFont="1" applyFill="1" applyBorder="1">
      <alignment vertical="center"/>
    </xf>
    <xf numFmtId="192" fontId="70" fillId="30" borderId="41" xfId="0" applyNumberFormat="1" applyFont="1" applyFill="1" applyBorder="1" applyAlignment="1">
      <alignment horizontal="left" vertical="center"/>
    </xf>
    <xf numFmtId="41" fontId="69" fillId="30" borderId="42" xfId="226" applyFont="1" applyFill="1" applyBorder="1">
      <alignment vertical="center"/>
    </xf>
    <xf numFmtId="0" fontId="69" fillId="31" borderId="43" xfId="0" applyFont="1" applyFill="1" applyBorder="1">
      <alignment vertical="center"/>
    </xf>
    <xf numFmtId="192" fontId="70" fillId="31" borderId="44" xfId="0" applyNumberFormat="1" applyFont="1" applyFill="1" applyBorder="1" applyAlignment="1">
      <alignment horizontal="left" vertical="center"/>
    </xf>
    <xf numFmtId="41" fontId="69" fillId="31" borderId="45" xfId="226" applyFont="1" applyFill="1" applyBorder="1">
      <alignment vertical="center"/>
    </xf>
    <xf numFmtId="0" fontId="0" fillId="26" borderId="0" xfId="0" applyFill="1">
      <alignment vertical="center"/>
    </xf>
    <xf numFmtId="0" fontId="69" fillId="32" borderId="40" xfId="0" applyFont="1" applyFill="1" applyBorder="1">
      <alignment vertical="center"/>
    </xf>
    <xf numFmtId="192" fontId="70" fillId="32" borderId="41" xfId="0" applyNumberFormat="1" applyFont="1" applyFill="1" applyBorder="1" applyAlignment="1">
      <alignment horizontal="left" vertical="center"/>
    </xf>
    <xf numFmtId="41" fontId="69" fillId="32" borderId="42" xfId="226" applyFont="1" applyFill="1" applyBorder="1">
      <alignment vertical="center"/>
    </xf>
    <xf numFmtId="0" fontId="69" fillId="32" borderId="20" xfId="0" applyFont="1" applyFill="1" applyBorder="1">
      <alignment vertical="center"/>
    </xf>
    <xf numFmtId="192" fontId="70" fillId="32" borderId="18" xfId="0" applyNumberFormat="1" applyFont="1" applyFill="1" applyBorder="1" applyAlignment="1">
      <alignment horizontal="left" vertical="center"/>
    </xf>
    <xf numFmtId="41" fontId="69" fillId="32" borderId="45" xfId="226" applyFont="1" applyFill="1" applyBorder="1">
      <alignment vertical="center"/>
    </xf>
    <xf numFmtId="0" fontId="64" fillId="33" borderId="26" xfId="260" applyFont="1" applyFill="1" applyBorder="1" applyAlignment="1">
      <alignment horizontal="center" vertical="center"/>
    </xf>
    <xf numFmtId="0" fontId="64" fillId="33" borderId="27" xfId="260" applyFont="1" applyFill="1" applyBorder="1" applyAlignment="1">
      <alignment horizontal="center" vertical="center" shrinkToFit="1"/>
    </xf>
    <xf numFmtId="0" fontId="64" fillId="33" borderId="27" xfId="260" applyFont="1" applyFill="1" applyBorder="1" applyAlignment="1">
      <alignment horizontal="center" vertical="center" wrapText="1" shrinkToFit="1"/>
    </xf>
    <xf numFmtId="0" fontId="64" fillId="33" borderId="33" xfId="260" applyFont="1" applyFill="1" applyBorder="1" applyAlignment="1">
      <alignment horizontal="center" vertical="center" wrapText="1" shrinkToFit="1"/>
    </xf>
    <xf numFmtId="0" fontId="61" fillId="29" borderId="25" xfId="0" applyFont="1" applyFill="1" applyBorder="1" applyAlignment="1">
      <alignment horizontal="center" vertical="center"/>
    </xf>
    <xf numFmtId="0" fontId="61" fillId="29" borderId="3" xfId="263" applyFont="1" applyFill="1" applyBorder="1" applyAlignment="1">
      <alignment horizontal="center" vertical="center" wrapText="1" shrinkToFit="1"/>
    </xf>
    <xf numFmtId="0" fontId="61" fillId="29" borderId="41" xfId="263" applyFont="1" applyFill="1" applyBorder="1" applyAlignment="1">
      <alignment horizontal="center" vertical="center" wrapText="1" shrinkToFit="1"/>
    </xf>
    <xf numFmtId="0" fontId="58" fillId="29" borderId="41" xfId="260" quotePrefix="1" applyFont="1" applyFill="1" applyBorder="1" applyAlignment="1">
      <alignment vertical="center" wrapText="1"/>
    </xf>
    <xf numFmtId="0" fontId="73" fillId="29" borderId="3" xfId="260" quotePrefix="1" applyFont="1" applyFill="1" applyBorder="1" applyAlignment="1">
      <alignment vertical="center" wrapText="1"/>
    </xf>
    <xf numFmtId="0" fontId="61" fillId="29" borderId="40" xfId="0" applyFont="1" applyFill="1" applyBorder="1" applyAlignment="1">
      <alignment horizontal="center" vertical="center"/>
    </xf>
    <xf numFmtId="0" fontId="73" fillId="29" borderId="41" xfId="0" quotePrefix="1" applyFont="1" applyFill="1" applyBorder="1" applyAlignment="1">
      <alignment horizontal="left" vertical="center" wrapText="1"/>
    </xf>
    <xf numFmtId="0" fontId="61" fillId="29" borderId="42" xfId="0" applyFont="1" applyFill="1" applyBorder="1" applyAlignment="1">
      <alignment horizontal="center" vertical="center"/>
    </xf>
    <xf numFmtId="0" fontId="73" fillId="29" borderId="41" xfId="260" quotePrefix="1" applyFont="1" applyFill="1" applyBorder="1" applyAlignment="1">
      <alignment vertical="center" wrapText="1"/>
    </xf>
    <xf numFmtId="41" fontId="69" fillId="28" borderId="19" xfId="226" applyFont="1" applyFill="1" applyBorder="1">
      <alignment vertical="center"/>
    </xf>
    <xf numFmtId="0" fontId="61" fillId="29" borderId="29" xfId="0" applyFont="1" applyFill="1" applyBorder="1" applyAlignment="1">
      <alignment horizontal="center" vertical="center"/>
    </xf>
    <xf numFmtId="0" fontId="73" fillId="26" borderId="0" xfId="260" applyFont="1" applyFill="1" applyAlignment="1">
      <alignment horizontal="left" vertical="center" shrinkToFit="1"/>
    </xf>
    <xf numFmtId="41" fontId="72" fillId="0" borderId="0" xfId="0" applyNumberFormat="1" applyFont="1" applyAlignment="1">
      <alignment horizontal="left" vertical="center" wrapText="1"/>
    </xf>
    <xf numFmtId="0" fontId="73" fillId="26" borderId="0" xfId="260" applyFont="1" applyFill="1" applyAlignment="1">
      <alignment horizontal="left" vertical="center" shrinkToFit="1"/>
    </xf>
    <xf numFmtId="0" fontId="61" fillId="26" borderId="46" xfId="260" applyFont="1" applyFill="1" applyBorder="1" applyAlignment="1">
      <alignment horizontal="center" vertical="center" shrinkToFit="1"/>
    </xf>
    <xf numFmtId="0" fontId="61" fillId="26" borderId="47" xfId="260" applyFont="1" applyFill="1" applyBorder="1" applyAlignment="1">
      <alignment horizontal="center" vertical="center" shrinkToFit="1"/>
    </xf>
    <xf numFmtId="5" fontId="61" fillId="26" borderId="46" xfId="260" applyNumberFormat="1" applyFont="1" applyFill="1" applyBorder="1" applyAlignment="1">
      <alignment horizontal="center" vertical="center" shrinkToFit="1"/>
    </xf>
    <xf numFmtId="5" fontId="61" fillId="26" borderId="47" xfId="260" applyNumberFormat="1" applyFont="1" applyFill="1" applyBorder="1" applyAlignment="1">
      <alignment horizontal="center" vertical="center" shrinkToFit="1"/>
    </xf>
    <xf numFmtId="0" fontId="61" fillId="26" borderId="48" xfId="260" applyFont="1" applyFill="1" applyBorder="1" applyAlignment="1">
      <alignment horizontal="center" vertical="center" shrinkToFit="1"/>
    </xf>
    <xf numFmtId="0" fontId="61" fillId="26" borderId="49" xfId="260" applyFont="1" applyFill="1" applyBorder="1" applyAlignment="1">
      <alignment horizontal="center" vertical="center" shrinkToFit="1"/>
    </xf>
    <xf numFmtId="5" fontId="61" fillId="26" borderId="48" xfId="260" applyNumberFormat="1" applyFont="1" applyFill="1" applyBorder="1" applyAlignment="1">
      <alignment horizontal="center" vertical="center" shrinkToFit="1"/>
    </xf>
    <xf numFmtId="5" fontId="61" fillId="26" borderId="49" xfId="260" applyNumberFormat="1" applyFont="1" applyFill="1" applyBorder="1" applyAlignment="1">
      <alignment horizontal="center" vertical="center" shrinkToFit="1"/>
    </xf>
    <xf numFmtId="0" fontId="63" fillId="26" borderId="28" xfId="260" applyFont="1" applyFill="1" applyBorder="1" applyAlignment="1">
      <alignment horizontal="center" vertical="center" shrinkToFit="1"/>
    </xf>
    <xf numFmtId="0" fontId="63" fillId="26" borderId="3" xfId="260" applyFont="1" applyFill="1" applyBorder="1" applyAlignment="1">
      <alignment horizontal="center" vertical="center" shrinkToFit="1"/>
    </xf>
    <xf numFmtId="5" fontId="63" fillId="26" borderId="3" xfId="260" applyNumberFormat="1" applyFont="1" applyFill="1" applyBorder="1" applyAlignment="1">
      <alignment horizontal="center" vertical="center" shrinkToFit="1"/>
    </xf>
    <xf numFmtId="5" fontId="63" fillId="26" borderId="29" xfId="260" applyNumberFormat="1" applyFont="1" applyFill="1" applyBorder="1" applyAlignment="1">
      <alignment horizontal="center" vertical="center" shrinkToFit="1"/>
    </xf>
    <xf numFmtId="0" fontId="63" fillId="26" borderId="30" xfId="260" applyFont="1" applyFill="1" applyBorder="1" applyAlignment="1">
      <alignment horizontal="center" vertical="center" shrinkToFit="1"/>
    </xf>
    <xf numFmtId="0" fontId="63" fillId="26" borderId="31" xfId="260" applyFont="1" applyFill="1" applyBorder="1" applyAlignment="1">
      <alignment horizontal="center" vertical="center" shrinkToFit="1"/>
    </xf>
    <xf numFmtId="5" fontId="63" fillId="26" borderId="41" xfId="260" applyNumberFormat="1" applyFont="1" applyFill="1" applyBorder="1" applyAlignment="1">
      <alignment horizontal="center" vertical="center" shrinkToFit="1"/>
    </xf>
    <xf numFmtId="5" fontId="63" fillId="26" borderId="42" xfId="260" applyNumberFormat="1" applyFont="1" applyFill="1" applyBorder="1" applyAlignment="1">
      <alignment horizontal="center" vertical="center" shrinkToFit="1"/>
    </xf>
    <xf numFmtId="0" fontId="61" fillId="26" borderId="50" xfId="260" applyFont="1" applyFill="1" applyBorder="1" applyAlignment="1">
      <alignment horizontal="center" vertical="center" shrinkToFit="1"/>
    </xf>
    <xf numFmtId="0" fontId="61" fillId="26" borderId="51" xfId="260" applyFont="1" applyFill="1" applyBorder="1" applyAlignment="1">
      <alignment horizontal="center" vertical="center" shrinkToFit="1"/>
    </xf>
    <xf numFmtId="0" fontId="61" fillId="26" borderId="52" xfId="260" applyFont="1" applyFill="1" applyBorder="1" applyAlignment="1">
      <alignment horizontal="center" vertical="center" shrinkToFit="1"/>
    </xf>
    <xf numFmtId="0" fontId="73" fillId="26" borderId="46" xfId="260" applyFont="1" applyFill="1" applyBorder="1" applyAlignment="1">
      <alignment horizontal="left" vertical="center" shrinkToFit="1"/>
    </xf>
    <xf numFmtId="0" fontId="61" fillId="26" borderId="2" xfId="260" applyFont="1" applyFill="1" applyBorder="1" applyAlignment="1">
      <alignment horizontal="left" vertical="center" shrinkToFit="1"/>
    </xf>
    <xf numFmtId="0" fontId="61" fillId="26" borderId="47" xfId="260" applyFont="1" applyFill="1" applyBorder="1" applyAlignment="1">
      <alignment horizontal="left" vertical="center" shrinkToFit="1"/>
    </xf>
    <xf numFmtId="41" fontId="75" fillId="0" borderId="53" xfId="226" applyFont="1" applyBorder="1" applyAlignment="1">
      <alignment horizontal="center" vertical="center" wrapText="1"/>
    </xf>
    <xf numFmtId="41" fontId="76" fillId="0" borderId="54" xfId="226" applyFont="1" applyBorder="1" applyAlignment="1">
      <alignment horizontal="center" vertical="center" wrapText="1"/>
    </xf>
    <xf numFmtId="41" fontId="76" fillId="0" borderId="55" xfId="226" applyFont="1" applyBorder="1" applyAlignment="1">
      <alignment horizontal="center" vertical="center" wrapText="1"/>
    </xf>
    <xf numFmtId="41" fontId="76" fillId="0" borderId="16" xfId="226" applyFont="1" applyBorder="1" applyAlignment="1">
      <alignment horizontal="center" vertical="center" wrapText="1"/>
    </xf>
    <xf numFmtId="41" fontId="76" fillId="0" borderId="0" xfId="226" applyFont="1" applyBorder="1" applyAlignment="1">
      <alignment horizontal="center" vertical="center" wrapText="1"/>
    </xf>
    <xf numFmtId="41" fontId="76" fillId="0" borderId="17" xfId="226" applyFont="1" applyBorder="1" applyAlignment="1">
      <alignment horizontal="center" vertical="center" wrapText="1"/>
    </xf>
    <xf numFmtId="41" fontId="76" fillId="0" borderId="56" xfId="226" applyFont="1" applyBorder="1" applyAlignment="1">
      <alignment horizontal="center" vertical="center" wrapText="1"/>
    </xf>
    <xf numFmtId="41" fontId="76" fillId="0" borderId="57" xfId="226" applyFont="1" applyBorder="1" applyAlignment="1">
      <alignment horizontal="center" vertical="center" wrapText="1"/>
    </xf>
    <xf numFmtId="41" fontId="76" fillId="0" borderId="58" xfId="226" applyFont="1" applyBorder="1" applyAlignment="1">
      <alignment horizontal="center" vertical="center" wrapText="1"/>
    </xf>
    <xf numFmtId="41" fontId="77" fillId="0" borderId="16" xfId="226" applyFont="1" applyBorder="1" applyAlignment="1">
      <alignment horizontal="left" vertical="center" wrapText="1"/>
    </xf>
    <xf numFmtId="41" fontId="77" fillId="0" borderId="0" xfId="226" applyFont="1" applyBorder="1" applyAlignment="1">
      <alignment horizontal="left" vertical="center" wrapText="1"/>
    </xf>
    <xf numFmtId="0" fontId="55" fillId="26" borderId="0" xfId="226" applyNumberFormat="1" applyFont="1" applyFill="1" applyBorder="1" applyAlignment="1">
      <alignment horizontal="left" vertical="center" wrapText="1"/>
    </xf>
    <xf numFmtId="0" fontId="63" fillId="26" borderId="0" xfId="226" applyNumberFormat="1" applyFont="1" applyFill="1" applyBorder="1" applyAlignment="1">
      <alignment horizontal="left" vertical="center" wrapText="1"/>
    </xf>
    <xf numFmtId="0" fontId="63" fillId="26" borderId="17" xfId="226" applyNumberFormat="1" applyFont="1" applyFill="1" applyBorder="1" applyAlignment="1">
      <alignment horizontal="left" vertical="center" wrapText="1"/>
    </xf>
    <xf numFmtId="41" fontId="73" fillId="26" borderId="0" xfId="226" applyFont="1" applyFill="1" applyBorder="1" applyAlignment="1">
      <alignment horizontal="left" vertical="center" wrapText="1"/>
    </xf>
    <xf numFmtId="41" fontId="73" fillId="26" borderId="17" xfId="226" applyFont="1" applyFill="1" applyBorder="1" applyAlignment="1">
      <alignment horizontal="left" vertical="center" wrapText="1"/>
    </xf>
    <xf numFmtId="41" fontId="61" fillId="0" borderId="0" xfId="226" applyFont="1" applyBorder="1" applyAlignment="1">
      <alignment horizontal="left" vertical="center" wrapText="1"/>
    </xf>
    <xf numFmtId="41" fontId="67" fillId="26" borderId="0" xfId="226" applyFont="1" applyFill="1" applyBorder="1" applyAlignment="1">
      <alignment horizontal="left" vertical="center" wrapText="1"/>
    </xf>
    <xf numFmtId="41" fontId="67" fillId="26" borderId="17" xfId="226" applyFont="1" applyFill="1" applyBorder="1" applyAlignment="1">
      <alignment horizontal="left" vertical="center" wrapText="1"/>
    </xf>
    <xf numFmtId="41" fontId="64" fillId="0" borderId="16" xfId="226" quotePrefix="1" applyFont="1" applyBorder="1" applyAlignment="1">
      <alignment horizontal="left" vertical="center" wrapText="1"/>
    </xf>
    <xf numFmtId="41" fontId="64" fillId="0" borderId="0" xfId="226" applyFont="1" applyBorder="1" applyAlignment="1">
      <alignment horizontal="left" vertical="center" wrapText="1"/>
    </xf>
    <xf numFmtId="41" fontId="74" fillId="0" borderId="16" xfId="226" quotePrefix="1" applyFont="1" applyBorder="1" applyAlignment="1">
      <alignment horizontal="left" vertical="center" wrapText="1"/>
    </xf>
    <xf numFmtId="41" fontId="74" fillId="0" borderId="0" xfId="226" quotePrefix="1" applyFont="1" applyBorder="1" applyAlignment="1">
      <alignment horizontal="left" vertical="center" wrapText="1"/>
    </xf>
    <xf numFmtId="41" fontId="64" fillId="0" borderId="16" xfId="226" applyFont="1" applyBorder="1" applyAlignment="1">
      <alignment horizontal="left" vertical="center" wrapText="1"/>
    </xf>
    <xf numFmtId="5" fontId="63" fillId="26" borderId="50" xfId="260" applyNumberFormat="1" applyFont="1" applyFill="1" applyBorder="1" applyAlignment="1">
      <alignment horizontal="center" vertical="center" shrinkToFit="1"/>
    </xf>
    <xf numFmtId="5" fontId="63" fillId="26" borderId="59" xfId="260" applyNumberFormat="1" applyFont="1" applyFill="1" applyBorder="1" applyAlignment="1">
      <alignment horizontal="center" vertical="center" shrinkToFit="1"/>
    </xf>
    <xf numFmtId="0" fontId="63" fillId="26" borderId="60" xfId="260" applyFont="1" applyFill="1" applyBorder="1" applyAlignment="1">
      <alignment horizontal="center" vertical="center" shrinkToFit="1"/>
    </xf>
    <xf numFmtId="0" fontId="63" fillId="26" borderId="51" xfId="260" applyFont="1" applyFill="1" applyBorder="1" applyAlignment="1">
      <alignment horizontal="center" vertical="center" shrinkToFit="1"/>
    </xf>
    <xf numFmtId="0" fontId="63" fillId="26" borderId="52" xfId="260" applyFont="1" applyFill="1" applyBorder="1" applyAlignment="1">
      <alignment horizontal="center" vertical="center" shrinkToFit="1"/>
    </xf>
    <xf numFmtId="0" fontId="73" fillId="26" borderId="54" xfId="260" applyFont="1" applyFill="1" applyBorder="1" applyAlignment="1">
      <alignment horizontal="left" vertical="center" shrinkToFit="1"/>
    </xf>
    <xf numFmtId="0" fontId="73" fillId="26" borderId="61" xfId="260" applyFont="1" applyFill="1" applyBorder="1" applyAlignment="1">
      <alignment horizontal="left" vertical="center" shrinkToFit="1"/>
    </xf>
    <xf numFmtId="0" fontId="73" fillId="26" borderId="62" xfId="260" applyFont="1" applyFill="1" applyBorder="1" applyAlignment="1">
      <alignment horizontal="left" vertical="center" shrinkToFit="1"/>
    </xf>
    <xf numFmtId="0" fontId="73" fillId="26" borderId="54" xfId="260" applyFont="1" applyFill="1" applyBorder="1" applyAlignment="1">
      <alignment horizontal="left" vertical="center" shrinkToFit="1"/>
    </xf>
    <xf numFmtId="41" fontId="60" fillId="0" borderId="0" xfId="0" applyNumberFormat="1" applyFont="1" applyAlignment="1">
      <alignment horizontal="left" vertical="center" wrapText="1" shrinkToFit="1"/>
    </xf>
    <xf numFmtId="41" fontId="60" fillId="0" borderId="62" xfId="0" applyNumberFormat="1" applyFont="1" applyBorder="1" applyAlignment="1">
      <alignment horizontal="left" vertical="center" wrapText="1" shrinkToFit="1"/>
    </xf>
  </cellXfs>
  <cellStyles count="266">
    <cellStyle name="??&amp;O?&amp;H?_x0008__x000f__x0007_?_x0007__x0001__x0001_" xfId="1" xr:uid="{CF7776DB-4948-4C96-9394-10CE76707BA7}"/>
    <cellStyle name="??&amp;O?&amp;H?_x0008_??_x0007__x0001__x0001_" xfId="2" xr:uid="{BAB720F4-72C2-4FE5-BEA9-F79EF5D9E8A4}"/>
    <cellStyle name="_0120_CAD팀_V40z외" xfId="3" xr:uid="{788586AF-19FF-4013-8BCB-80EB449FC281}"/>
    <cellStyle name="_121908 New Co-Term" xfId="4" xr:uid="{BF3829CD-375A-42A0-B015-D57F80A9EDF8}"/>
    <cellStyle name="_Acts_Storage 6bay_07.5.11" xfId="5" xr:uid="{292DCAC9-D799-4A8E-98DB-23350C3AFEF3}"/>
    <cellStyle name="_ATC Training Price List Apr 16 2008" xfId="6" xr:uid="{81EED0E7-482E-4990-8417-8EBB4D3420C8}"/>
    <cellStyle name="_Book3" xfId="7" xr:uid="{D5BE13B0-67BC-4A8E-83A8-7309A48B7F6D}"/>
    <cellStyle name="_Complete L3 Model" xfId="8" xr:uid="{AC4F83AC-7578-4AD0-B26D-9A4E399FD83F}"/>
    <cellStyle name="_FDBS PriceList 6 13 08" xfId="9" xr:uid="{FD055964-A5BC-451B-9C7B-C691DC743759}"/>
    <cellStyle name="_FG-30B Global Price List July 16 2008" xfId="10" xr:uid="{E7362097-7434-4E67-AA2B-ABFF2B6EA8CE}"/>
    <cellStyle name="_FortiClient" xfId="11" xr:uid="{4058EB95-BA20-499B-B2EF-680043C3978B}"/>
    <cellStyle name="_FortiClient 2" xfId="12" xr:uid="{C4D1D134-FE3B-44AA-A0F1-46CE486EBD4E}"/>
    <cellStyle name="_Fortinet 24x7 Bundles" xfId="13" xr:uid="{15234926-8235-4E71-BC5E-7F4CAC18C298}"/>
    <cellStyle name="_Fortinet FDBS PriceList 8 12 08" xfId="14" xr:uid="{2AC70F1D-D0DA-47F8-81AE-B7A018E39ECD}"/>
    <cellStyle name="_Intel" xfId="15" xr:uid="{C90742A9-1D53-4A81-A29E-6A36EE3E1E63}"/>
    <cellStyle name="_IRF Forticlient Q308 Security Suite Business Model change with phone support" xfId="16" xr:uid="{D159CCF6-FCEA-4C2E-B3B7-E2C2F29DB4A8}"/>
    <cellStyle name="_L3 China support pricing 12 15 08" xfId="17" xr:uid="{F3C89885-C8D3-4C8A-90E4-BC13D2D3D813}"/>
    <cellStyle name="_non published Pricelist 051109" xfId="18" xr:uid="{C0717BF7-3348-4233-AACF-5E7161B74098}"/>
    <cellStyle name="_non published Pricelist 051109 2" xfId="19" xr:uid="{C7CF5FE1-45AB-4738-AFCA-AACB81BA330B}"/>
    <cellStyle name="_non published Pricelist 051109 with COGS" xfId="20" xr:uid="{B699F52B-126B-4347-8564-3297A2394C6E}"/>
    <cellStyle name="_non published Pricelist 051109 with COGS 2" xfId="21" xr:uid="{7C234908-5F4F-4328-986D-1696960179B3}"/>
    <cellStyle name="_non published Pricelist 051909 with COGS" xfId="22" xr:uid="{47E69DA1-240A-4A24-8E6E-F031CA81394C}"/>
    <cellStyle name="_non published Pricelist 051909 with COGS 2" xfId="23" xr:uid="{3FFB4DD6-A232-4D42-9D2E-98CB5768A829}"/>
    <cellStyle name="_non published Pricelist 121708" xfId="24" xr:uid="{CB2AB98B-053A-4CF0-BEB7-F807B0E4EEB5}"/>
    <cellStyle name="_non published Pricelist 121708 2" xfId="25" xr:uid="{B2A1C187-307C-48D4-B394-5D7737FFD299}"/>
    <cellStyle name="_proposed changes tab" xfId="26" xr:uid="{FAD056F0-A882-486C-B7F4-9D54A661A02D}"/>
    <cellStyle name="_ProProtect and FortiGuard Low-End for Japan&amp;Korea" xfId="27" xr:uid="{86B85120-9DDE-4C1A-AFAF-0B849F1D4172}"/>
    <cellStyle name="_ProService" xfId="28" xr:uid="{586B4C8E-3D42-4A7A-8DCF-CE308604377E}"/>
    <cellStyle name="_ProService 2" xfId="29" xr:uid="{2CB054F7-0683-4CCA-ABC3-C948D914A041}"/>
    <cellStyle name="_q1 09 pricing model temp" xfId="30" xr:uid="{4E9A809D-708B-4436-AADB-1CD5C3CF8265}"/>
    <cellStyle name="_Q1 2009 Americas Price List 020509 WITH COGS" xfId="31" xr:uid="{D58C5AAD-8B9D-4137-B811-19D7AE00FD8E}"/>
    <cellStyle name="_Q2 2009 JAPAN&amp;KOREA exceptions" xfId="32" xr:uid="{5E64D629-D1DC-48E2-AB04-F93D763FACC5}"/>
    <cellStyle name="_Q2 2009 JAPAN&amp;KOREA exceptions 2" xfId="33" xr:uid="{65D911AC-AB0B-4976-B8E5-BAABFBAE23C7}"/>
    <cellStyle name="_Training Partner Promo -Q1-09" xfId="34" xr:uid="{00FCD1F7-05B0-4EF5-A206-04BBF295ADB2}"/>
    <cellStyle name="_VDOM" xfId="35" xr:uid="{3E3BB5AA-E2F0-48F7-8FB4-9A8CE3065F15}"/>
    <cellStyle name="_동부아남반도체_통합백업견적_050615(G)최종-1" xfId="36" xr:uid="{F9F9FFCB-FBB9-4395-8B29-C7833760AF7C}"/>
    <cellStyle name="_인트라코아-08-1002(DL360G5,DL580G5)" xfId="37" xr:uid="{BD929EAA-281D-46AE-AF07-EA13DD77ED3F}"/>
    <cellStyle name="_트라이얼_KTG_HW_040302" xfId="38" xr:uid="{8DFE9CD5-6B50-48FE-8004-88CA26BF817F}"/>
    <cellStyle name="20% - 강조색1 2" xfId="39" xr:uid="{FF1234A1-02D2-4153-B8A9-F0E947D36A0A}"/>
    <cellStyle name="20% - 강조색1 3" xfId="40" xr:uid="{5F2158BE-2B65-4B7C-A873-6B376524698E}"/>
    <cellStyle name="20% - 강조색2 2" xfId="41" xr:uid="{FEA680FB-F6BC-4C1E-A662-EF5B0923E3D1}"/>
    <cellStyle name="20% - 강조색2 3" xfId="42" xr:uid="{B2BD7861-5B4D-448F-BC99-F1521FF592CC}"/>
    <cellStyle name="20% - 강조색3 2" xfId="43" xr:uid="{E4321E88-B018-40EB-A467-F09C011B603B}"/>
    <cellStyle name="20% - 강조색3 3" xfId="44" xr:uid="{B6D191ED-D98F-4AEB-8FC9-70DF214E2A1F}"/>
    <cellStyle name="20% - 강조색4 2" xfId="45" xr:uid="{FB3C580A-4A85-4806-9EA4-A23829A25375}"/>
    <cellStyle name="20% - 강조색4 3" xfId="46" xr:uid="{2518C73D-44BB-4F0A-84E7-D74C13D7CDC9}"/>
    <cellStyle name="20% - 강조색5 2" xfId="47" xr:uid="{3F068773-BB0C-41AB-91FB-E2BB550A7C95}"/>
    <cellStyle name="20% - 강조색5 3" xfId="48" xr:uid="{280517D6-1D7C-4F98-A1B3-3AEB72D4D25A}"/>
    <cellStyle name="20% - 강조색6 2" xfId="49" xr:uid="{53A9DD2F-B1B9-490D-AE94-54E6E29A2641}"/>
    <cellStyle name="20% - 강조색6 3" xfId="50" xr:uid="{0ED23199-B63E-4C1C-9EA9-BC30335477CB}"/>
    <cellStyle name="40% - 강조색1 2" xfId="51" xr:uid="{A216E11F-1F8C-4132-B202-67CD52731E3E}"/>
    <cellStyle name="40% - 강조색1 3" xfId="52" xr:uid="{115212CA-4580-423F-B1C3-858DE62A9D6A}"/>
    <cellStyle name="40% - 강조색2 2" xfId="53" xr:uid="{CD856B8E-94FD-48EC-8C7B-6A82D1BB7B3F}"/>
    <cellStyle name="40% - 강조색2 3" xfId="54" xr:uid="{3574A76A-9EA7-4C32-85A9-634F1F022402}"/>
    <cellStyle name="40% - 강조색3 2" xfId="55" xr:uid="{EDB17B61-380C-43D1-8DE3-A6FA5F291083}"/>
    <cellStyle name="40% - 강조색3 3" xfId="56" xr:uid="{3D437F11-2687-4C64-872D-2B1D412AE3AC}"/>
    <cellStyle name="40% - 강조색4 2" xfId="57" xr:uid="{DB4F6F36-649F-48FD-95D4-D39064574A01}"/>
    <cellStyle name="40% - 강조색4 3" xfId="58" xr:uid="{5978B797-1CA8-496B-9D76-3460F6C4B068}"/>
    <cellStyle name="40% - 강조색5 2" xfId="59" xr:uid="{5068AD9E-E562-4B6B-B546-4C62AD43EB63}"/>
    <cellStyle name="40% - 강조색5 3" xfId="60" xr:uid="{CC2937F9-DA5F-4B3D-8705-0D05FAF17E36}"/>
    <cellStyle name="40% - 강조색6 2" xfId="61" xr:uid="{7BB665ED-D004-4B61-8DE7-085667B2B5F9}"/>
    <cellStyle name="40% - 강조색6 3" xfId="62" xr:uid="{96D61168-E63B-4287-8D1D-8A6C7EEBF54D}"/>
    <cellStyle name="60% - 강조색1 2" xfId="63" xr:uid="{2E60C91C-24DA-4A3B-9771-1FFDA7D1E87E}"/>
    <cellStyle name="60% - 강조색1 3" xfId="64" xr:uid="{AC0564EE-9795-4A75-AA2D-770D1E9379A0}"/>
    <cellStyle name="60% - 강조색2 2" xfId="65" xr:uid="{8D129A17-6878-4E71-868A-9E7FB25D8D36}"/>
    <cellStyle name="60% - 강조색2 3" xfId="66" xr:uid="{BA22306B-EE04-46D9-92B4-681A2581960B}"/>
    <cellStyle name="60% - 강조색3 2" xfId="67" xr:uid="{0C001E16-1782-4A89-84D1-3E0C9E7431EF}"/>
    <cellStyle name="60% - 강조색3 3" xfId="68" xr:uid="{E8EF056E-ECAF-4874-9BFB-E8E95AFBC59B}"/>
    <cellStyle name="60% - 강조색4 2" xfId="69" xr:uid="{51A51912-D15A-4629-9DD7-AE371656B0E5}"/>
    <cellStyle name="60% - 강조색4 3" xfId="70" xr:uid="{9C152CE1-4917-4088-B163-01D77EFD15CF}"/>
    <cellStyle name="60% - 강조색5 2" xfId="71" xr:uid="{DF17C47F-82B6-4886-9FAA-FC49A9D91734}"/>
    <cellStyle name="60% - 강조색5 3" xfId="72" xr:uid="{7147D205-785F-489E-8C7E-D72BDC66ED35}"/>
    <cellStyle name="60% - 강조색6 2" xfId="73" xr:uid="{0701104C-8204-4F8D-9960-9B91A7AE383D}"/>
    <cellStyle name="60% - 강조색6 3" xfId="74" xr:uid="{175E66C4-647A-46DC-B077-78D018C95DC9}"/>
    <cellStyle name="Calc Currency (0)" xfId="75" xr:uid="{C31EF0D5-757C-449C-97A0-50D795728CCE}"/>
    <cellStyle name="category" xfId="76" xr:uid="{30599558-0EA6-47EA-8856-87A398BA0761}"/>
    <cellStyle name="Comma [0]_ SG&amp;A Bridge " xfId="77" xr:uid="{B52F879A-499D-4A2E-ABF0-7E91ECD69C11}"/>
    <cellStyle name="Comma 2" xfId="78" xr:uid="{7C435DE2-84F7-4388-99D7-42BCEE18A1F0}"/>
    <cellStyle name="Comma 2 2" xfId="79" xr:uid="{9979A1E1-7961-4B75-8865-1B3873C4089C}"/>
    <cellStyle name="Comma 2 2 2" xfId="80" xr:uid="{3F62072E-984E-4A1D-8C3F-B79201CDD358}"/>
    <cellStyle name="Comma 2 2 3" xfId="81" xr:uid="{1D342429-0E56-4B2F-A1DE-05F552AB7BCB}"/>
    <cellStyle name="Comma 2 2 4" xfId="82" xr:uid="{E2FD23F0-003B-42E5-8DB8-B4737447B8DD}"/>
    <cellStyle name="Comma 2 3" xfId="83" xr:uid="{5F33DEBC-115F-4ADA-82D9-C2FF424A6FA4}"/>
    <cellStyle name="Comma 2 3 2" xfId="84" xr:uid="{9EC47375-97CC-4563-9510-665F6776A21F}"/>
    <cellStyle name="Comma 2 3 3" xfId="85" xr:uid="{36469DD4-A7A8-4C26-BA83-CAEC4FE7B061}"/>
    <cellStyle name="Comma 2 3 4" xfId="86" xr:uid="{CCC62811-8660-43A4-BCDC-304866E2A027}"/>
    <cellStyle name="Comma 2 4" xfId="87" xr:uid="{0663DC6D-D643-43D6-A973-577ECB1AFB7A}"/>
    <cellStyle name="Comma 2 4 2" xfId="88" xr:uid="{ABA27EFE-D8F4-4798-9BA7-1EC1D7E50C65}"/>
    <cellStyle name="Comma 2 4 3" xfId="89" xr:uid="{C3C967DB-C44D-4D67-8C2A-90936BCD647A}"/>
    <cellStyle name="Comma 2 4 4" xfId="90" xr:uid="{11D299F4-FB5D-4A24-BA1E-A2D593E09F59}"/>
    <cellStyle name="Comma 2 5" xfId="91" xr:uid="{053631AD-C36C-4EA9-B573-AE87019CE73B}"/>
    <cellStyle name="Comma 2 5 2" xfId="92" xr:uid="{0DF640DF-5337-4199-92A8-4EF664055CE1}"/>
    <cellStyle name="Comma 2 5 3" xfId="93" xr:uid="{F9E4EC37-3BC6-4053-BE57-6F00862EB089}"/>
    <cellStyle name="Comma 2 5 4" xfId="94" xr:uid="{A416D940-ECF1-4846-B997-C323B51D0F4C}"/>
    <cellStyle name="comma zerodec" xfId="95" xr:uid="{7160106C-F11A-4520-8528-1413A88591FA}"/>
    <cellStyle name="Comma_ SG&amp;A Bridge " xfId="96" xr:uid="{EE11D67F-7EB0-4B66-9C9B-9A153248C5E5}"/>
    <cellStyle name="Currency [0]_ SG&amp;A Bridge " xfId="97" xr:uid="{54AB0750-B3F4-4863-AD49-BE4FC3CC4461}"/>
    <cellStyle name="Currency 2" xfId="98" xr:uid="{185EBC79-9493-47F3-858C-D663E85D8990}"/>
    <cellStyle name="Currency 3" xfId="99" xr:uid="{EB120D5B-B067-49DD-8DEE-9047744E5698}"/>
    <cellStyle name="Currency 3 2" xfId="100" xr:uid="{DEFA5E12-0D9E-4D68-88C8-B5065BB712F1}"/>
    <cellStyle name="Currency 3 3" xfId="101" xr:uid="{980E8CC5-3CCA-4C02-BA3D-4C68F28BE0C5}"/>
    <cellStyle name="Currency 3 4" xfId="102" xr:uid="{129E6AA7-F6C2-45C8-BDF1-3FEECBD4B71B}"/>
    <cellStyle name="Currency 3 5" xfId="103" xr:uid="{B4CEF07D-2461-4DB6-97BA-F1C8AAF48B60}"/>
    <cellStyle name="Currency_ SG&amp;A Bridge " xfId="104" xr:uid="{7604D115-8DA4-4C66-AB9C-AB53992DCDB1}"/>
    <cellStyle name="Currency1" xfId="105" xr:uid="{EA7F483F-3419-4C41-AC40-F36983A942FA}"/>
    <cellStyle name="Dezimal [0]_laroux" xfId="106" xr:uid="{257E9A7E-E6C1-4BDF-A42D-00C40241251B}"/>
    <cellStyle name="Dezimal_laroux" xfId="107" xr:uid="{C61486EE-A2F7-43C2-AB90-9005A39CE50D}"/>
    <cellStyle name="Dollar (zero dec)" xfId="108" xr:uid="{25F59406-7093-4302-9B1C-A00382AEDEF9}"/>
    <cellStyle name="Grey" xfId="109" xr:uid="{CBF540D4-A511-42A0-9C72-D66CAC27CEF7}"/>
    <cellStyle name="HEADER" xfId="110" xr:uid="{82CA40EF-1C2D-4B00-B65F-06398A8FA44F}"/>
    <cellStyle name="Header1" xfId="111" xr:uid="{8A30B349-E528-486C-BA46-757AE3DC62D9}"/>
    <cellStyle name="Header2" xfId="112" xr:uid="{8AC090D3-5971-461D-B5E7-007161865F32}"/>
    <cellStyle name="Hyperlink 2" xfId="113" xr:uid="{48DCC29E-6013-4230-8572-5C494189557B}"/>
    <cellStyle name="Input [yellow]" xfId="114" xr:uid="{3123515F-D502-4774-B7C2-82FD3F75F3E1}"/>
    <cellStyle name="Milliers [0]_Arabian Spec" xfId="115" xr:uid="{0949F1AD-0106-4F01-979D-306CCC72250C}"/>
    <cellStyle name="Milliers_Arabian Spec" xfId="116" xr:uid="{B622701C-72E4-4E42-B35B-3F8D07F7A047}"/>
    <cellStyle name="Model" xfId="117" xr:uid="{4148596F-B73B-4FAC-9350-1068DA3ADD2C}"/>
    <cellStyle name="Mon?aire [0]_Arabian Spec" xfId="118" xr:uid="{C4D06D64-E7EA-4C39-BB04-99C2C29F7877}"/>
    <cellStyle name="Mon?aire_Arabian Spec" xfId="119" xr:uid="{3ACAF126-F9A7-4D14-BE28-E5E242339121}"/>
    <cellStyle name="Normal - Style1" xfId="120" xr:uid="{675753C5-88FD-465B-BEA4-B2EE4689211A}"/>
    <cellStyle name="Normal 12" xfId="121" xr:uid="{6560DCE9-1B49-4C39-8A97-ACD0B0DC70A3}"/>
    <cellStyle name="Normal 13" xfId="122" xr:uid="{320F1B39-C0BD-49E9-97FE-985AF0567245}"/>
    <cellStyle name="Normal 2" xfId="123" xr:uid="{E63185F4-9DB8-41AD-A4DB-A3873B65551C}"/>
    <cellStyle name="Normal 2 10" xfId="124" xr:uid="{50B52BF6-54D1-48AF-AFB2-1D3CB45F6219}"/>
    <cellStyle name="Normal 2 11" xfId="125" xr:uid="{02C8B40D-CFC4-4867-A83C-737DEED015E1}"/>
    <cellStyle name="Normal 2 12" xfId="126" xr:uid="{DD70B0A3-6CD0-4114-A878-01C394CB403D}"/>
    <cellStyle name="Normal 2 2" xfId="127" xr:uid="{588F2A28-2E4F-498F-A25A-9B7735852AAF}"/>
    <cellStyle name="Normal 2 2 2" xfId="128" xr:uid="{B6F5661D-B27A-4238-A69B-8AB382261A94}"/>
    <cellStyle name="Normal 2 2 3" xfId="129" xr:uid="{7D81B634-F857-4C08-914B-37A2DE584A0C}"/>
    <cellStyle name="Normal 2 2 4" xfId="130" xr:uid="{1F6EFCC0-71E8-4440-BA41-69A53AB911B1}"/>
    <cellStyle name="Normal 2 2 5" xfId="131" xr:uid="{370E4440-B7BD-4935-BF6D-5709C8B4341B}"/>
    <cellStyle name="Normal 2 2 6" xfId="132" xr:uid="{6BD04F9D-7DE7-4043-9F11-AD470EB0A183}"/>
    <cellStyle name="Normal 2 2 7" xfId="133" xr:uid="{D5E7B460-1172-4976-BB32-6326405F4CC0}"/>
    <cellStyle name="Normal 2 2 8" xfId="134" xr:uid="{3CDB8A56-7E90-4C5E-917C-5E4D14CA88C6}"/>
    <cellStyle name="Normal 2 2 9" xfId="135" xr:uid="{BC9017AA-EDBD-4546-A0EB-CCDFCF7206A8}"/>
    <cellStyle name="Normal 2 3" xfId="136" xr:uid="{F3804059-466F-4E2B-B0CE-B686EF245B21}"/>
    <cellStyle name="Normal 2 3 2" xfId="137" xr:uid="{D18EB468-5215-4D06-A481-1E7BE42C8020}"/>
    <cellStyle name="Normal 2 3 3" xfId="138" xr:uid="{1999AF66-6F53-4B8D-801D-C1CCF90F3005}"/>
    <cellStyle name="Normal 2 3 4" xfId="139" xr:uid="{7BA63DF7-918B-4AA2-8901-EA463A2C4429}"/>
    <cellStyle name="Normal 2 4" xfId="140" xr:uid="{CB299663-783B-4B08-87E3-5B2F7FDDEB73}"/>
    <cellStyle name="Normal 2 4 2" xfId="141" xr:uid="{9ED4A767-77C7-4CAA-9B92-995E9DFEA292}"/>
    <cellStyle name="Normal 2 4 3" xfId="142" xr:uid="{2CCF9357-FE2B-4D26-BCA5-0628E6301D8F}"/>
    <cellStyle name="Normal 2 4 4" xfId="143" xr:uid="{291533B1-C2C9-4428-8D1D-BE5DB5E7EBEA}"/>
    <cellStyle name="Normal 2 5" xfId="144" xr:uid="{9EFD8707-BD1D-45F8-A1D3-2FB4CE3F7752}"/>
    <cellStyle name="Normal 2 5 2" xfId="145" xr:uid="{A319E456-2908-42E7-AE0E-0DB3F41595F7}"/>
    <cellStyle name="Normal 2 5 3" xfId="146" xr:uid="{F3CFC23C-257C-4666-AF77-3135C14A6687}"/>
    <cellStyle name="Normal 2 5 4" xfId="147" xr:uid="{09672899-AB18-43B5-BFF9-E585D7E77A22}"/>
    <cellStyle name="Normal 2 6" xfId="148" xr:uid="{4E58BC12-0960-4B54-BF1E-4CDC55BF85FA}"/>
    <cellStyle name="Normal 2 7" xfId="149" xr:uid="{C38E74DC-CC8D-4136-892E-3B89E3FFA3AD}"/>
    <cellStyle name="Normal 2 8" xfId="150" xr:uid="{0003EC0E-DA64-4974-B1D6-D15E4F1178E9}"/>
    <cellStyle name="Normal 2 9" xfId="151" xr:uid="{DB7CBB18-3D85-4E15-8D0A-69B90645B39A}"/>
    <cellStyle name="Normal 2_Executive Summary" xfId="152" xr:uid="{82E54F2E-62EF-4958-9F59-A15116D27EB0}"/>
    <cellStyle name="Normal 3" xfId="153" xr:uid="{8516D4FF-8061-48BD-847A-99A675A0A620}"/>
    <cellStyle name="Normal 3 2" xfId="154" xr:uid="{F08EF44F-4E9C-4F65-82DE-890EF80DC5D3}"/>
    <cellStyle name="Normal 3 3" xfId="155" xr:uid="{D22FE0CC-D343-41DA-9244-34B9BB4113F4}"/>
    <cellStyle name="Normal 4" xfId="156" xr:uid="{A91CF7B5-8EF8-4C41-AADD-D07231571450}"/>
    <cellStyle name="Normal 4 2" xfId="157" xr:uid="{626DC1DE-6330-44CE-904B-E3BAE3AC0F1D}"/>
    <cellStyle name="Normal 4 2 2" xfId="158" xr:uid="{0FA257C2-CC39-4582-B4DE-EB4C9C383182}"/>
    <cellStyle name="Normal 4 3" xfId="159" xr:uid="{94F6A2F0-DA9B-43F1-94C0-39D117E4541A}"/>
    <cellStyle name="Normal 4 4" xfId="160" xr:uid="{7FF26769-7D7B-4699-B2B3-06D5C901A89F}"/>
    <cellStyle name="Normal 4 5" xfId="161" xr:uid="{4E0329A2-FD36-4AD3-8731-B2F3ED02FB5C}"/>
    <cellStyle name="Normal 5" xfId="162" xr:uid="{CB711BDF-F993-45C6-A53D-BEC3BE424CD4}"/>
    <cellStyle name="Normal 6" xfId="163" xr:uid="{76770E45-0F76-4B76-8655-9429A4BCC4BE}"/>
    <cellStyle name="Normal 7" xfId="164" xr:uid="{C9E36221-477F-4FD1-89DC-F18AF1B6A3AE}"/>
    <cellStyle name="Normal_ SG&amp;A Bridge " xfId="165" xr:uid="{9004A6FE-939F-42D3-A0FE-D75AED87FC4F}"/>
    <cellStyle name="Note 10" xfId="166" xr:uid="{E0A42A41-8921-49B0-AB12-90EDF16DBC04}"/>
    <cellStyle name="Note 11" xfId="167" xr:uid="{433688AC-5E95-4105-9017-3613C5494804}"/>
    <cellStyle name="Note 12" xfId="168" xr:uid="{322BCF25-DF5C-41FD-A3DC-B35E9AF54E19}"/>
    <cellStyle name="Note 2" xfId="169" xr:uid="{6A207A48-9B90-4772-B0F2-41E49CF36A9C}"/>
    <cellStyle name="Note 3" xfId="170" xr:uid="{C1B0FDDD-AE0F-4442-86CE-F51951B39A88}"/>
    <cellStyle name="Note 4" xfId="171" xr:uid="{37F15575-448F-435E-9FFA-BED1869AD4BD}"/>
    <cellStyle name="Note 5" xfId="172" xr:uid="{D55B51D3-A624-43CD-BF23-607C89EAE279}"/>
    <cellStyle name="Note 6" xfId="173" xr:uid="{3FE6E157-74AE-4211-89AA-B74366D037E3}"/>
    <cellStyle name="Note 7" xfId="174" xr:uid="{93468B5B-FD69-4D8D-B4D5-278CAFD69ACE}"/>
    <cellStyle name="Note 8" xfId="175" xr:uid="{7D0D1F06-D7C9-4A7F-A3BA-8CAA6B94B2FE}"/>
    <cellStyle name="Note 9" xfId="176" xr:uid="{CA0839AC-1A9C-49C8-950A-F40093F725D8}"/>
    <cellStyle name="Percent [2]" xfId="177" xr:uid="{D11C706F-1D26-4373-AE22-641D3E74F223}"/>
    <cellStyle name="Percent 2" xfId="178" xr:uid="{BFE5546F-C5EF-4E6D-A300-89578040757F}"/>
    <cellStyle name="Standard_laroux" xfId="179" xr:uid="{03187629-B01E-4A22-A3D5-D3655C54BB9B}"/>
    <cellStyle name="Style 1" xfId="180" xr:uid="{310AAD64-AE3F-4BE0-B2D9-18F025120287}"/>
    <cellStyle name="Style 1 10" xfId="181" xr:uid="{67EFE8F9-B5D4-46F0-BCDD-45D439114C02}"/>
    <cellStyle name="Style 1 11" xfId="182" xr:uid="{D56ADA2E-A97A-43A2-B808-6AC64B00CB92}"/>
    <cellStyle name="Style 1 12" xfId="183" xr:uid="{C44CFE87-F9CB-4D83-9A3C-2D3EE9F2527D}"/>
    <cellStyle name="Style 1 2" xfId="184" xr:uid="{44BCC54A-7640-4786-A958-74D8B39D5BA5}"/>
    <cellStyle name="Style 1 2 2" xfId="185" xr:uid="{98457E38-C8DA-4F51-91B3-7788AA47A89D}"/>
    <cellStyle name="Style 1 3" xfId="186" xr:uid="{987EE806-F234-49AD-A3AE-EEA5A308A56F}"/>
    <cellStyle name="Style 1 4" xfId="187" xr:uid="{6AB423C4-19AD-4E53-8830-92D42EA19BAA}"/>
    <cellStyle name="Style 1 5" xfId="188" xr:uid="{B28C80CC-7121-43DD-B364-E35A83B4813A}"/>
    <cellStyle name="Style 1 6" xfId="189" xr:uid="{8849E3B8-04BB-49E6-B292-3CBD05D6794C}"/>
    <cellStyle name="Style 1 7" xfId="190" xr:uid="{F408ED4B-3C83-406A-BE6E-194B5A85A7A5}"/>
    <cellStyle name="Style 1 8" xfId="191" xr:uid="{D14185E9-FDEC-4A1B-9E9C-8B076323F583}"/>
    <cellStyle name="Style 1 9" xfId="192" xr:uid="{855D89B1-DF93-4ABC-87D9-DE331D8F4B35}"/>
    <cellStyle name="subhead" xfId="193" xr:uid="{AA992438-2DA0-4E8C-BE9E-315D95B01B71}"/>
    <cellStyle name="W?rung [0]_laroux" xfId="194" xr:uid="{C2F1D66E-AA4A-4596-8F10-985BA024BB76}"/>
    <cellStyle name="W?rung_laroux" xfId="195" xr:uid="{3A580E3D-2CCD-4C5F-B50C-ACE3EF652C07}"/>
    <cellStyle name="강조색1 2" xfId="196" xr:uid="{EC9692CE-F90A-4605-87C2-708220303103}"/>
    <cellStyle name="강조색1 3" xfId="197" xr:uid="{8718971A-0C36-4E01-B419-35C712C6B326}"/>
    <cellStyle name="강조색2 2" xfId="198" xr:uid="{3C22DDCA-7EC1-40E1-9FFA-4BBA269217A8}"/>
    <cellStyle name="강조색2 3" xfId="199" xr:uid="{287C4CB2-2913-4093-B739-F714B774C7C6}"/>
    <cellStyle name="강조색3 2" xfId="200" xr:uid="{A000A056-4EC9-4786-B839-81E02A5E0889}"/>
    <cellStyle name="강조색3 3" xfId="201" xr:uid="{900B67AF-F225-453F-8B4A-BB1625848D0F}"/>
    <cellStyle name="강조색4 2" xfId="202" xr:uid="{DD5E319D-8D7B-42AE-B193-E4B60D09A873}"/>
    <cellStyle name="강조색4 3" xfId="203" xr:uid="{7E183963-77AB-4B54-8B66-C10D6E1F1B22}"/>
    <cellStyle name="강조색5 2" xfId="204" xr:uid="{ED9E057F-BA9B-4F6D-ADE4-BD1672BBC94E}"/>
    <cellStyle name="강조색5 3" xfId="205" xr:uid="{D3B5BC1B-E448-4937-BC6E-948850B1A8E4}"/>
    <cellStyle name="강조색6 2" xfId="206" xr:uid="{6BBE34E7-A6F7-4C73-9340-13D18346A24F}"/>
    <cellStyle name="강조색6 3" xfId="207" xr:uid="{B133E5AA-0772-424F-8D3B-222994CFD0DA}"/>
    <cellStyle name="경고문 2" xfId="208" xr:uid="{9D89176B-4493-49FF-8A52-317CD740B92B}"/>
    <cellStyle name="경고문 3" xfId="209" xr:uid="{899EC875-8DFA-4916-A815-A49D56868A88}"/>
    <cellStyle name="계산 2" xfId="210" xr:uid="{0123AC7B-D9FD-4ACC-9A77-E5E4063FA382}"/>
    <cellStyle name="계산 3" xfId="211" xr:uid="{928B79CF-B1D5-4985-AC1B-BCB43397E05E}"/>
    <cellStyle name="나쁨 2" xfId="212" xr:uid="{C7E33E84-CD95-4273-9A81-5E010F60BB7F}"/>
    <cellStyle name="나쁨 3" xfId="213" xr:uid="{214A008F-44CD-49A3-A6EE-1E5B0BA10E5D}"/>
    <cellStyle name="뒤에 오는 하이퍼링크" xfId="214" xr:uid="{EB356CD9-A863-4BF1-888A-D82D71864F64}"/>
    <cellStyle name="메모 2" xfId="215" xr:uid="{1A53F64B-C956-4D81-B4CE-2AFB35A95089}"/>
    <cellStyle name="메모 3" xfId="216" xr:uid="{F536A02F-571A-4F12-B061-5699F5DF00E4}"/>
    <cellStyle name="백분율 2" xfId="217" xr:uid="{45CC2890-1529-4725-84AA-6FC095A51C3E}"/>
    <cellStyle name="백분율 3" xfId="218" xr:uid="{F7DFAE81-02B0-4B72-AF53-9E119445B817}"/>
    <cellStyle name="보통 2" xfId="219" xr:uid="{5956A0C8-C985-48E6-9259-8CB7F9750381}"/>
    <cellStyle name="보통 3" xfId="220" xr:uid="{1CE18F18-F801-45CB-9E33-860E61029142}"/>
    <cellStyle name="뷭?_BOOKSHIP" xfId="221" xr:uid="{D9DAE00E-52B0-4CD4-B54A-32DC6122BD54}"/>
    <cellStyle name="설명 텍스트 2" xfId="222" xr:uid="{14DB05EC-8078-4240-A70F-29F4AC60AD1A}"/>
    <cellStyle name="설명 텍스트 3" xfId="223" xr:uid="{7FB64FEC-2FDC-498E-8F80-69E9991FFEF9}"/>
    <cellStyle name="셀 확인 2" xfId="224" xr:uid="{D5E9D103-577C-4ED6-8075-A0CB6FB966CA}"/>
    <cellStyle name="셀 확인 3" xfId="225" xr:uid="{37148E10-3488-42D2-8F0A-62B4559351D8}"/>
    <cellStyle name="쉼표 [0]" xfId="226" builtinId="6"/>
    <cellStyle name="쉼표 [0] 2" xfId="227" xr:uid="{35AF619A-AB25-4E78-AECF-171ED3D0F4BA}"/>
    <cellStyle name="쉼표 [0] 2 2 42 2" xfId="228" xr:uid="{4B9DFF92-ED2D-40F9-B7E5-098E443DC7EB}"/>
    <cellStyle name="쉼표 [0] 84" xfId="229" xr:uid="{D9CEA2EE-25FC-473D-8464-08E895704AAA}"/>
    <cellStyle name="쉼표 [0]_WAP_Server" xfId="230" xr:uid="{2E46455E-D27B-4316-86D0-23D275EB4B59}"/>
    <cellStyle name="스타일 1" xfId="231" xr:uid="{50236B4A-0D94-4AF1-BA8B-1A96A9577965}"/>
    <cellStyle name="안건회계법인" xfId="232" xr:uid="{6D9EC2AF-4C11-4818-9783-76FC86B8B0B4}"/>
    <cellStyle name="연결된 셀 2" xfId="233" xr:uid="{53295A02-8329-47E9-BEFF-48987C675A18}"/>
    <cellStyle name="연결된 셀 3" xfId="234" xr:uid="{45979898-5F0F-40BA-A86E-994B5670351A}"/>
    <cellStyle name="요약 2" xfId="235" xr:uid="{799C26A1-4CEA-4959-8873-0C2BB6BDFF20}"/>
    <cellStyle name="요약 3" xfId="236" xr:uid="{F917B243-AAB7-45E5-9E90-04012ECF9A7E}"/>
    <cellStyle name="입력 2" xfId="237" xr:uid="{4D9584A3-43F1-4588-9684-70D752D53D50}"/>
    <cellStyle name="입력 3" xfId="238" xr:uid="{B3D99003-925B-46EE-AB5F-DC23EEA3448A}"/>
    <cellStyle name="제목 1 2" xfId="239" xr:uid="{16200793-8717-4F72-9544-60ABF6C7BC73}"/>
    <cellStyle name="제목 1 3" xfId="240" xr:uid="{B9B4D6B4-8A14-4EDA-9352-96B6B0B3E15E}"/>
    <cellStyle name="제목 2 2" xfId="241" xr:uid="{42DCE082-B0A4-4B1A-81FE-38951C7731DB}"/>
    <cellStyle name="제목 2 3" xfId="242" xr:uid="{0DCF8DAA-BA88-422D-951A-9B10C688B58E}"/>
    <cellStyle name="제목 3 2" xfId="243" xr:uid="{27CA739A-136B-4849-86D9-A5A4544AC54B}"/>
    <cellStyle name="제목 3 3" xfId="244" xr:uid="{CDDA0E72-8588-48CF-AC51-9B904E1EB7F1}"/>
    <cellStyle name="제목 4 2" xfId="245" xr:uid="{C950AB03-7979-4554-99D6-35239656176E}"/>
    <cellStyle name="제목 4 3" xfId="246" xr:uid="{235D143F-51B8-4F44-BD4C-30D21629EF53}"/>
    <cellStyle name="제목 5" xfId="247" xr:uid="{5C7779C5-E01F-483D-816B-3F9BCDEF2CCE}"/>
    <cellStyle name="제목 6" xfId="248" xr:uid="{C9472443-80B6-419B-9778-5FC0402C0A9F}"/>
    <cellStyle name="좋음 2" xfId="249" xr:uid="{3491EEC9-C93C-4BA9-BFB9-EA4C56B436B2}"/>
    <cellStyle name="좋음 3" xfId="250" xr:uid="{3E6BE2CA-CDD0-4AF8-A53F-232BF9C36965}"/>
    <cellStyle name="출력 2" xfId="251" xr:uid="{E02F519D-2770-4CF4-89A6-09D47F323C18}"/>
    <cellStyle name="출력 3" xfId="252" xr:uid="{0F5BA30B-40C3-421E-B192-49F4DD5B1D2A}"/>
    <cellStyle name="콤마 [0]_(월초P)" xfId="253" xr:uid="{D80198F3-4BF6-4CD3-BD74-D48B9226D980}"/>
    <cellStyle name="콤마_1" xfId="254" xr:uid="{8F1C7067-ED9D-4CB0-8BAC-6DE68B2D0187}"/>
    <cellStyle name="통화 [0] 2" xfId="255" xr:uid="{62ADAD50-E019-4827-B7E2-D32BFE12718C}"/>
    <cellStyle name="통화 2" xfId="256" xr:uid="{9CEBEE01-89B2-44DE-BA72-7CA23D52946D}"/>
    <cellStyle name="표준" xfId="0" builtinId="0"/>
    <cellStyle name="표준 2" xfId="257" xr:uid="{4B9D20FC-4436-4EF0-980C-36505EF4692D}"/>
    <cellStyle name="표준 3" xfId="258" xr:uid="{FF45D723-BF8E-48AA-A94C-937AD74F1B24}"/>
    <cellStyle name="표준 4" xfId="259" xr:uid="{A042B960-2C29-4551-8CF5-E51F2596122F}"/>
    <cellStyle name="표준 5" xfId="260" xr:uid="{2AE41044-AFA6-4079-8C9F-022AE60AF2BF}"/>
    <cellStyle name="표준 6" xfId="261" xr:uid="{5F762110-4754-4BF3-805C-1576EF60E469}"/>
    <cellStyle name="표준 7" xfId="262" xr:uid="{E4C66A05-2A44-4C95-9404-5C9585A4DE62}"/>
    <cellStyle name="표준_견적양식-SUN팀" xfId="263" xr:uid="{08BE363A-08B9-430C-B970-2E69E369DAAA}"/>
    <cellStyle name="標準_標準価格表_04202003_JPver01" xfId="264" xr:uid="{511DB6E3-08F3-4A8D-965F-3CA834B87B03}"/>
    <cellStyle name="하이퍼링크 2" xfId="265" xr:uid="{C40366AB-7DB7-4293-AFD4-26C9A9835D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42</xdr:row>
      <xdr:rowOff>0</xdr:rowOff>
    </xdr:from>
    <xdr:to>
      <xdr:col>4</xdr:col>
      <xdr:colOff>0</xdr:colOff>
      <xdr:row>44</xdr:row>
      <xdr:rowOff>9525</xdr:rowOff>
    </xdr:to>
    <xdr:sp macro="" textlink="">
      <xdr:nvSpPr>
        <xdr:cNvPr id="65631" name="AutoShape 58" descr="https://itsin.daouoffice.com/api/mail/image/view/TMUzAwMDAwMEEtOTU2?path=/202030/CD99ABAB94954D72BC75AFD454B863AD&amp;name=%EB%B0%95%ED%98%84%ED%98%B8%28%EC%98%81%EC%97%85%29_%EC%84%9C%EB%AA%85%EC%9A%A9%EB%AA%85%ED%95%A83.png">
          <a:extLst>
            <a:ext uri="{FF2B5EF4-FFF2-40B4-BE49-F238E27FC236}">
              <a16:creationId xmlns:a16="http://schemas.microsoft.com/office/drawing/2014/main" id="{65A3C982-91A8-E1F2-65A2-D653C6198E53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260850"/>
          <a:ext cx="35306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171450</xdr:colOff>
      <xdr:row>1</xdr:row>
      <xdr:rowOff>88900</xdr:rowOff>
    </xdr:from>
    <xdr:to>
      <xdr:col>2</xdr:col>
      <xdr:colOff>752475</xdr:colOff>
      <xdr:row>4</xdr:row>
      <xdr:rowOff>0</xdr:rowOff>
    </xdr:to>
    <xdr:pic>
      <xdr:nvPicPr>
        <xdr:cNvPr id="65632" name="그림 3">
          <a:extLst>
            <a:ext uri="{FF2B5EF4-FFF2-40B4-BE49-F238E27FC236}">
              <a16:creationId xmlns:a16="http://schemas.microsoft.com/office/drawing/2014/main" id="{3E0FF682-5CA9-87FB-E11D-AB296917A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139700"/>
          <a:ext cx="16573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6350</xdr:colOff>
      <xdr:row>3</xdr:row>
      <xdr:rowOff>314325</xdr:rowOff>
    </xdr:from>
    <xdr:to>
      <xdr:col>7</xdr:col>
      <xdr:colOff>1346132</xdr:colOff>
      <xdr:row>3</xdr:row>
      <xdr:rowOff>314325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F8F8772-38A7-FE57-EA66-9A66960CA651}"/>
            </a:ext>
          </a:extLst>
        </xdr:cNvPr>
        <xdr:cNvSpPr/>
      </xdr:nvSpPr>
      <xdr:spPr>
        <a:xfrm>
          <a:off x="73025" y="838200"/>
          <a:ext cx="10461557" cy="45719"/>
        </a:xfrm>
        <a:prstGeom prst="rect">
          <a:avLst/>
        </a:prstGeom>
        <a:solidFill>
          <a:srgbClr val="1D70B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C63E-FC73-4A5B-A3AD-6FA1BF5A853E}">
  <sheetPr>
    <pageSetUpPr fitToPage="1"/>
  </sheetPr>
  <dimension ref="B1:H97"/>
  <sheetViews>
    <sheetView showGridLines="0" tabSelected="1" view="pageBreakPreview" zoomScale="130" zoomScaleNormal="100" zoomScaleSheetLayoutView="130" workbookViewId="0">
      <selection activeCell="D7" sqref="D7"/>
    </sheetView>
  </sheetViews>
  <sheetFormatPr defaultColWidth="8.9140625" defaultRowHeight="20.149999999999999" customHeight="1"/>
  <cols>
    <col min="1" max="1" width="0.9140625" style="1" customWidth="1"/>
    <col min="2" max="2" width="14.1640625" style="1" customWidth="1"/>
    <col min="3" max="3" width="21.58203125" style="3" customWidth="1"/>
    <col min="4" max="4" width="46.33203125" style="1" customWidth="1"/>
    <col min="5" max="5" width="6" style="2" customWidth="1"/>
    <col min="6" max="6" width="14.6640625" style="1" customWidth="1"/>
    <col min="7" max="7" width="17.6640625" style="1" customWidth="1"/>
    <col min="8" max="8" width="22.4140625" style="1" customWidth="1"/>
    <col min="9" max="10" width="11.5" style="1" bestFit="1" customWidth="1"/>
    <col min="11" max="11" width="10.4140625" style="1" bestFit="1" customWidth="1"/>
    <col min="12" max="16384" width="8.9140625" style="1"/>
  </cols>
  <sheetData>
    <row r="1" spans="2:8" ht="4.25" customHeight="1" thickBot="1"/>
    <row r="2" spans="2:8" ht="20.149999999999999" customHeight="1">
      <c r="B2" s="121" t="s">
        <v>3</v>
      </c>
      <c r="C2" s="122"/>
      <c r="D2" s="122"/>
      <c r="E2" s="122"/>
      <c r="F2" s="122"/>
      <c r="G2" s="122"/>
      <c r="H2" s="123"/>
    </row>
    <row r="3" spans="2:8" ht="25" customHeight="1">
      <c r="B3" s="124"/>
      <c r="C3" s="125"/>
      <c r="D3" s="125"/>
      <c r="E3" s="125"/>
      <c r="F3" s="125"/>
      <c r="G3" s="125"/>
      <c r="H3" s="126"/>
    </row>
    <row r="4" spans="2:8" ht="25" customHeight="1" thickBot="1">
      <c r="B4" s="127"/>
      <c r="C4" s="128"/>
      <c r="D4" s="128"/>
      <c r="E4" s="128"/>
      <c r="F4" s="128"/>
      <c r="G4" s="128"/>
      <c r="H4" s="129"/>
    </row>
    <row r="5" spans="2:8" ht="20.149999999999999" customHeight="1" thickTop="1">
      <c r="B5" s="7"/>
      <c r="C5" s="4"/>
      <c r="D5" s="5"/>
      <c r="E5" s="5"/>
      <c r="F5" s="5"/>
      <c r="G5" s="5"/>
      <c r="H5" s="9">
        <f ca="1">TODAY()</f>
        <v>45758</v>
      </c>
    </row>
    <row r="6" spans="2:8" ht="25.25" customHeight="1">
      <c r="B6" s="130" t="s">
        <v>31</v>
      </c>
      <c r="C6" s="131"/>
      <c r="D6" s="4"/>
      <c r="E6" s="4"/>
      <c r="F6" s="132" t="s">
        <v>20</v>
      </c>
      <c r="G6" s="133"/>
      <c r="H6" s="134"/>
    </row>
    <row r="7" spans="2:8" ht="20" customHeight="1">
      <c r="B7" s="10" t="s">
        <v>11</v>
      </c>
      <c r="C7" s="11" t="s">
        <v>30</v>
      </c>
      <c r="D7" s="4"/>
      <c r="E7" s="4"/>
      <c r="F7" s="12" t="s">
        <v>12</v>
      </c>
      <c r="G7" s="135" t="s">
        <v>13</v>
      </c>
      <c r="H7" s="136"/>
    </row>
    <row r="8" spans="2:8" ht="23.25" customHeight="1">
      <c r="B8" s="10" t="s">
        <v>14</v>
      </c>
      <c r="C8" s="137"/>
      <c r="D8" s="137"/>
      <c r="E8" s="4"/>
      <c r="F8" s="12" t="s">
        <v>15</v>
      </c>
      <c r="G8" s="138" t="s">
        <v>19</v>
      </c>
      <c r="H8" s="139"/>
    </row>
    <row r="9" spans="2:8" ht="20" customHeight="1">
      <c r="B9" s="140" t="s">
        <v>16</v>
      </c>
      <c r="C9" s="141"/>
      <c r="D9" s="4"/>
      <c r="E9" s="4"/>
      <c r="F9" s="12" t="s">
        <v>17</v>
      </c>
      <c r="G9" s="135" t="s">
        <v>18</v>
      </c>
      <c r="H9" s="136"/>
    </row>
    <row r="10" spans="2:8" ht="13.5" customHeight="1">
      <c r="B10" s="142"/>
      <c r="C10" s="143"/>
      <c r="D10" s="13"/>
      <c r="E10" s="4"/>
      <c r="F10" s="12"/>
      <c r="G10" s="135"/>
      <c r="H10" s="136"/>
    </row>
    <row r="11" spans="2:8" ht="20" customHeight="1" thickBot="1">
      <c r="B11" s="144" t="str">
        <f>CONCATENATE("일금",TEXT(G45,"[DBNum4]G/표준"),"원정","  (VAT포함)")</f>
        <v>일금영원정  (VAT포함)</v>
      </c>
      <c r="C11" s="141"/>
      <c r="D11" s="141"/>
      <c r="E11" s="4"/>
      <c r="F11" s="4"/>
      <c r="G11" s="6"/>
      <c r="H11" s="8"/>
    </row>
    <row r="12" spans="2:8" ht="34.5" customHeight="1">
      <c r="B12" s="81" t="s">
        <v>4</v>
      </c>
      <c r="C12" s="82" t="s">
        <v>5</v>
      </c>
      <c r="D12" s="82" t="s">
        <v>6</v>
      </c>
      <c r="E12" s="83" t="s">
        <v>7</v>
      </c>
      <c r="F12" s="83" t="s">
        <v>8</v>
      </c>
      <c r="G12" s="83" t="s">
        <v>9</v>
      </c>
      <c r="H12" s="84" t="s">
        <v>10</v>
      </c>
    </row>
    <row r="13" spans="2:8" ht="17">
      <c r="B13" s="17">
        <v>1</v>
      </c>
      <c r="C13" s="18"/>
      <c r="D13" s="19" t="str">
        <f>IFERROR(VLOOKUP(C13,소비자가,2,0),"")</f>
        <v/>
      </c>
      <c r="E13" s="20">
        <v>1</v>
      </c>
      <c r="F13" s="14">
        <f>IFERROR(VLOOKUP(C13,소비자가,3,0),0)</f>
        <v>0</v>
      </c>
      <c r="G13" s="15">
        <f>F13*25%</f>
        <v>0</v>
      </c>
      <c r="H13" s="16">
        <f>G13*E13</f>
        <v>0</v>
      </c>
    </row>
    <row r="14" spans="2:8" ht="17">
      <c r="B14" s="17">
        <v>1</v>
      </c>
      <c r="C14" s="18"/>
      <c r="D14" s="19" t="str">
        <f>IFERROR(VLOOKUP(C14,소비자가,2,0),"")</f>
        <v/>
      </c>
      <c r="E14" s="20">
        <v>1</v>
      </c>
      <c r="F14" s="14">
        <f>IFERROR(VLOOKUP(C14,소비자가,3,0),0)</f>
        <v>0</v>
      </c>
      <c r="G14" s="15">
        <f>F14*25%</f>
        <v>0</v>
      </c>
      <c r="H14" s="16">
        <f>G14*E14</f>
        <v>0</v>
      </c>
    </row>
    <row r="15" spans="2:8" ht="17">
      <c r="B15" s="17">
        <v>1</v>
      </c>
      <c r="C15" s="18"/>
      <c r="D15" s="19" t="str">
        <f>IFERROR(VLOOKUP(C15,소비자가,2,0),"")</f>
        <v/>
      </c>
      <c r="E15" s="20">
        <v>1</v>
      </c>
      <c r="F15" s="14">
        <f>IFERROR(VLOOKUP(C15,소비자가,3,0),0)</f>
        <v>0</v>
      </c>
      <c r="G15" s="15">
        <f>F15*25%</f>
        <v>0</v>
      </c>
      <c r="H15" s="16">
        <f>G15*E15</f>
        <v>0</v>
      </c>
    </row>
    <row r="16" spans="2:8" ht="17">
      <c r="B16" s="17">
        <v>1</v>
      </c>
      <c r="C16" s="18"/>
      <c r="D16" s="19" t="str">
        <f>IFERROR(VLOOKUP(C16,소비자가,2,0),"")</f>
        <v/>
      </c>
      <c r="E16" s="20">
        <v>1</v>
      </c>
      <c r="F16" s="14">
        <f>IFERROR(VLOOKUP(C16,소비자가,3,0),0)</f>
        <v>0</v>
      </c>
      <c r="G16" s="15">
        <f>F16*25%</f>
        <v>0</v>
      </c>
      <c r="H16" s="16">
        <f>G16*E16</f>
        <v>0</v>
      </c>
    </row>
    <row r="17" spans="2:8" ht="17">
      <c r="B17" s="17">
        <v>1</v>
      </c>
      <c r="C17" s="18"/>
      <c r="D17" s="19" t="str">
        <f>IFERROR(VLOOKUP(C17,소비자가,2,0),"")</f>
        <v/>
      </c>
      <c r="E17" s="20">
        <v>1</v>
      </c>
      <c r="F17" s="14">
        <f>IFERROR(VLOOKUP(C17,소비자가,3,0),0)</f>
        <v>0</v>
      </c>
      <c r="G17" s="15">
        <f>F17*25%</f>
        <v>0</v>
      </c>
      <c r="H17" s="16">
        <f>G17*E17</f>
        <v>0</v>
      </c>
    </row>
    <row r="18" spans="2:8" ht="17">
      <c r="B18" s="17">
        <v>1</v>
      </c>
      <c r="C18" s="18"/>
      <c r="D18" s="19" t="str">
        <f>IFERROR(VLOOKUP(C18,소비자가,2,0),"")</f>
        <v/>
      </c>
      <c r="E18" s="20">
        <v>1</v>
      </c>
      <c r="F18" s="14">
        <f>IFERROR(VLOOKUP(C18,소비자가,3,0),0)</f>
        <v>0</v>
      </c>
      <c r="G18" s="15">
        <f>F18*25%</f>
        <v>0</v>
      </c>
      <c r="H18" s="16">
        <f>G18*E18</f>
        <v>0</v>
      </c>
    </row>
    <row r="19" spans="2:8" ht="17">
      <c r="B19" s="17">
        <v>1</v>
      </c>
      <c r="C19" s="18"/>
      <c r="D19" s="19" t="str">
        <f>IFERROR(VLOOKUP(C19,소비자가,2,0),"")</f>
        <v/>
      </c>
      <c r="E19" s="20">
        <v>1</v>
      </c>
      <c r="F19" s="14">
        <f>IFERROR(VLOOKUP(C19,소비자가,3,0),0)</f>
        <v>0</v>
      </c>
      <c r="G19" s="15">
        <f>F19*25%</f>
        <v>0</v>
      </c>
      <c r="H19" s="16">
        <f>G19*E19</f>
        <v>0</v>
      </c>
    </row>
    <row r="20" spans="2:8" ht="17">
      <c r="B20" s="17">
        <v>1</v>
      </c>
      <c r="C20" s="18"/>
      <c r="D20" s="19" t="str">
        <f>IFERROR(VLOOKUP(C20,소비자가,2,0),"")</f>
        <v/>
      </c>
      <c r="E20" s="20">
        <v>1</v>
      </c>
      <c r="F20" s="14">
        <f>IFERROR(VLOOKUP(C20,소비자가,3,0),0)</f>
        <v>0</v>
      </c>
      <c r="G20" s="15">
        <f>F20*25%</f>
        <v>0</v>
      </c>
      <c r="H20" s="16">
        <f>G20*E20</f>
        <v>0</v>
      </c>
    </row>
    <row r="21" spans="2:8" ht="17">
      <c r="B21" s="17">
        <v>1</v>
      </c>
      <c r="C21" s="18"/>
      <c r="D21" s="19" t="str">
        <f>IFERROR(VLOOKUP(C21,소비자가,2,0),"")</f>
        <v/>
      </c>
      <c r="E21" s="20">
        <v>1</v>
      </c>
      <c r="F21" s="14">
        <f>IFERROR(VLOOKUP(C21,소비자가,3,0),0)</f>
        <v>0</v>
      </c>
      <c r="G21" s="15">
        <f>F21*25%</f>
        <v>0</v>
      </c>
      <c r="H21" s="16">
        <f>G21*E21</f>
        <v>0</v>
      </c>
    </row>
    <row r="22" spans="2:8" ht="17">
      <c r="B22" s="17">
        <v>1</v>
      </c>
      <c r="C22" s="18"/>
      <c r="D22" s="19" t="str">
        <f>IFERROR(VLOOKUP(C22,소비자가,2,0),"")</f>
        <v/>
      </c>
      <c r="E22" s="20">
        <v>1</v>
      </c>
      <c r="F22" s="14">
        <f>IFERROR(VLOOKUP(C22,소비자가,3,0),0)</f>
        <v>0</v>
      </c>
      <c r="G22" s="15">
        <f>F22*25%</f>
        <v>0</v>
      </c>
      <c r="H22" s="16">
        <f>G22*E22</f>
        <v>0</v>
      </c>
    </row>
    <row r="23" spans="2:8" ht="17">
      <c r="B23" s="17">
        <v>1</v>
      </c>
      <c r="C23" s="18"/>
      <c r="D23" s="19" t="str">
        <f>IFERROR(VLOOKUP(C23,소비자가,2,0),"")</f>
        <v/>
      </c>
      <c r="E23" s="20">
        <v>1</v>
      </c>
      <c r="F23" s="14">
        <f>IFERROR(VLOOKUP(C23,소비자가,3,0),0)</f>
        <v>0</v>
      </c>
      <c r="G23" s="15">
        <f>F23*25%</f>
        <v>0</v>
      </c>
      <c r="H23" s="16">
        <f>G23*E23</f>
        <v>0</v>
      </c>
    </row>
    <row r="24" spans="2:8" ht="17">
      <c r="B24" s="17">
        <v>1</v>
      </c>
      <c r="C24" s="18"/>
      <c r="D24" s="19" t="str">
        <f>IFERROR(VLOOKUP(C24,소비자가,2,0),"")</f>
        <v/>
      </c>
      <c r="E24" s="20">
        <v>1</v>
      </c>
      <c r="F24" s="14">
        <f>IFERROR(VLOOKUP(C24,소비자가,3,0),0)</f>
        <v>0</v>
      </c>
      <c r="G24" s="15">
        <f>F24*25%</f>
        <v>0</v>
      </c>
      <c r="H24" s="16">
        <f>G24*E24</f>
        <v>0</v>
      </c>
    </row>
    <row r="25" spans="2:8" ht="17">
      <c r="B25" s="17">
        <v>1</v>
      </c>
      <c r="C25" s="18"/>
      <c r="D25" s="19" t="str">
        <f>IFERROR(VLOOKUP(C25,소비자가,2,0),"")</f>
        <v/>
      </c>
      <c r="E25" s="20">
        <v>1</v>
      </c>
      <c r="F25" s="14">
        <f>IFERROR(VLOOKUP(C25,소비자가,3,0),0)</f>
        <v>0</v>
      </c>
      <c r="G25" s="15">
        <f>F25*25%</f>
        <v>0</v>
      </c>
      <c r="H25" s="16">
        <f>G25*E25</f>
        <v>0</v>
      </c>
    </row>
    <row r="26" spans="2:8" ht="17">
      <c r="B26" s="17">
        <v>1</v>
      </c>
      <c r="C26" s="18"/>
      <c r="D26" s="19" t="str">
        <f>IFERROR(VLOOKUP(C26,소비자가,2,0),"")</f>
        <v/>
      </c>
      <c r="E26" s="20">
        <v>1</v>
      </c>
      <c r="F26" s="14">
        <f>IFERROR(VLOOKUP(C26,소비자가,3,0),0)</f>
        <v>0</v>
      </c>
      <c r="G26" s="15">
        <f>F26*25%</f>
        <v>0</v>
      </c>
      <c r="H26" s="16">
        <f>G26*E26</f>
        <v>0</v>
      </c>
    </row>
    <row r="27" spans="2:8" ht="17">
      <c r="B27" s="17">
        <v>1</v>
      </c>
      <c r="C27" s="18"/>
      <c r="D27" s="19" t="str">
        <f>IFERROR(VLOOKUP(C27,소비자가,2,0),"")</f>
        <v/>
      </c>
      <c r="E27" s="20">
        <v>1</v>
      </c>
      <c r="F27" s="14">
        <f>IFERROR(VLOOKUP(C27,소비자가,3,0),0)</f>
        <v>0</v>
      </c>
      <c r="G27" s="15">
        <f>F27*25%</f>
        <v>0</v>
      </c>
      <c r="H27" s="16">
        <f>G27*E27</f>
        <v>0</v>
      </c>
    </row>
    <row r="28" spans="2:8" ht="17">
      <c r="B28" s="17">
        <v>1</v>
      </c>
      <c r="C28" s="18"/>
      <c r="D28" s="19" t="str">
        <f>IFERROR(VLOOKUP(C28,소비자가,2,0),"")</f>
        <v/>
      </c>
      <c r="E28" s="20">
        <v>1</v>
      </c>
      <c r="F28" s="14">
        <f>IFERROR(VLOOKUP(C28,소비자가,3,0),0)</f>
        <v>0</v>
      </c>
      <c r="G28" s="15">
        <f>F28*25%</f>
        <v>0</v>
      </c>
      <c r="H28" s="16">
        <f>G28*E28</f>
        <v>0</v>
      </c>
    </row>
    <row r="29" spans="2:8" ht="17">
      <c r="B29" s="17">
        <v>1</v>
      </c>
      <c r="C29" s="18"/>
      <c r="D29" s="19" t="str">
        <f>IFERROR(VLOOKUP(C29,소비자가,2,0),"")</f>
        <v/>
      </c>
      <c r="E29" s="20">
        <v>1</v>
      </c>
      <c r="F29" s="14">
        <f>IFERROR(VLOOKUP(C29,소비자가,3,0),0)</f>
        <v>0</v>
      </c>
      <c r="G29" s="15">
        <f>F29*25%</f>
        <v>0</v>
      </c>
      <c r="H29" s="16">
        <f>G29*E29</f>
        <v>0</v>
      </c>
    </row>
    <row r="30" spans="2:8" ht="17">
      <c r="B30" s="17">
        <v>1</v>
      </c>
      <c r="C30" s="18"/>
      <c r="D30" s="19" t="str">
        <f>IFERROR(VLOOKUP(C30,소비자가,2,0),"")</f>
        <v/>
      </c>
      <c r="E30" s="20">
        <v>1</v>
      </c>
      <c r="F30" s="14">
        <f>IFERROR(VLOOKUP(C30,소비자가,3,0),0)</f>
        <v>0</v>
      </c>
      <c r="G30" s="15">
        <f>F30*25%</f>
        <v>0</v>
      </c>
      <c r="H30" s="16">
        <f>G30*E30</f>
        <v>0</v>
      </c>
    </row>
    <row r="31" spans="2:8" ht="17">
      <c r="B31" s="17">
        <v>1</v>
      </c>
      <c r="C31" s="18"/>
      <c r="D31" s="19" t="str">
        <f>IFERROR(VLOOKUP(C31,소비자가,2,0),"")</f>
        <v/>
      </c>
      <c r="E31" s="20">
        <v>1</v>
      </c>
      <c r="F31" s="14">
        <f>IFERROR(VLOOKUP(C31,소비자가,3,0),0)</f>
        <v>0</v>
      </c>
      <c r="G31" s="15">
        <f>F31*25%</f>
        <v>0</v>
      </c>
      <c r="H31" s="16">
        <f>G31*E31</f>
        <v>0</v>
      </c>
    </row>
    <row r="32" spans="2:8" ht="17">
      <c r="B32" s="17">
        <v>1</v>
      </c>
      <c r="C32" s="18"/>
      <c r="D32" s="19" t="str">
        <f>IFERROR(VLOOKUP(C32,소비자가,2,0),"")</f>
        <v/>
      </c>
      <c r="E32" s="20">
        <v>1</v>
      </c>
      <c r="F32" s="14">
        <f>IFERROR(VLOOKUP(C32,소비자가,3,0),0)</f>
        <v>0</v>
      </c>
      <c r="G32" s="15">
        <f>F32*25%</f>
        <v>0</v>
      </c>
      <c r="H32" s="16">
        <f>G32*E32</f>
        <v>0</v>
      </c>
    </row>
    <row r="33" spans="2:8" ht="17">
      <c r="B33" s="17">
        <v>1</v>
      </c>
      <c r="C33" s="18"/>
      <c r="D33" s="19" t="str">
        <f>IFERROR(VLOOKUP(C33,소비자가,2,0),"")</f>
        <v/>
      </c>
      <c r="E33" s="20">
        <v>1</v>
      </c>
      <c r="F33" s="14">
        <f>IFERROR(VLOOKUP(C33,소비자가,3,0),0)</f>
        <v>0</v>
      </c>
      <c r="G33" s="15">
        <f>F33*25%</f>
        <v>0</v>
      </c>
      <c r="H33" s="16">
        <f>G33*E33</f>
        <v>0</v>
      </c>
    </row>
    <row r="34" spans="2:8" ht="17">
      <c r="B34" s="17">
        <v>1</v>
      </c>
      <c r="C34" s="18"/>
      <c r="D34" s="19" t="str">
        <f>IFERROR(VLOOKUP(C34,소비자가,2,0),"")</f>
        <v/>
      </c>
      <c r="E34" s="20">
        <v>1</v>
      </c>
      <c r="F34" s="14">
        <f>IFERROR(VLOOKUP(C34,소비자가,3,0),0)</f>
        <v>0</v>
      </c>
      <c r="G34" s="15">
        <f>F34*25%</f>
        <v>0</v>
      </c>
      <c r="H34" s="16">
        <f>G34*E34</f>
        <v>0</v>
      </c>
    </row>
    <row r="35" spans="2:8" ht="17">
      <c r="B35" s="17">
        <v>1</v>
      </c>
      <c r="C35" s="18"/>
      <c r="D35" s="19" t="str">
        <f>IFERROR(VLOOKUP(C35,소비자가,2,0),"")</f>
        <v/>
      </c>
      <c r="E35" s="20">
        <v>1</v>
      </c>
      <c r="F35" s="14">
        <f>IFERROR(VLOOKUP(C35,소비자가,3,0),0)</f>
        <v>0</v>
      </c>
      <c r="G35" s="15">
        <f>F35*25%</f>
        <v>0</v>
      </c>
      <c r="H35" s="16">
        <f>G35*E35</f>
        <v>0</v>
      </c>
    </row>
    <row r="36" spans="2:8" ht="17">
      <c r="B36" s="17">
        <v>1</v>
      </c>
      <c r="C36" s="18"/>
      <c r="D36" s="19" t="str">
        <f>IFERROR(VLOOKUP(C36,소비자가,2,0),"")</f>
        <v/>
      </c>
      <c r="E36" s="20">
        <v>1</v>
      </c>
      <c r="F36" s="14">
        <f>IFERROR(VLOOKUP(C36,소비자가,3,0),0)</f>
        <v>0</v>
      </c>
      <c r="G36" s="15">
        <f>F36*25%</f>
        <v>0</v>
      </c>
      <c r="H36" s="16">
        <f>G36*E36</f>
        <v>0</v>
      </c>
    </row>
    <row r="37" spans="2:8" ht="17">
      <c r="B37" s="17">
        <v>1</v>
      </c>
      <c r="C37" s="18"/>
      <c r="D37" s="19" t="str">
        <f>IFERROR(VLOOKUP(C37,소비자가,2,0),"")</f>
        <v/>
      </c>
      <c r="E37" s="20">
        <v>1</v>
      </c>
      <c r="F37" s="14">
        <f>IFERROR(VLOOKUP(C37,소비자가,3,0),0)</f>
        <v>0</v>
      </c>
      <c r="G37" s="15">
        <f>F37*25%</f>
        <v>0</v>
      </c>
      <c r="H37" s="16">
        <f>G37*E37</f>
        <v>0</v>
      </c>
    </row>
    <row r="38" spans="2:8" ht="17">
      <c r="B38" s="17">
        <v>1</v>
      </c>
      <c r="C38" s="18"/>
      <c r="D38" s="19" t="str">
        <f>IFERROR(VLOOKUP(C38,소비자가,2,0),"")</f>
        <v/>
      </c>
      <c r="E38" s="20">
        <v>1</v>
      </c>
      <c r="F38" s="14">
        <f>IFERROR(VLOOKUP(C38,소비자가,3,0),0)</f>
        <v>0</v>
      </c>
      <c r="G38" s="15">
        <f>F38*25%</f>
        <v>0</v>
      </c>
      <c r="H38" s="16">
        <f>G38*E38</f>
        <v>0</v>
      </c>
    </row>
    <row r="39" spans="2:8" ht="17">
      <c r="B39" s="17">
        <v>1</v>
      </c>
      <c r="C39" s="18"/>
      <c r="D39" s="19" t="str">
        <f>IFERROR(VLOOKUP(C39,소비자가,2,0),"")</f>
        <v/>
      </c>
      <c r="E39" s="20">
        <v>1</v>
      </c>
      <c r="F39" s="14">
        <f>IFERROR(VLOOKUP(C39,소비자가,3,0),0)</f>
        <v>0</v>
      </c>
      <c r="G39" s="15">
        <f>F39*25%</f>
        <v>0</v>
      </c>
      <c r="H39" s="16">
        <f>G39*E39</f>
        <v>0</v>
      </c>
    </row>
    <row r="40" spans="2:8" ht="17">
      <c r="B40" s="17">
        <v>1</v>
      </c>
      <c r="C40" s="18"/>
      <c r="D40" s="19" t="str">
        <f>IFERROR(VLOOKUP(C40,소비자가,2,0),"")</f>
        <v/>
      </c>
      <c r="E40" s="20">
        <v>1</v>
      </c>
      <c r="F40" s="14">
        <f>IFERROR(VLOOKUP(C40,소비자가,3,0),0)</f>
        <v>0</v>
      </c>
      <c r="G40" s="15">
        <f>F40*25%</f>
        <v>0</v>
      </c>
      <c r="H40" s="16">
        <f>G40*E40</f>
        <v>0</v>
      </c>
    </row>
    <row r="41" spans="2:8" ht="17">
      <c r="B41" s="17">
        <v>1</v>
      </c>
      <c r="C41" s="18"/>
      <c r="D41" s="19" t="str">
        <f>IFERROR(VLOOKUP(C41,소비자가,2,0),"")</f>
        <v/>
      </c>
      <c r="E41" s="20">
        <v>1</v>
      </c>
      <c r="F41" s="14">
        <f>IFERROR(VLOOKUP(C41,소비자가,3,0),0)</f>
        <v>0</v>
      </c>
      <c r="G41" s="15">
        <f>F41*25%</f>
        <v>0</v>
      </c>
      <c r="H41" s="16">
        <f>G41*E41</f>
        <v>0</v>
      </c>
    </row>
    <row r="42" spans="2:8" ht="17.5" thickBot="1">
      <c r="B42" s="17">
        <v>1</v>
      </c>
      <c r="C42" s="18"/>
      <c r="D42" s="19" t="str">
        <f>IFERROR(VLOOKUP(C42,소비자가,2,0),"")</f>
        <v/>
      </c>
      <c r="E42" s="20">
        <v>1</v>
      </c>
      <c r="F42" s="14">
        <f>IFERROR(VLOOKUP(C42,소비자가,3,0),0)</f>
        <v>0</v>
      </c>
      <c r="G42" s="15">
        <f>F42*25%</f>
        <v>0</v>
      </c>
      <c r="H42" s="16">
        <f>G42*E42</f>
        <v>0</v>
      </c>
    </row>
    <row r="43" spans="2:8" ht="20.149999999999999" customHeight="1">
      <c r="B43" s="147" t="s">
        <v>0</v>
      </c>
      <c r="C43" s="148"/>
      <c r="D43" s="148"/>
      <c r="E43" s="148"/>
      <c r="F43" s="149"/>
      <c r="G43" s="145">
        <f>SUM(H42:H42)</f>
        <v>0</v>
      </c>
      <c r="H43" s="146"/>
    </row>
    <row r="44" spans="2:8" ht="19.25" customHeight="1">
      <c r="B44" s="107" t="s">
        <v>1</v>
      </c>
      <c r="C44" s="108"/>
      <c r="D44" s="108"/>
      <c r="E44" s="108"/>
      <c r="F44" s="108"/>
      <c r="G44" s="109">
        <f>G43*10%</f>
        <v>0</v>
      </c>
      <c r="H44" s="110"/>
    </row>
    <row r="45" spans="2:8" ht="19.25" customHeight="1" thickBot="1">
      <c r="B45" s="111" t="s">
        <v>2</v>
      </c>
      <c r="C45" s="112"/>
      <c r="D45" s="112"/>
      <c r="E45" s="112"/>
      <c r="F45" s="112"/>
      <c r="G45" s="113">
        <f>SUM(G43:H44)</f>
        <v>0</v>
      </c>
      <c r="H45" s="114"/>
    </row>
    <row r="46" spans="2:8" ht="19.25" customHeight="1">
      <c r="B46" s="153" t="s">
        <v>253</v>
      </c>
      <c r="C46" s="150" t="s">
        <v>254</v>
      </c>
      <c r="D46" s="151"/>
      <c r="E46" s="115" t="s">
        <v>22</v>
      </c>
      <c r="F46" s="116"/>
      <c r="G46" s="116"/>
      <c r="H46" s="117"/>
    </row>
    <row r="47" spans="2:8" ht="19.25" customHeight="1">
      <c r="B47" s="96" t="s">
        <v>255</v>
      </c>
      <c r="C47" s="98" t="s">
        <v>252</v>
      </c>
      <c r="D47" s="152"/>
      <c r="E47" s="118" t="s">
        <v>23</v>
      </c>
      <c r="F47" s="119"/>
      <c r="G47" s="119"/>
      <c r="H47" s="120"/>
    </row>
    <row r="48" spans="2:8" ht="19.25" customHeight="1">
      <c r="B48" s="96" t="s">
        <v>256</v>
      </c>
      <c r="C48" s="98" t="s">
        <v>251</v>
      </c>
      <c r="D48" s="152"/>
      <c r="E48" s="99" t="s">
        <v>24</v>
      </c>
      <c r="F48" s="100"/>
      <c r="G48" s="101"/>
      <c r="H48" s="102"/>
    </row>
    <row r="49" spans="2:8" ht="19.25" customHeight="1">
      <c r="B49" s="96" t="s">
        <v>21</v>
      </c>
      <c r="C49" s="98"/>
      <c r="D49" s="152"/>
      <c r="E49" s="99" t="s">
        <v>25</v>
      </c>
      <c r="F49" s="100"/>
      <c r="G49" s="101"/>
      <c r="H49" s="102"/>
    </row>
    <row r="50" spans="2:8" ht="19.25" customHeight="1">
      <c r="B50" s="96" t="s">
        <v>249</v>
      </c>
      <c r="C50" s="98" t="s">
        <v>250</v>
      </c>
      <c r="D50" s="152"/>
      <c r="E50" s="99" t="s">
        <v>26</v>
      </c>
      <c r="F50" s="100"/>
      <c r="G50" s="101"/>
      <c r="H50" s="102"/>
    </row>
    <row r="51" spans="2:8" ht="19.25" customHeight="1" thickBot="1">
      <c r="B51" s="96" t="s">
        <v>28</v>
      </c>
      <c r="C51" s="154"/>
      <c r="D51" s="155"/>
      <c r="E51" s="103" t="s">
        <v>27</v>
      </c>
      <c r="F51" s="104"/>
      <c r="G51" s="105" t="s">
        <v>29</v>
      </c>
      <c r="H51" s="106"/>
    </row>
    <row r="97" spans="2:3" ht="20.149999999999999" customHeight="1">
      <c r="B97" s="97"/>
      <c r="C97" s="97"/>
    </row>
  </sheetData>
  <mergeCells count="34">
    <mergeCell ref="C47:D47"/>
    <mergeCell ref="C46:D46"/>
    <mergeCell ref="C51:D51"/>
    <mergeCell ref="B43:F43"/>
    <mergeCell ref="G43:H43"/>
    <mergeCell ref="B2:H4"/>
    <mergeCell ref="B6:C6"/>
    <mergeCell ref="F6:H6"/>
    <mergeCell ref="G7:H7"/>
    <mergeCell ref="C8:D8"/>
    <mergeCell ref="G8:H8"/>
    <mergeCell ref="B9:C9"/>
    <mergeCell ref="G9:H9"/>
    <mergeCell ref="B10:C10"/>
    <mergeCell ref="G10:H10"/>
    <mergeCell ref="B11:D11"/>
    <mergeCell ref="E49:F49"/>
    <mergeCell ref="G49:H49"/>
    <mergeCell ref="B44:F44"/>
    <mergeCell ref="G44:H44"/>
    <mergeCell ref="B45:F45"/>
    <mergeCell ref="G45:H45"/>
    <mergeCell ref="E46:H46"/>
    <mergeCell ref="E47:H47"/>
    <mergeCell ref="E48:F48"/>
    <mergeCell ref="G48:H48"/>
    <mergeCell ref="C49:D49"/>
    <mergeCell ref="C48:D48"/>
    <mergeCell ref="B97:C97"/>
    <mergeCell ref="E50:F50"/>
    <mergeCell ref="G50:H50"/>
    <mergeCell ref="E51:F51"/>
    <mergeCell ref="G51:H51"/>
    <mergeCell ref="C50:D50"/>
  </mergeCells>
  <phoneticPr fontId="2" type="noConversion"/>
  <dataValidations count="1">
    <dataValidation type="list" allowBlank="1" showInputMessage="1" showErrorMessage="1" sqref="C13:C42" xr:uid="{9999D8CE-48C5-43EB-8C9D-E1F5B89F5AE8}">
      <formula1>품명</formula1>
    </dataValidation>
  </dataValidations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B13E-520D-4EAE-9885-0C54BA08D6D0}">
  <dimension ref="A4:C145"/>
  <sheetViews>
    <sheetView workbookViewId="0">
      <selection activeCell="A6" sqref="A6"/>
    </sheetView>
  </sheetViews>
  <sheetFormatPr defaultRowHeight="14"/>
  <cols>
    <col min="1" max="1" width="20.9140625" bestFit="1" customWidth="1"/>
    <col min="2" max="2" width="59.6640625" customWidth="1"/>
    <col min="3" max="3" width="12.9140625" bestFit="1" customWidth="1"/>
    <col min="6" max="6" width="11.75" bestFit="1" customWidth="1"/>
  </cols>
  <sheetData>
    <row r="4" spans="1:3" ht="15" thickBot="1">
      <c r="B4" s="21"/>
      <c r="C4" s="22" t="s">
        <v>32</v>
      </c>
    </row>
    <row r="5" spans="1:3" ht="16.5" thickBot="1">
      <c r="A5" s="23" t="s">
        <v>33</v>
      </c>
      <c r="B5" s="24" t="s">
        <v>34</v>
      </c>
      <c r="C5" s="25" t="s">
        <v>35</v>
      </c>
    </row>
    <row r="6" spans="1:3" ht="14" customHeight="1">
      <c r="A6" s="87" t="s">
        <v>238</v>
      </c>
      <c r="B6" s="88" t="s">
        <v>239</v>
      </c>
      <c r="C6" s="85"/>
    </row>
    <row r="7" spans="1:3" ht="13.5" customHeight="1">
      <c r="A7" s="90" t="s">
        <v>237</v>
      </c>
      <c r="B7" s="91" t="s">
        <v>248</v>
      </c>
      <c r="C7" s="92"/>
    </row>
    <row r="8" spans="1:3" ht="13.5" customHeight="1">
      <c r="A8" s="87" t="s">
        <v>240</v>
      </c>
      <c r="B8" s="93" t="s">
        <v>241</v>
      </c>
      <c r="C8" s="92"/>
    </row>
    <row r="9" spans="1:3" ht="13" customHeight="1">
      <c r="A9" s="86" t="s">
        <v>242</v>
      </c>
      <c r="B9" s="89" t="s">
        <v>243</v>
      </c>
      <c r="C9" s="95"/>
    </row>
    <row r="10" spans="1:3" ht="13" customHeight="1">
      <c r="A10" s="86" t="s">
        <v>244</v>
      </c>
      <c r="B10" s="89" t="s">
        <v>247</v>
      </c>
      <c r="C10" s="95"/>
    </row>
    <row r="11" spans="1:3" ht="15.5" customHeight="1" thickBot="1">
      <c r="A11" s="87" t="s">
        <v>245</v>
      </c>
      <c r="B11" s="93" t="s">
        <v>246</v>
      </c>
      <c r="C11" s="95"/>
    </row>
    <row r="12" spans="1:3" ht="16" customHeight="1">
      <c r="A12" s="33" t="s">
        <v>40</v>
      </c>
      <c r="B12" s="56" t="s">
        <v>126</v>
      </c>
      <c r="C12" s="94">
        <v>2475000</v>
      </c>
    </row>
    <row r="13" spans="1:3" ht="16">
      <c r="A13" s="28" t="s">
        <v>153</v>
      </c>
      <c r="B13" s="29" t="s">
        <v>37</v>
      </c>
      <c r="C13" s="30">
        <v>495000</v>
      </c>
    </row>
    <row r="14" spans="1:3" ht="16">
      <c r="A14" s="28" t="s">
        <v>155</v>
      </c>
      <c r="B14" s="29" t="s">
        <v>38</v>
      </c>
      <c r="C14" s="30">
        <v>495000</v>
      </c>
    </row>
    <row r="15" spans="1:3" ht="16.5" thickBot="1">
      <c r="A15" s="53" t="s">
        <v>156</v>
      </c>
      <c r="B15" s="54" t="s">
        <v>39</v>
      </c>
      <c r="C15" s="55">
        <v>1732500</v>
      </c>
    </row>
    <row r="16" spans="1:3" ht="15.5" customHeight="1">
      <c r="A16" s="33" t="s">
        <v>42</v>
      </c>
      <c r="B16" s="56" t="s">
        <v>127</v>
      </c>
      <c r="C16" s="38">
        <v>4440000</v>
      </c>
    </row>
    <row r="17" spans="1:3" ht="16">
      <c r="A17" s="28" t="s">
        <v>154</v>
      </c>
      <c r="B17" s="29" t="s">
        <v>37</v>
      </c>
      <c r="C17" s="40">
        <v>888000</v>
      </c>
    </row>
    <row r="18" spans="1:3" ht="16">
      <c r="A18" s="28" t="s">
        <v>157</v>
      </c>
      <c r="B18" s="29" t="s">
        <v>38</v>
      </c>
      <c r="C18" s="40">
        <v>888000</v>
      </c>
    </row>
    <row r="19" spans="1:3" ht="16.5" thickBot="1">
      <c r="A19" s="53" t="s">
        <v>158</v>
      </c>
      <c r="B19" s="54" t="s">
        <v>41</v>
      </c>
      <c r="C19" s="55">
        <v>3108000</v>
      </c>
    </row>
    <row r="20" spans="1:3" ht="16">
      <c r="A20" s="33" t="s">
        <v>159</v>
      </c>
      <c r="B20" s="34" t="s">
        <v>43</v>
      </c>
      <c r="C20" s="38">
        <v>5710000</v>
      </c>
    </row>
    <row r="21" spans="1:3" ht="16">
      <c r="A21" s="28" t="s">
        <v>160</v>
      </c>
      <c r="B21" s="29" t="s">
        <v>37</v>
      </c>
      <c r="C21" s="40">
        <v>1142000</v>
      </c>
    </row>
    <row r="22" spans="1:3" ht="16">
      <c r="A22" s="28" t="s">
        <v>161</v>
      </c>
      <c r="B22" s="29" t="s">
        <v>38</v>
      </c>
      <c r="C22" s="40">
        <v>1142000</v>
      </c>
    </row>
    <row r="23" spans="1:3" ht="16.5" thickBot="1">
      <c r="A23" s="53" t="s">
        <v>162</v>
      </c>
      <c r="B23" s="54" t="s">
        <v>41</v>
      </c>
      <c r="C23" s="55">
        <v>3997000</v>
      </c>
    </row>
    <row r="24" spans="1:3" ht="16">
      <c r="A24" s="33" t="s">
        <v>44</v>
      </c>
      <c r="B24" s="34" t="s">
        <v>45</v>
      </c>
      <c r="C24" s="38">
        <v>5105000</v>
      </c>
    </row>
    <row r="25" spans="1:3" ht="16">
      <c r="A25" s="28" t="s">
        <v>163</v>
      </c>
      <c r="B25" s="29" t="s">
        <v>46</v>
      </c>
      <c r="C25" s="40">
        <v>1021000</v>
      </c>
    </row>
    <row r="26" spans="1:3" ht="16">
      <c r="A26" s="28" t="s">
        <v>164</v>
      </c>
      <c r="B26" s="29" t="s">
        <v>38</v>
      </c>
      <c r="C26" s="40">
        <v>1021000</v>
      </c>
    </row>
    <row r="27" spans="1:3" ht="16.5" thickBot="1">
      <c r="A27" s="53" t="s">
        <v>165</v>
      </c>
      <c r="B27" s="54" t="s">
        <v>41</v>
      </c>
      <c r="C27" s="55">
        <v>3573500</v>
      </c>
    </row>
    <row r="28" spans="1:3" ht="16">
      <c r="A28" s="33" t="s">
        <v>47</v>
      </c>
      <c r="B28" s="34" t="s">
        <v>48</v>
      </c>
      <c r="C28" s="38">
        <v>6565000</v>
      </c>
    </row>
    <row r="29" spans="1:3" ht="16">
      <c r="A29" s="28" t="s">
        <v>166</v>
      </c>
      <c r="B29" s="29" t="s">
        <v>46</v>
      </c>
      <c r="C29" s="40">
        <v>1313000</v>
      </c>
    </row>
    <row r="30" spans="1:3" ht="16">
      <c r="A30" s="28" t="s">
        <v>167</v>
      </c>
      <c r="B30" s="29" t="s">
        <v>38</v>
      </c>
      <c r="C30" s="40">
        <v>1313000</v>
      </c>
    </row>
    <row r="31" spans="1:3" ht="16.5" thickBot="1">
      <c r="A31" s="53" t="s">
        <v>168</v>
      </c>
      <c r="B31" s="54" t="s">
        <v>41</v>
      </c>
      <c r="C31" s="55">
        <v>4595500</v>
      </c>
    </row>
    <row r="32" spans="1:3" ht="19" customHeight="1">
      <c r="A32" s="33" t="s">
        <v>169</v>
      </c>
      <c r="B32" s="56" t="s">
        <v>128</v>
      </c>
      <c r="C32" s="38">
        <v>7650000</v>
      </c>
    </row>
    <row r="33" spans="1:3" ht="16">
      <c r="A33" s="28" t="s">
        <v>170</v>
      </c>
      <c r="B33" s="29" t="s">
        <v>37</v>
      </c>
      <c r="C33" s="40">
        <v>1530000</v>
      </c>
    </row>
    <row r="34" spans="1:3" ht="16">
      <c r="A34" s="28" t="s">
        <v>171</v>
      </c>
      <c r="B34" s="29" t="s">
        <v>38</v>
      </c>
      <c r="C34" s="40">
        <v>1530000</v>
      </c>
    </row>
    <row r="35" spans="1:3" ht="16.5" thickBot="1">
      <c r="A35" s="53" t="s">
        <v>172</v>
      </c>
      <c r="B35" s="54" t="s">
        <v>41</v>
      </c>
      <c r="C35" s="55">
        <v>5355000</v>
      </c>
    </row>
    <row r="36" spans="1:3" ht="16">
      <c r="A36" s="33" t="s">
        <v>173</v>
      </c>
      <c r="B36" s="34" t="s">
        <v>49</v>
      </c>
      <c r="C36" s="38">
        <v>9885000</v>
      </c>
    </row>
    <row r="37" spans="1:3" ht="16">
      <c r="A37" s="28" t="s">
        <v>174</v>
      </c>
      <c r="B37" s="29" t="s">
        <v>37</v>
      </c>
      <c r="C37" s="40">
        <v>1977000</v>
      </c>
    </row>
    <row r="38" spans="1:3" ht="16">
      <c r="A38" s="28" t="s">
        <v>175</v>
      </c>
      <c r="B38" s="29" t="s">
        <v>38</v>
      </c>
      <c r="C38" s="40">
        <v>1977000</v>
      </c>
    </row>
    <row r="39" spans="1:3" ht="16.5" thickBot="1">
      <c r="A39" s="53" t="s">
        <v>176</v>
      </c>
      <c r="B39" s="54" t="s">
        <v>41</v>
      </c>
      <c r="C39" s="55">
        <v>6919500</v>
      </c>
    </row>
    <row r="40" spans="1:3" ht="16">
      <c r="A40" s="33" t="s">
        <v>50</v>
      </c>
      <c r="B40" s="34" t="s">
        <v>51</v>
      </c>
      <c r="C40" s="38">
        <v>10750000</v>
      </c>
    </row>
    <row r="41" spans="1:3" ht="16">
      <c r="A41" s="28" t="s">
        <v>177</v>
      </c>
      <c r="B41" s="29" t="s">
        <v>46</v>
      </c>
      <c r="C41" s="40">
        <v>2150000</v>
      </c>
    </row>
    <row r="42" spans="1:3" ht="16">
      <c r="A42" s="28" t="s">
        <v>178</v>
      </c>
      <c r="B42" s="29" t="s">
        <v>38</v>
      </c>
      <c r="C42" s="40">
        <v>2150000</v>
      </c>
    </row>
    <row r="43" spans="1:3" ht="16.5" thickBot="1">
      <c r="A43" s="53" t="s">
        <v>179</v>
      </c>
      <c r="B43" s="54" t="s">
        <v>52</v>
      </c>
      <c r="C43" s="55">
        <v>7525000</v>
      </c>
    </row>
    <row r="44" spans="1:3" ht="16">
      <c r="A44" s="33" t="s">
        <v>53</v>
      </c>
      <c r="B44" s="34" t="s">
        <v>54</v>
      </c>
      <c r="C44" s="38">
        <v>12750000</v>
      </c>
    </row>
    <row r="45" spans="1:3" ht="16">
      <c r="A45" s="28" t="s">
        <v>180</v>
      </c>
      <c r="B45" s="29" t="s">
        <v>46</v>
      </c>
      <c r="C45" s="40">
        <v>2550000</v>
      </c>
    </row>
    <row r="46" spans="1:3" ht="16">
      <c r="A46" s="28" t="s">
        <v>181</v>
      </c>
      <c r="B46" s="29" t="s">
        <v>38</v>
      </c>
      <c r="C46" s="40">
        <v>2550000</v>
      </c>
    </row>
    <row r="47" spans="1:3" ht="16.5" thickBot="1">
      <c r="A47" s="53" t="s">
        <v>182</v>
      </c>
      <c r="B47" s="54" t="s">
        <v>52</v>
      </c>
      <c r="C47" s="55">
        <v>8925000</v>
      </c>
    </row>
    <row r="48" spans="1:3" ht="19" customHeight="1">
      <c r="A48" s="33" t="s">
        <v>152</v>
      </c>
      <c r="B48" s="56" t="s">
        <v>129</v>
      </c>
      <c r="C48" s="38">
        <v>15000000</v>
      </c>
    </row>
    <row r="49" spans="1:3" ht="16">
      <c r="A49" s="28" t="s">
        <v>183</v>
      </c>
      <c r="B49" s="29" t="s">
        <v>46</v>
      </c>
      <c r="C49" s="40">
        <v>3000000</v>
      </c>
    </row>
    <row r="50" spans="1:3" ht="16">
      <c r="A50" s="28" t="s">
        <v>184</v>
      </c>
      <c r="B50" s="29" t="s">
        <v>38</v>
      </c>
      <c r="C50" s="40">
        <v>3000000</v>
      </c>
    </row>
    <row r="51" spans="1:3" ht="16.5" thickBot="1">
      <c r="A51" s="53" t="s">
        <v>185</v>
      </c>
      <c r="B51" s="54" t="s">
        <v>131</v>
      </c>
      <c r="C51" s="55">
        <v>10500000</v>
      </c>
    </row>
    <row r="52" spans="1:3" ht="4" customHeight="1" thickBot="1">
      <c r="A52" s="71"/>
      <c r="B52" s="72"/>
      <c r="C52" s="73"/>
    </row>
    <row r="53" spans="1:3" ht="16">
      <c r="A53" s="60" t="s">
        <v>132</v>
      </c>
      <c r="B53" s="61" t="s">
        <v>133</v>
      </c>
      <c r="C53" s="62" t="s">
        <v>135</v>
      </c>
    </row>
    <row r="54" spans="1:3" ht="16.5" thickBot="1">
      <c r="A54" s="28" t="s">
        <v>186</v>
      </c>
      <c r="B54" s="57" t="s">
        <v>134</v>
      </c>
      <c r="C54" s="58"/>
    </row>
    <row r="55" spans="1:3" ht="16">
      <c r="A55" s="63" t="s">
        <v>136</v>
      </c>
      <c r="B55" s="64" t="s">
        <v>137</v>
      </c>
      <c r="C55" s="62">
        <v>3825000</v>
      </c>
    </row>
    <row r="56" spans="1:3" ht="16">
      <c r="A56" s="28" t="s">
        <v>187</v>
      </c>
      <c r="B56" s="57" t="s">
        <v>134</v>
      </c>
      <c r="C56" s="58">
        <v>383000</v>
      </c>
    </row>
    <row r="57" spans="1:3" ht="16">
      <c r="A57" s="65" t="s">
        <v>140</v>
      </c>
      <c r="B57" s="66" t="s">
        <v>141</v>
      </c>
      <c r="C57" s="67">
        <v>6940000</v>
      </c>
    </row>
    <row r="58" spans="1:3" ht="16">
      <c r="A58" s="28" t="s">
        <v>188</v>
      </c>
      <c r="B58" s="57" t="s">
        <v>134</v>
      </c>
      <c r="C58" s="59">
        <v>694000</v>
      </c>
    </row>
    <row r="59" spans="1:3" ht="16">
      <c r="A59" s="65" t="s">
        <v>142</v>
      </c>
      <c r="B59" s="66" t="s">
        <v>143</v>
      </c>
      <c r="C59" s="67" t="s">
        <v>135</v>
      </c>
    </row>
    <row r="60" spans="1:3" ht="16">
      <c r="A60" s="28" t="s">
        <v>189</v>
      </c>
      <c r="B60" s="57" t="s">
        <v>134</v>
      </c>
      <c r="C60" s="59"/>
    </row>
    <row r="61" spans="1:3" ht="16">
      <c r="A61" s="65" t="s">
        <v>138</v>
      </c>
      <c r="B61" s="66" t="s">
        <v>139</v>
      </c>
      <c r="C61" s="67" t="s">
        <v>135</v>
      </c>
    </row>
    <row r="62" spans="1:3" ht="16">
      <c r="A62" s="28" t="s">
        <v>190</v>
      </c>
      <c r="B62" s="57" t="s">
        <v>134</v>
      </c>
      <c r="C62" s="59"/>
    </row>
    <row r="63" spans="1:3" ht="16">
      <c r="A63" s="65" t="s">
        <v>144</v>
      </c>
      <c r="B63" s="66" t="s">
        <v>145</v>
      </c>
      <c r="C63" s="67" t="s">
        <v>135</v>
      </c>
    </row>
    <row r="64" spans="1:3" ht="16">
      <c r="A64" s="28" t="s">
        <v>191</v>
      </c>
      <c r="B64" s="57" t="s">
        <v>134</v>
      </c>
      <c r="C64" s="59"/>
    </row>
    <row r="65" spans="1:3" ht="16">
      <c r="A65" s="65" t="s">
        <v>146</v>
      </c>
      <c r="B65" s="66" t="s">
        <v>147</v>
      </c>
      <c r="C65" s="67" t="s">
        <v>135</v>
      </c>
    </row>
    <row r="66" spans="1:3" ht="16">
      <c r="A66" s="28" t="s">
        <v>192</v>
      </c>
      <c r="B66" s="57" t="s">
        <v>134</v>
      </c>
      <c r="C66" s="59"/>
    </row>
    <row r="67" spans="1:3" s="74" customFormat="1" ht="3" customHeight="1">
      <c r="A67" s="75"/>
      <c r="B67" s="76"/>
      <c r="C67" s="77"/>
    </row>
    <row r="68" spans="1:3" ht="16">
      <c r="A68" s="68" t="s">
        <v>149</v>
      </c>
      <c r="B68" s="69" t="s">
        <v>151</v>
      </c>
      <c r="C68" s="70" t="s">
        <v>135</v>
      </c>
    </row>
    <row r="69" spans="1:3" ht="16">
      <c r="A69" s="28" t="s">
        <v>193</v>
      </c>
      <c r="B69" s="57" t="s">
        <v>134</v>
      </c>
      <c r="C69" s="59"/>
    </row>
    <row r="70" spans="1:3" ht="16">
      <c r="A70" s="68" t="s">
        <v>148</v>
      </c>
      <c r="B70" s="69" t="s">
        <v>150</v>
      </c>
      <c r="C70" s="70">
        <v>3405000</v>
      </c>
    </row>
    <row r="71" spans="1:3" ht="16.5" thickBot="1">
      <c r="A71" s="28" t="s">
        <v>194</v>
      </c>
      <c r="B71" s="57" t="s">
        <v>134</v>
      </c>
      <c r="C71" s="55">
        <v>341000</v>
      </c>
    </row>
    <row r="72" spans="1:3" s="74" customFormat="1" ht="3" customHeight="1" thickBot="1">
      <c r="A72" s="78"/>
      <c r="B72" s="79"/>
      <c r="C72" s="80"/>
    </row>
    <row r="73" spans="1:3" ht="16">
      <c r="A73" s="33" t="s">
        <v>195</v>
      </c>
      <c r="B73" s="34" t="s">
        <v>55</v>
      </c>
      <c r="C73" s="38">
        <v>16500000</v>
      </c>
    </row>
    <row r="74" spans="1:3" ht="16">
      <c r="A74" s="28" t="s">
        <v>196</v>
      </c>
      <c r="B74" s="29" t="s">
        <v>46</v>
      </c>
      <c r="C74" s="40">
        <v>3300000</v>
      </c>
    </row>
    <row r="75" spans="1:3" ht="16">
      <c r="A75" s="28" t="s">
        <v>197</v>
      </c>
      <c r="B75" s="29" t="s">
        <v>38</v>
      </c>
      <c r="C75" s="40">
        <v>3300000</v>
      </c>
    </row>
    <row r="76" spans="1:3" ht="16.5" thickBot="1">
      <c r="A76" s="53" t="s">
        <v>198</v>
      </c>
      <c r="B76" s="54" t="s">
        <v>56</v>
      </c>
      <c r="C76" s="55">
        <v>11550000</v>
      </c>
    </row>
    <row r="77" spans="1:3" ht="19" customHeight="1">
      <c r="A77" s="33" t="s">
        <v>199</v>
      </c>
      <c r="B77" s="56" t="s">
        <v>130</v>
      </c>
      <c r="C77" s="38">
        <v>27720000</v>
      </c>
    </row>
    <row r="78" spans="1:3" ht="16">
      <c r="A78" s="28" t="s">
        <v>200</v>
      </c>
      <c r="B78" s="29" t="s">
        <v>46</v>
      </c>
      <c r="C78" s="40">
        <v>5544000</v>
      </c>
    </row>
    <row r="79" spans="1:3" ht="16">
      <c r="A79" s="28" t="s">
        <v>201</v>
      </c>
      <c r="B79" s="29" t="s">
        <v>38</v>
      </c>
      <c r="C79" s="40">
        <v>5544000</v>
      </c>
    </row>
    <row r="80" spans="1:3" ht="16.5" thickBot="1">
      <c r="A80" s="53" t="s">
        <v>202</v>
      </c>
      <c r="B80" s="54" t="s">
        <v>131</v>
      </c>
      <c r="C80" s="55">
        <v>19404000</v>
      </c>
    </row>
    <row r="81" spans="1:3" ht="16">
      <c r="A81" s="33" t="s">
        <v>57</v>
      </c>
      <c r="B81" s="34" t="s">
        <v>58</v>
      </c>
      <c r="C81" s="38">
        <v>34830000</v>
      </c>
    </row>
    <row r="82" spans="1:3" ht="16">
      <c r="A82" s="28" t="s">
        <v>203</v>
      </c>
      <c r="B82" s="29" t="s">
        <v>46</v>
      </c>
      <c r="C82" s="40">
        <v>6966000</v>
      </c>
    </row>
    <row r="83" spans="1:3" ht="16">
      <c r="A83" s="28" t="s">
        <v>204</v>
      </c>
      <c r="B83" s="29" t="s">
        <v>38</v>
      </c>
      <c r="C83" s="40">
        <v>6966000</v>
      </c>
    </row>
    <row r="84" spans="1:3" ht="16.5" thickBot="1">
      <c r="A84" s="53" t="s">
        <v>205</v>
      </c>
      <c r="B84" s="54" t="s">
        <v>41</v>
      </c>
      <c r="C84" s="55">
        <v>24381000</v>
      </c>
    </row>
    <row r="85" spans="1:3" ht="16">
      <c r="A85" s="33" t="s">
        <v>206</v>
      </c>
      <c r="B85" s="34" t="s">
        <v>59</v>
      </c>
      <c r="C85" s="38">
        <v>47620000</v>
      </c>
    </row>
    <row r="86" spans="1:3" ht="16">
      <c r="A86" s="28" t="s">
        <v>207</v>
      </c>
      <c r="B86" s="29" t="s">
        <v>46</v>
      </c>
      <c r="C86" s="40">
        <v>9524000</v>
      </c>
    </row>
    <row r="87" spans="1:3" ht="16">
      <c r="A87" s="28" t="s">
        <v>208</v>
      </c>
      <c r="B87" s="29" t="s">
        <v>38</v>
      </c>
      <c r="C87" s="40">
        <v>9524000</v>
      </c>
    </row>
    <row r="88" spans="1:3" ht="16.5" thickBot="1">
      <c r="A88" s="53" t="s">
        <v>209</v>
      </c>
      <c r="B88" s="54" t="s">
        <v>41</v>
      </c>
      <c r="C88" s="55">
        <v>33334000</v>
      </c>
    </row>
    <row r="89" spans="1:3" ht="16">
      <c r="A89" s="33" t="s">
        <v>210</v>
      </c>
      <c r="B89" s="34" t="s">
        <v>60</v>
      </c>
      <c r="C89" s="38">
        <v>63380000</v>
      </c>
    </row>
    <row r="90" spans="1:3" ht="16">
      <c r="A90" s="28" t="s">
        <v>211</v>
      </c>
      <c r="B90" s="29" t="s">
        <v>46</v>
      </c>
      <c r="C90" s="40">
        <v>12676000</v>
      </c>
    </row>
    <row r="91" spans="1:3" ht="16">
      <c r="A91" s="28" t="s">
        <v>212</v>
      </c>
      <c r="B91" s="29" t="s">
        <v>38</v>
      </c>
      <c r="C91" s="40">
        <v>12676000</v>
      </c>
    </row>
    <row r="92" spans="1:3" ht="16.5" thickBot="1">
      <c r="A92" s="53" t="s">
        <v>213</v>
      </c>
      <c r="B92" s="54" t="s">
        <v>41</v>
      </c>
      <c r="C92" s="55">
        <v>44366000</v>
      </c>
    </row>
    <row r="93" spans="1:3" ht="16">
      <c r="A93" s="33" t="s">
        <v>61</v>
      </c>
      <c r="B93" s="34" t="s">
        <v>62</v>
      </c>
      <c r="C93" s="38">
        <v>73440000</v>
      </c>
    </row>
    <row r="94" spans="1:3" ht="16">
      <c r="A94" s="28" t="s">
        <v>214</v>
      </c>
      <c r="B94" s="29" t="s">
        <v>46</v>
      </c>
      <c r="C94" s="40">
        <v>14688000</v>
      </c>
    </row>
    <row r="95" spans="1:3" ht="16">
      <c r="A95" s="28" t="s">
        <v>215</v>
      </c>
      <c r="B95" s="29" t="s">
        <v>38</v>
      </c>
      <c r="C95" s="40">
        <v>14688000</v>
      </c>
    </row>
    <row r="96" spans="1:3" ht="16.5" thickBot="1">
      <c r="A96" s="53" t="s">
        <v>216</v>
      </c>
      <c r="B96" s="54" t="s">
        <v>41</v>
      </c>
      <c r="C96" s="55">
        <v>51408000</v>
      </c>
    </row>
    <row r="97" spans="1:3" ht="16">
      <c r="A97" s="33" t="s">
        <v>217</v>
      </c>
      <c r="B97" s="34" t="s">
        <v>63</v>
      </c>
      <c r="C97" s="38">
        <v>55180000</v>
      </c>
    </row>
    <row r="98" spans="1:3" ht="16">
      <c r="A98" s="28" t="s">
        <v>218</v>
      </c>
      <c r="B98" s="29" t="s">
        <v>46</v>
      </c>
      <c r="C98" s="40">
        <v>11036000</v>
      </c>
    </row>
    <row r="99" spans="1:3" ht="16">
      <c r="A99" s="28" t="s">
        <v>219</v>
      </c>
      <c r="B99" s="29" t="s">
        <v>38</v>
      </c>
      <c r="C99" s="40">
        <v>11036000</v>
      </c>
    </row>
    <row r="100" spans="1:3" ht="16.5" thickBot="1">
      <c r="A100" s="53" t="s">
        <v>220</v>
      </c>
      <c r="B100" s="54" t="s">
        <v>41</v>
      </c>
      <c r="C100" s="55">
        <v>38626000</v>
      </c>
    </row>
    <row r="101" spans="1:3" ht="16">
      <c r="A101" s="33" t="s">
        <v>221</v>
      </c>
      <c r="B101" s="34" t="s">
        <v>64</v>
      </c>
      <c r="C101" s="38">
        <v>68180000</v>
      </c>
    </row>
    <row r="102" spans="1:3" ht="16">
      <c r="A102" s="28" t="s">
        <v>222</v>
      </c>
      <c r="B102" s="29" t="s">
        <v>46</v>
      </c>
      <c r="C102" s="40">
        <v>13636000</v>
      </c>
    </row>
    <row r="103" spans="1:3" ht="16">
      <c r="A103" s="28" t="s">
        <v>223</v>
      </c>
      <c r="B103" s="29" t="s">
        <v>38</v>
      </c>
      <c r="C103" s="40">
        <v>13636000</v>
      </c>
    </row>
    <row r="104" spans="1:3" ht="16.5" thickBot="1">
      <c r="A104" s="53" t="s">
        <v>224</v>
      </c>
      <c r="B104" s="54" t="s">
        <v>41</v>
      </c>
      <c r="C104" s="55">
        <v>47726000</v>
      </c>
    </row>
    <row r="105" spans="1:3" ht="16">
      <c r="A105" s="33" t="s">
        <v>225</v>
      </c>
      <c r="B105" s="34" t="s">
        <v>65</v>
      </c>
      <c r="C105" s="38">
        <v>76490000</v>
      </c>
    </row>
    <row r="106" spans="1:3" ht="16">
      <c r="A106" s="28" t="s">
        <v>226</v>
      </c>
      <c r="B106" s="29" t="s">
        <v>46</v>
      </c>
      <c r="C106" s="40">
        <v>15298000</v>
      </c>
    </row>
    <row r="107" spans="1:3" ht="16">
      <c r="A107" s="28" t="s">
        <v>227</v>
      </c>
      <c r="B107" s="29" t="s">
        <v>38</v>
      </c>
      <c r="C107" s="40">
        <v>15298000</v>
      </c>
    </row>
    <row r="108" spans="1:3" ht="16.5" thickBot="1">
      <c r="A108" s="53" t="s">
        <v>228</v>
      </c>
      <c r="B108" s="54" t="s">
        <v>41</v>
      </c>
      <c r="C108" s="55">
        <v>53543000</v>
      </c>
    </row>
    <row r="109" spans="1:3" ht="16">
      <c r="A109" s="33" t="s">
        <v>66</v>
      </c>
      <c r="B109" s="34" t="s">
        <v>67</v>
      </c>
      <c r="C109" s="38">
        <v>92115000</v>
      </c>
    </row>
    <row r="110" spans="1:3" ht="16">
      <c r="A110" s="28" t="s">
        <v>229</v>
      </c>
      <c r="B110" s="29" t="s">
        <v>46</v>
      </c>
      <c r="C110" s="40">
        <v>18423000</v>
      </c>
    </row>
    <row r="111" spans="1:3" ht="16">
      <c r="A111" s="28" t="s">
        <v>230</v>
      </c>
      <c r="B111" s="29" t="s">
        <v>38</v>
      </c>
      <c r="C111" s="40">
        <v>18423000</v>
      </c>
    </row>
    <row r="112" spans="1:3" ht="16.5" thickBot="1">
      <c r="A112" s="53" t="s">
        <v>231</v>
      </c>
      <c r="B112" s="54" t="s">
        <v>41</v>
      </c>
      <c r="C112" s="55">
        <v>64480500</v>
      </c>
    </row>
    <row r="113" spans="1:3" ht="16">
      <c r="A113" s="33" t="s">
        <v>68</v>
      </c>
      <c r="B113" s="34" t="s">
        <v>69</v>
      </c>
      <c r="C113" s="38">
        <v>103490000</v>
      </c>
    </row>
    <row r="114" spans="1:3" ht="16">
      <c r="A114" s="28" t="s">
        <v>232</v>
      </c>
      <c r="B114" s="29" t="s">
        <v>46</v>
      </c>
      <c r="C114" s="40">
        <v>20698000</v>
      </c>
    </row>
    <row r="115" spans="1:3" ht="16">
      <c r="A115" s="28" t="s">
        <v>233</v>
      </c>
      <c r="B115" s="29" t="s">
        <v>38</v>
      </c>
      <c r="C115" s="40">
        <v>20698000</v>
      </c>
    </row>
    <row r="116" spans="1:3" ht="16.5" thickBot="1">
      <c r="A116" s="53" t="s">
        <v>234</v>
      </c>
      <c r="B116" s="54" t="s">
        <v>41</v>
      </c>
      <c r="C116" s="55">
        <v>72443000</v>
      </c>
    </row>
    <row r="117" spans="1:3" ht="16.5" thickBot="1">
      <c r="A117" s="44" t="s">
        <v>235</v>
      </c>
      <c r="B117" s="45" t="s">
        <v>70</v>
      </c>
      <c r="C117" s="46">
        <v>4800000</v>
      </c>
    </row>
    <row r="118" spans="1:3" ht="16">
      <c r="A118" s="33" t="s">
        <v>236</v>
      </c>
      <c r="B118" s="34" t="s">
        <v>71</v>
      </c>
      <c r="C118" s="38">
        <v>27075000</v>
      </c>
    </row>
    <row r="119" spans="1:3" ht="16.5" thickBot="1">
      <c r="A119" s="35" t="s">
        <v>72</v>
      </c>
      <c r="B119" s="36" t="s">
        <v>73</v>
      </c>
      <c r="C119" s="37">
        <v>5415000</v>
      </c>
    </row>
    <row r="120" spans="1:3" ht="16.5" thickBot="1">
      <c r="A120" s="44" t="s">
        <v>74</v>
      </c>
      <c r="B120" s="45" t="s">
        <v>75</v>
      </c>
      <c r="C120" s="46">
        <v>10800000</v>
      </c>
    </row>
    <row r="121" spans="1:3" ht="16">
      <c r="A121" s="33" t="s">
        <v>76</v>
      </c>
      <c r="B121" s="34" t="s">
        <v>77</v>
      </c>
      <c r="C121" s="38">
        <v>60915000</v>
      </c>
    </row>
    <row r="122" spans="1:3" ht="16.5" thickBot="1">
      <c r="A122" s="35" t="s">
        <v>78</v>
      </c>
      <c r="B122" s="36" t="s">
        <v>79</v>
      </c>
      <c r="C122" s="37">
        <v>12183000</v>
      </c>
    </row>
    <row r="123" spans="1:3" ht="16.5" thickBot="1">
      <c r="A123" s="44" t="s">
        <v>80</v>
      </c>
      <c r="B123" s="45" t="s">
        <v>81</v>
      </c>
      <c r="C123" s="46">
        <v>12420000</v>
      </c>
    </row>
    <row r="124" spans="1:3" ht="16">
      <c r="A124" s="33" t="s">
        <v>82</v>
      </c>
      <c r="B124" s="34" t="s">
        <v>83</v>
      </c>
      <c r="C124" s="39" t="s">
        <v>36</v>
      </c>
    </row>
    <row r="125" spans="1:3" ht="16.5" thickBot="1">
      <c r="A125" s="35" t="s">
        <v>84</v>
      </c>
      <c r="B125" s="36" t="s">
        <v>85</v>
      </c>
      <c r="C125" s="37">
        <v>19902000</v>
      </c>
    </row>
    <row r="126" spans="1:3" ht="16">
      <c r="A126" s="26" t="s">
        <v>86</v>
      </c>
      <c r="B126" s="27" t="s">
        <v>87</v>
      </c>
      <c r="C126" s="42">
        <v>104905000</v>
      </c>
    </row>
    <row r="127" spans="1:3" ht="16.5" thickBot="1">
      <c r="A127" s="31" t="s">
        <v>88</v>
      </c>
      <c r="B127" s="32" t="s">
        <v>89</v>
      </c>
      <c r="C127" s="43">
        <v>20981000</v>
      </c>
    </row>
    <row r="128" spans="1:3" ht="16.5" thickBot="1">
      <c r="A128" s="35" t="s">
        <v>90</v>
      </c>
      <c r="B128" s="36" t="s">
        <v>91</v>
      </c>
      <c r="C128" s="37">
        <v>27600000</v>
      </c>
    </row>
    <row r="129" spans="1:3" ht="16">
      <c r="A129" s="26" t="s">
        <v>92</v>
      </c>
      <c r="B129" s="27" t="s">
        <v>93</v>
      </c>
      <c r="C129" s="42">
        <v>203035000</v>
      </c>
    </row>
    <row r="130" spans="1:3" ht="16.5" thickBot="1">
      <c r="A130" s="31" t="s">
        <v>94</v>
      </c>
      <c r="B130" s="32" t="s">
        <v>95</v>
      </c>
      <c r="C130" s="43">
        <v>40607000</v>
      </c>
    </row>
    <row r="131" spans="1:3" ht="16">
      <c r="A131" s="33" t="s">
        <v>96</v>
      </c>
      <c r="B131" s="34" t="s">
        <v>97</v>
      </c>
      <c r="C131" s="39" t="s">
        <v>36</v>
      </c>
    </row>
    <row r="132" spans="1:3" ht="16.5" thickBot="1">
      <c r="A132" s="35" t="s">
        <v>98</v>
      </c>
      <c r="B132" s="36" t="s">
        <v>99</v>
      </c>
      <c r="C132" s="37">
        <v>44298000</v>
      </c>
    </row>
    <row r="133" spans="1:3" ht="16">
      <c r="A133" s="26" t="s">
        <v>100</v>
      </c>
      <c r="B133" s="27" t="s">
        <v>101</v>
      </c>
      <c r="C133" s="41" t="s">
        <v>36</v>
      </c>
    </row>
    <row r="134" spans="1:3" ht="16.5" thickBot="1">
      <c r="A134" s="31" t="s">
        <v>102</v>
      </c>
      <c r="B134" s="32" t="s">
        <v>103</v>
      </c>
      <c r="C134" s="43">
        <v>73830000</v>
      </c>
    </row>
    <row r="135" spans="1:3" ht="16">
      <c r="A135" s="33" t="s">
        <v>104</v>
      </c>
      <c r="B135" s="34" t="s">
        <v>105</v>
      </c>
      <c r="C135" s="38">
        <v>948750000</v>
      </c>
    </row>
    <row r="136" spans="1:3" ht="16.5" thickBot="1">
      <c r="A136" s="35" t="s">
        <v>106</v>
      </c>
      <c r="B136" s="36" t="s">
        <v>107</v>
      </c>
      <c r="C136" s="37">
        <v>189750000</v>
      </c>
    </row>
    <row r="137" spans="1:3" ht="16.5" thickBot="1">
      <c r="A137" s="47" t="s">
        <v>108</v>
      </c>
      <c r="B137" s="48" t="s">
        <v>109</v>
      </c>
      <c r="C137" s="49">
        <v>180000000</v>
      </c>
    </row>
    <row r="138" spans="1:3" ht="16">
      <c r="A138" s="33" t="s">
        <v>110</v>
      </c>
      <c r="B138" s="34" t="s">
        <v>111</v>
      </c>
      <c r="C138" s="39" t="s">
        <v>36</v>
      </c>
    </row>
    <row r="139" spans="1:3" ht="16.5" thickBot="1">
      <c r="A139" s="50" t="s">
        <v>112</v>
      </c>
      <c r="B139" s="51" t="s">
        <v>113</v>
      </c>
      <c r="C139" s="52">
        <v>51360000</v>
      </c>
    </row>
    <row r="140" spans="1:3" ht="16">
      <c r="A140" s="26" t="s">
        <v>114</v>
      </c>
      <c r="B140" s="27" t="s">
        <v>115</v>
      </c>
      <c r="C140" s="42">
        <v>622635000</v>
      </c>
    </row>
    <row r="141" spans="1:3" ht="16.5" thickBot="1">
      <c r="A141" s="31" t="s">
        <v>116</v>
      </c>
      <c r="B141" s="32" t="s">
        <v>117</v>
      </c>
      <c r="C141" s="43">
        <v>124527000</v>
      </c>
    </row>
    <row r="142" spans="1:3" ht="16">
      <c r="A142" s="33" t="s">
        <v>118</v>
      </c>
      <c r="B142" s="34" t="s">
        <v>119</v>
      </c>
      <c r="C142" s="39" t="s">
        <v>36</v>
      </c>
    </row>
    <row r="143" spans="1:3" ht="16.5" thickBot="1">
      <c r="A143" s="35" t="s">
        <v>120</v>
      </c>
      <c r="B143" s="36" t="s">
        <v>121</v>
      </c>
      <c r="C143" s="37">
        <v>118128000</v>
      </c>
    </row>
    <row r="144" spans="1:3" ht="16">
      <c r="A144" s="26" t="s">
        <v>122</v>
      </c>
      <c r="B144" s="27" t="s">
        <v>123</v>
      </c>
      <c r="C144" s="42">
        <v>1960000000</v>
      </c>
    </row>
    <row r="145" spans="1:3" ht="16.5" thickBot="1">
      <c r="A145" s="31" t="s">
        <v>124</v>
      </c>
      <c r="B145" s="32" t="s">
        <v>125</v>
      </c>
      <c r="C145" s="43">
        <v>392000000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판매</vt:lpstr>
      <vt:lpstr>소비자가</vt:lpstr>
      <vt:lpstr>판매!Print_Area</vt:lpstr>
      <vt:lpstr>소비자가</vt:lpstr>
      <vt:lpstr>품명</vt:lpstr>
    </vt:vector>
  </TitlesOfParts>
  <Company>주신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김경환</dc:creator>
  <cp:lastModifiedBy>김 예지</cp:lastModifiedBy>
  <cp:lastPrinted>2020-09-23T03:20:05Z</cp:lastPrinted>
  <dcterms:created xsi:type="dcterms:W3CDTF">2009-01-06T10:21:47Z</dcterms:created>
  <dcterms:modified xsi:type="dcterms:W3CDTF">2025-04-11T01:44:45Z</dcterms:modified>
</cp:coreProperties>
</file>