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1970" windowHeight="6120" activeTab="1"/>
  </bookViews>
  <sheets>
    <sheet name="WI" sheetId="855" r:id="rId1"/>
    <sheet name="MASTER LL" sheetId="834" r:id="rId2"/>
    <sheet name="MASTER WO" sheetId="853" r:id="rId3"/>
    <sheet name="WO" sheetId="847" r:id="rId4"/>
    <sheet name="LOADING LIST (SMT-A)" sheetId="857" r:id="rId5"/>
    <sheet name="Outstanding formula" sheetId="859" r:id="rId6"/>
  </sheets>
  <definedNames>
    <definedName name="_xlnm._FilterDatabase" localSheetId="2" hidden="1">'MASTER WO'!$A$4:$N$4</definedName>
    <definedName name="_xlnm._FilterDatabase" localSheetId="3" hidden="1">WO!$A$1:$XEV$1</definedName>
  </definedNames>
  <calcPr calcId="124519"/>
</workbook>
</file>

<file path=xl/calcChain.xml><?xml version="1.0" encoding="utf-8"?>
<calcChain xmlns="http://schemas.openxmlformats.org/spreadsheetml/2006/main">
  <c r="X5" i="834"/>
  <c r="N14" i="853" l="1"/>
  <c r="N13"/>
  <c r="N12"/>
  <c r="N11"/>
  <c r="N10"/>
  <c r="N9"/>
  <c r="N8"/>
  <c r="N7"/>
  <c r="N6"/>
  <c r="T28" i="834"/>
  <c r="U28" s="1"/>
  <c r="N28"/>
  <c r="O28" s="1"/>
  <c r="Q28" s="1"/>
  <c r="M28"/>
  <c r="T27"/>
  <c r="U27" s="1"/>
  <c r="O27"/>
  <c r="Q27" s="1"/>
  <c r="R27" s="1"/>
  <c r="S27" s="1"/>
  <c r="N27"/>
  <c r="M27"/>
  <c r="U26"/>
  <c r="T26"/>
  <c r="V26" s="1"/>
  <c r="Q26"/>
  <c r="R26" s="1"/>
  <c r="S26" s="1"/>
  <c r="O26"/>
  <c r="N26"/>
  <c r="M26"/>
  <c r="V25"/>
  <c r="T25"/>
  <c r="N25"/>
  <c r="O25" s="1"/>
  <c r="Q25" s="1"/>
  <c r="M25"/>
  <c r="V24"/>
  <c r="T24"/>
  <c r="U24" s="1"/>
  <c r="N24"/>
  <c r="O24" s="1"/>
  <c r="Q24" s="1"/>
  <c r="M24"/>
  <c r="T23"/>
  <c r="U23" s="1"/>
  <c r="O23"/>
  <c r="Q23" s="1"/>
  <c r="R23" s="1"/>
  <c r="S23" s="1"/>
  <c r="N23"/>
  <c r="M23"/>
  <c r="U22"/>
  <c r="T22"/>
  <c r="V22" s="1"/>
  <c r="Q22"/>
  <c r="R22" s="1"/>
  <c r="S22" s="1"/>
  <c r="O22"/>
  <c r="N22"/>
  <c r="M22"/>
  <c r="V21"/>
  <c r="T21"/>
  <c r="N21"/>
  <c r="O21" s="1"/>
  <c r="Q21" s="1"/>
  <c r="M21"/>
  <c r="V20"/>
  <c r="T20"/>
  <c r="U20" s="1"/>
  <c r="N20"/>
  <c r="O20" s="1"/>
  <c r="Q20" s="1"/>
  <c r="R20" s="1"/>
  <c r="S20" s="1"/>
  <c r="M20"/>
  <c r="T19"/>
  <c r="U19" s="1"/>
  <c r="O19"/>
  <c r="Q19" s="1"/>
  <c r="R19" s="1"/>
  <c r="S19" s="1"/>
  <c r="N19"/>
  <c r="M19"/>
  <c r="U18"/>
  <c r="T18"/>
  <c r="V18" s="1"/>
  <c r="Q18"/>
  <c r="R18" s="1"/>
  <c r="S18" s="1"/>
  <c r="O18"/>
  <c r="N18"/>
  <c r="M18"/>
  <c r="V17"/>
  <c r="T17"/>
  <c r="N17"/>
  <c r="O17" s="1"/>
  <c r="Q17" s="1"/>
  <c r="M17"/>
  <c r="V16"/>
  <c r="T16"/>
  <c r="U16" s="1"/>
  <c r="N16"/>
  <c r="O16" s="1"/>
  <c r="Q16" s="1"/>
  <c r="R16" s="1"/>
  <c r="S16" s="1"/>
  <c r="M16"/>
  <c r="T15"/>
  <c r="U15" s="1"/>
  <c r="O15"/>
  <c r="Q15" s="1"/>
  <c r="N15"/>
  <c r="M15"/>
  <c r="U14"/>
  <c r="T14"/>
  <c r="V14" s="1"/>
  <c r="Q14"/>
  <c r="R14" s="1"/>
  <c r="S14" s="1"/>
  <c r="O14"/>
  <c r="N14"/>
  <c r="M14"/>
  <c r="V13"/>
  <c r="T13"/>
  <c r="N13"/>
  <c r="O13" s="1"/>
  <c r="Q13" s="1"/>
  <c r="M13"/>
  <c r="V12"/>
  <c r="T12"/>
  <c r="U12" s="1"/>
  <c r="N12"/>
  <c r="O12" s="1"/>
  <c r="Q12" s="1"/>
  <c r="R12" s="1"/>
  <c r="S12" s="1"/>
  <c r="M12"/>
  <c r="T11"/>
  <c r="U11" s="1"/>
  <c r="O11"/>
  <c r="Q11" s="1"/>
  <c r="R11" s="1"/>
  <c r="S11" s="1"/>
  <c r="N11"/>
  <c r="M11"/>
  <c r="U10"/>
  <c r="T10"/>
  <c r="V10" s="1"/>
  <c r="Q10"/>
  <c r="O10"/>
  <c r="N10"/>
  <c r="M10"/>
  <c r="T9"/>
  <c r="N9"/>
  <c r="O9" s="1"/>
  <c r="Q9" s="1"/>
  <c r="R9" s="1"/>
  <c r="S9" s="1"/>
  <c r="M9"/>
  <c r="T58"/>
  <c r="U58" s="1"/>
  <c r="N58"/>
  <c r="O58" s="1"/>
  <c r="Q58" s="1"/>
  <c r="R58" s="1"/>
  <c r="S58" s="1"/>
  <c r="M58"/>
  <c r="T57"/>
  <c r="U57" s="1"/>
  <c r="O57"/>
  <c r="Q57" s="1"/>
  <c r="R57" s="1"/>
  <c r="S57" s="1"/>
  <c r="N57"/>
  <c r="M57"/>
  <c r="U56"/>
  <c r="T56"/>
  <c r="V56" s="1"/>
  <c r="N56"/>
  <c r="O56" s="1"/>
  <c r="Q56" s="1"/>
  <c r="R56" s="1"/>
  <c r="S56" s="1"/>
  <c r="M56"/>
  <c r="T55"/>
  <c r="V55" s="1"/>
  <c r="O55"/>
  <c r="Q55" s="1"/>
  <c r="R55" s="1"/>
  <c r="S55" s="1"/>
  <c r="N55"/>
  <c r="M55"/>
  <c r="U54"/>
  <c r="T54"/>
  <c r="V54" s="1"/>
  <c r="Q54"/>
  <c r="R54" s="1"/>
  <c r="S54" s="1"/>
  <c r="O54"/>
  <c r="N54"/>
  <c r="M54"/>
  <c r="V53"/>
  <c r="U53"/>
  <c r="T53"/>
  <c r="Q53"/>
  <c r="R53" s="1"/>
  <c r="S53" s="1"/>
  <c r="O53"/>
  <c r="N53"/>
  <c r="M53"/>
  <c r="V52"/>
  <c r="U52"/>
  <c r="T52"/>
  <c r="N52"/>
  <c r="O52" s="1"/>
  <c r="Q52" s="1"/>
  <c r="R52" s="1"/>
  <c r="S52" s="1"/>
  <c r="M52"/>
  <c r="T51"/>
  <c r="V51" s="1"/>
  <c r="O51"/>
  <c r="Q51" s="1"/>
  <c r="R51" s="1"/>
  <c r="S51" s="1"/>
  <c r="N51"/>
  <c r="M51"/>
  <c r="U50"/>
  <c r="T50"/>
  <c r="V50" s="1"/>
  <c r="O50"/>
  <c r="Q50" s="1"/>
  <c r="R50" s="1"/>
  <c r="S50" s="1"/>
  <c r="N50"/>
  <c r="M50"/>
  <c r="V49"/>
  <c r="U49"/>
  <c r="T49"/>
  <c r="O49"/>
  <c r="Q49" s="1"/>
  <c r="R49" s="1"/>
  <c r="S49" s="1"/>
  <c r="N49"/>
  <c r="M49"/>
  <c r="V48"/>
  <c r="T48"/>
  <c r="U48" s="1"/>
  <c r="N48"/>
  <c r="O48" s="1"/>
  <c r="Q48" s="1"/>
  <c r="R48" s="1"/>
  <c r="S48" s="1"/>
  <c r="M48"/>
  <c r="T47"/>
  <c r="V47" s="1"/>
  <c r="O47"/>
  <c r="Q47" s="1"/>
  <c r="R47" s="1"/>
  <c r="S47" s="1"/>
  <c r="N47"/>
  <c r="M47"/>
  <c r="T46"/>
  <c r="U46" s="1"/>
  <c r="O46"/>
  <c r="Q46" s="1"/>
  <c r="R46" s="1"/>
  <c r="S46" s="1"/>
  <c r="N46"/>
  <c r="M46"/>
  <c r="V45"/>
  <c r="U45"/>
  <c r="T45"/>
  <c r="N45"/>
  <c r="O45" s="1"/>
  <c r="Q45" s="1"/>
  <c r="R45" s="1"/>
  <c r="S45" s="1"/>
  <c r="M45"/>
  <c r="V44"/>
  <c r="T44"/>
  <c r="U44" s="1"/>
  <c r="N44"/>
  <c r="O44" s="1"/>
  <c r="Q44" s="1"/>
  <c r="R44" s="1"/>
  <c r="S44" s="1"/>
  <c r="M44"/>
  <c r="T43"/>
  <c r="V43" s="1"/>
  <c r="N43"/>
  <c r="O43" s="1"/>
  <c r="Q43" s="1"/>
  <c r="R43" s="1"/>
  <c r="S43" s="1"/>
  <c r="M43"/>
  <c r="T42"/>
  <c r="U42" s="1"/>
  <c r="O42"/>
  <c r="Q42" s="1"/>
  <c r="R42" s="1"/>
  <c r="S42" s="1"/>
  <c r="N42"/>
  <c r="M42"/>
  <c r="V41"/>
  <c r="U41"/>
  <c r="T41"/>
  <c r="O41"/>
  <c r="Q41" s="1"/>
  <c r="R41" s="1"/>
  <c r="S41" s="1"/>
  <c r="N41"/>
  <c r="M41"/>
  <c r="V40"/>
  <c r="U40"/>
  <c r="T40"/>
  <c r="N40"/>
  <c r="O40" s="1"/>
  <c r="Q40" s="1"/>
  <c r="R40" s="1"/>
  <c r="S40" s="1"/>
  <c r="M40"/>
  <c r="V39"/>
  <c r="T39"/>
  <c r="U39" s="1"/>
  <c r="N39"/>
  <c r="O39" s="1"/>
  <c r="Q39" s="1"/>
  <c r="R39" s="1"/>
  <c r="S39" s="1"/>
  <c r="M39"/>
  <c r="T38"/>
  <c r="U38" s="1"/>
  <c r="O38"/>
  <c r="Q38" s="1"/>
  <c r="R38" s="1"/>
  <c r="S38" s="1"/>
  <c r="N38"/>
  <c r="M38"/>
  <c r="U37"/>
  <c r="T37"/>
  <c r="V37" s="1"/>
  <c r="Q37"/>
  <c r="R37" s="1"/>
  <c r="S37" s="1"/>
  <c r="O37"/>
  <c r="N37"/>
  <c r="M37"/>
  <c r="V36"/>
  <c r="U36"/>
  <c r="T36"/>
  <c r="N36"/>
  <c r="O36" s="1"/>
  <c r="Q36" s="1"/>
  <c r="R36" s="1"/>
  <c r="S36" s="1"/>
  <c r="M36"/>
  <c r="T35"/>
  <c r="N35"/>
  <c r="O35" s="1"/>
  <c r="Q35" s="1"/>
  <c r="M35"/>
  <c r="T34"/>
  <c r="U34" s="1"/>
  <c r="O34"/>
  <c r="Q34" s="1"/>
  <c r="R34" s="1"/>
  <c r="S34" s="1"/>
  <c r="N34"/>
  <c r="M34"/>
  <c r="U33"/>
  <c r="T33"/>
  <c r="V33" s="1"/>
  <c r="Q33"/>
  <c r="R33" s="1"/>
  <c r="S33" s="1"/>
  <c r="O33"/>
  <c r="N33"/>
  <c r="M33"/>
  <c r="V32"/>
  <c r="T32"/>
  <c r="N32"/>
  <c r="O32" s="1"/>
  <c r="Q32" s="1"/>
  <c r="M32"/>
  <c r="V31"/>
  <c r="T31"/>
  <c r="N31"/>
  <c r="O31" s="1"/>
  <c r="Q31" s="1"/>
  <c r="M31"/>
  <c r="T30"/>
  <c r="U30" s="1"/>
  <c r="O30"/>
  <c r="Q30" s="1"/>
  <c r="R30" s="1"/>
  <c r="S30" s="1"/>
  <c r="N30"/>
  <c r="M30"/>
  <c r="T29"/>
  <c r="V29" s="1"/>
  <c r="O29"/>
  <c r="Q29" s="1"/>
  <c r="U29" s="1"/>
  <c r="N29"/>
  <c r="M29"/>
  <c r="K11" i="847"/>
  <c r="L11" s="1"/>
  <c r="L10"/>
  <c r="K10"/>
  <c r="K9"/>
  <c r="L9" s="1"/>
  <c r="L8"/>
  <c r="K8"/>
  <c r="K7"/>
  <c r="L7" s="1"/>
  <c r="L6"/>
  <c r="K6"/>
  <c r="K5"/>
  <c r="L5" s="1"/>
  <c r="L4"/>
  <c r="K4"/>
  <c r="O4" i="834"/>
  <c r="K3" i="847"/>
  <c r="L3" s="1"/>
  <c r="R13" i="834" l="1"/>
  <c r="S13" s="1"/>
  <c r="U13"/>
  <c r="R21"/>
  <c r="S21" s="1"/>
  <c r="U21"/>
  <c r="R10"/>
  <c r="S10" s="1"/>
  <c r="R28"/>
  <c r="S28" s="1"/>
  <c r="R15"/>
  <c r="S15" s="1"/>
  <c r="R17"/>
  <c r="S17" s="1"/>
  <c r="U17"/>
  <c r="R25"/>
  <c r="S25" s="1"/>
  <c r="U25"/>
  <c r="R24"/>
  <c r="S24" s="1"/>
  <c r="V28"/>
  <c r="V11"/>
  <c r="V15"/>
  <c r="V19"/>
  <c r="V23"/>
  <c r="V27"/>
  <c r="U9"/>
  <c r="V9"/>
  <c r="U31"/>
  <c r="U32"/>
  <c r="V30"/>
  <c r="V34"/>
  <c r="U35"/>
  <c r="V35" s="1"/>
  <c r="V38"/>
  <c r="V42"/>
  <c r="U43"/>
  <c r="V46"/>
  <c r="U47"/>
  <c r="U51"/>
  <c r="U55"/>
  <c r="V58"/>
  <c r="V57"/>
  <c r="O6" l="1"/>
  <c r="O1" i="853"/>
  <c r="P6" i="834" s="1"/>
  <c r="N278" i="853"/>
  <c r="O4" s="1"/>
  <c r="N47"/>
  <c r="N3"/>
  <c r="B2"/>
  <c r="B1"/>
  <c r="O1" i="834" s="1"/>
  <c r="V7"/>
  <c r="T7"/>
  <c r="N7"/>
  <c r="O7" s="1"/>
  <c r="Q7" s="1"/>
  <c r="M7"/>
  <c r="O2"/>
  <c r="M2"/>
  <c r="M1"/>
  <c r="Q6" l="1"/>
  <c r="R7"/>
  <c r="S7" s="1"/>
  <c r="U7"/>
  <c r="R31" l="1"/>
  <c r="S31" s="1"/>
  <c r="R29"/>
  <c r="S29" s="1"/>
  <c r="U3" s="1"/>
  <c r="R35"/>
  <c r="S35" s="1"/>
  <c r="R32"/>
  <c r="S32" s="1"/>
</calcChain>
</file>

<file path=xl/comments1.xml><?xml version="1.0" encoding="utf-8"?>
<comments xmlns="http://schemas.openxmlformats.org/spreadsheetml/2006/main">
  <authors>
    <author>gunawan</author>
  </authors>
  <commentList>
    <comment ref="U3" authorId="0">
      <text>
        <r>
          <rPr>
            <b/>
            <sz val="12"/>
            <color indexed="81"/>
            <rFont val="Tahoma"/>
            <family val="2"/>
          </rPr>
          <t>Total Not Match.
MANUAL CHECK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Must matching with TOTAL POINT.
Divide 2 if LL 1 Panel = 1 Pce but actual PCB is 1 Panel = 2 Pcs</t>
        </r>
      </text>
    </comment>
    <comment ref="X5" authorId="0">
      <text>
        <r>
          <rPr>
            <b/>
            <sz val="12"/>
            <color indexed="81"/>
            <rFont val="Tahoma"/>
            <family val="2"/>
          </rPr>
          <t>Total FALSE.
MANUAL CHECK</t>
        </r>
      </text>
    </comment>
    <comment ref="Q6" authorId="0">
      <text>
        <r>
          <rPr>
            <b/>
            <sz val="12"/>
            <color indexed="81"/>
            <rFont val="Tahoma"/>
            <family val="2"/>
          </rPr>
          <t>Total Not Match.
MANUAL CHECK</t>
        </r>
      </text>
    </comment>
  </commentList>
</comments>
</file>

<file path=xl/sharedStrings.xml><?xml version="1.0" encoding="utf-8"?>
<sst xmlns="http://schemas.openxmlformats.org/spreadsheetml/2006/main" count="368" uniqueCount="134">
  <si>
    <t>SMT MACHINE LOADING LIST</t>
  </si>
  <si>
    <t>REEL</t>
  </si>
  <si>
    <t>QTY</t>
  </si>
  <si>
    <t>LOC.</t>
  </si>
  <si>
    <t>DEC.</t>
  </si>
  <si>
    <t>F. TYPE</t>
  </si>
  <si>
    <t>TP</t>
  </si>
  <si>
    <t>Rev.</t>
  </si>
  <si>
    <t>Checked by</t>
  </si>
  <si>
    <t>Prepared by</t>
  </si>
  <si>
    <t>Approved by</t>
  </si>
  <si>
    <t>PART CODE</t>
  </si>
  <si>
    <t>1</t>
  </si>
  <si>
    <t>Work Order No</t>
  </si>
  <si>
    <t>Description</t>
  </si>
  <si>
    <t>TOTAL POINT :</t>
  </si>
  <si>
    <t>Component</t>
  </si>
  <si>
    <t>PCB</t>
  </si>
  <si>
    <t>LL</t>
  </si>
  <si>
    <t>TOTAL</t>
  </si>
  <si>
    <t>WO</t>
  </si>
  <si>
    <t>DIFF</t>
  </si>
  <si>
    <t>Link LL</t>
  </si>
  <si>
    <t>CHECK</t>
  </si>
  <si>
    <t>Step Verification Master Loading List to WO</t>
  </si>
  <si>
    <t>Copy Data :</t>
  </si>
  <si>
    <t>Loading List (SMT-A) starting row 1</t>
  </si>
  <si>
    <t>Loading List (SMT-B) starting row 1001</t>
  </si>
  <si>
    <t>WO starting row 1</t>
  </si>
  <si>
    <t>MASTER LL</t>
  </si>
  <si>
    <t>MASTER WO</t>
  </si>
  <si>
    <t>Delete not use data :</t>
  </si>
  <si>
    <t>Check Link</t>
  </si>
  <si>
    <t>Copy and Paste Value from Colomn T &amp; U to Column A &amp; B</t>
  </si>
  <si>
    <t>Manual update if PCB No are different with between Loading List &amp; WO</t>
  </si>
  <si>
    <t>Make sure Total Point at Loading List SMT-A + SMT-B (MASTER LL) are matching with Total BOM Usage (MASTER WO)</t>
  </si>
  <si>
    <t>Manual update Model Name + WO No before convert to AMMS</t>
  </si>
  <si>
    <t>Manual update Total Point SMT-A + SMT-B</t>
  </si>
  <si>
    <t>POINT :</t>
  </si>
  <si>
    <t>Total</t>
  </si>
  <si>
    <t>Nggggg</t>
  </si>
  <si>
    <t>Total Point tidak cocok - &gt; belum ada formula, manual check</t>
  </si>
  <si>
    <t>Side A -&gt; Part No: abc/acc/ade  -&gt; qty 10</t>
  </si>
  <si>
    <t>wo abc qty: 2</t>
  </si>
  <si>
    <t>wo acc qty: 8</t>
  </si>
  <si>
    <t>CHECK PCB</t>
  </si>
  <si>
    <t>12 X 8 E</t>
  </si>
  <si>
    <t>WO qty</t>
  </si>
  <si>
    <t>92- Part Number</t>
  </si>
  <si>
    <t>Up Material</t>
  </si>
  <si>
    <t>TYPE</t>
  </si>
  <si>
    <t>BOM item</t>
  </si>
  <si>
    <t>Part number</t>
  </si>
  <si>
    <t>SPEC</t>
  </si>
  <si>
    <t>Usage</t>
  </si>
  <si>
    <t>WO No</t>
  </si>
  <si>
    <t>8 X 2 P</t>
  </si>
  <si>
    <t>1A20-006B600</t>
  </si>
  <si>
    <t>MLCC 0.1UF/16V (0402) X7R 10%</t>
  </si>
  <si>
    <t>1A20-0068E00</t>
  </si>
  <si>
    <t>MLCC 0.1UF/16V(0402) X7R 10%</t>
  </si>
  <si>
    <t xml:space="preserve">TOTAL POINTS </t>
  </si>
  <si>
    <t xml:space="preserve"> STENCIL NO : SOLDERPASTE</t>
  </si>
  <si>
    <t>REMARKS  :</t>
  </si>
  <si>
    <t>USING SOLDER PASTE</t>
  </si>
  <si>
    <t xml:space="preserve">     MAIN PART :   * PART NAME   : YANKTAI</t>
  </si>
  <si>
    <t xml:space="preserve">                              * VENDOR         : YANKTAI MICROELEKTRONIC</t>
  </si>
  <si>
    <t/>
  </si>
  <si>
    <t>FM - SMT - ENG - 011</t>
  </si>
  <si>
    <t>Page 1 of 1</t>
  </si>
  <si>
    <t>SMT</t>
  </si>
  <si>
    <t>0</t>
  </si>
  <si>
    <t>1A20-02G8C00</t>
  </si>
  <si>
    <t>1A20-006D100</t>
  </si>
  <si>
    <t xml:space="preserve">                              * PART NO.       : NP01-I (1G03-001K000)</t>
  </si>
  <si>
    <t xml:space="preserve">     ALT PART :   * PART NAME   : SENJU</t>
  </si>
  <si>
    <t xml:space="preserve">                              * PART NO.       : S70G-SX (1G03-001L000)</t>
  </si>
  <si>
    <t>J1</t>
  </si>
  <si>
    <t>1A20-0074600</t>
  </si>
  <si>
    <t>C1</t>
  </si>
  <si>
    <t>MLCC 2200PF/50V(0402)X7R 10%</t>
  </si>
  <si>
    <t>1A20-042YDPE</t>
  </si>
  <si>
    <t>MLCC 2200pF 50V 0402 X7R 10%</t>
  </si>
  <si>
    <t>1024-0004300</t>
  </si>
  <si>
    <t>R53, R59</t>
  </si>
  <si>
    <t>RES 0 OHM 1/16W (0402) JUMP</t>
  </si>
  <si>
    <t>1024-0002000</t>
  </si>
  <si>
    <t>1024-005D200</t>
  </si>
  <si>
    <t>RES FILM 0 ohm 1/16W 0402 JUMP</t>
  </si>
  <si>
    <t>1024-0001100</t>
  </si>
  <si>
    <t>RES 0 OHM 1/16W(0402)JUMP</t>
  </si>
  <si>
    <t>1024-004P000</t>
  </si>
  <si>
    <t>R4, R55, R56, R58, R60, R61</t>
  </si>
  <si>
    <t>RC0402 560R OHM +-5%</t>
  </si>
  <si>
    <t>1024-00GK200</t>
  </si>
  <si>
    <t>1024-004O100</t>
  </si>
  <si>
    <t>1024-0073300</t>
  </si>
  <si>
    <t>RES 560 OHM 1/16W (0402) 5%</t>
  </si>
  <si>
    <t>1024-006N200</t>
  </si>
  <si>
    <t>R52, R54</t>
  </si>
  <si>
    <t>RES 330 OHM 1/16W (0402) 5%</t>
  </si>
  <si>
    <t>1024-02AX000</t>
  </si>
  <si>
    <t>RES FILM 330ohm 1/16W 0402 5%</t>
  </si>
  <si>
    <t>1024-003B100</t>
  </si>
  <si>
    <t>1024-003D300</t>
  </si>
  <si>
    <t>C35, C36, C38</t>
  </si>
  <si>
    <t>1A20-00XG200</t>
  </si>
  <si>
    <t>C37, C39</t>
  </si>
  <si>
    <t>MLCC 1UF/10V (0402) X5R 10%</t>
  </si>
  <si>
    <t>1A20-00A5D00</t>
  </si>
  <si>
    <t>1A20-00A6600</t>
  </si>
  <si>
    <t>MLCC 1UF/10V(0402) X5R 10%</t>
  </si>
  <si>
    <t>1A20-00XHF00</t>
  </si>
  <si>
    <t>062A-003H0PE</t>
  </si>
  <si>
    <t>U3108</t>
  </si>
  <si>
    <t>TOUCH CTRLER. CY8CMBR3108-LQXI</t>
  </si>
  <si>
    <t>1205-00MX0PE</t>
  </si>
  <si>
    <t>PCB SCK 1X6P 2.0mm G/F ST SMT</t>
  </si>
  <si>
    <t>24 X 12 E</t>
  </si>
  <si>
    <t>1205-00MU0PE</t>
  </si>
  <si>
    <t>1205-00N3000</t>
  </si>
  <si>
    <t>PCB SCK 2MM</t>
  </si>
  <si>
    <t xml:space="preserve">     BASED ON BOM LIST RECEIVED BY EMAIL 09-SEP-2019</t>
  </si>
  <si>
    <t>60B38ZE10A02P</t>
  </si>
  <si>
    <t>SPECTRUM210 SENSOR BD</t>
  </si>
  <si>
    <t>01</t>
  </si>
  <si>
    <t>MODEL     : PG - 60B38YE10A02P  MASTER (SMT-A)</t>
  </si>
  <si>
    <t>MACHINE   : NXT3-S18MC (LINE #01F-LAB~05F-LAB)</t>
  </si>
  <si>
    <t>PWB TYPE  : SPECTRUM110 SBD (1 PNL : 8 PCS)</t>
  </si>
  <si>
    <t>PROG.NO.  : 1FLAB-SP110SBD-A</t>
  </si>
  <si>
    <t>DATE      : 28 May 2020</t>
  </si>
  <si>
    <t xml:space="preserve"> PCB NO: PG08C2-2X11I00 ( 1 )</t>
  </si>
  <si>
    <t>08C2-2X11I00</t>
  </si>
  <si>
    <t>BOM 11-FEB 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</si>
</sst>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10"/>
      <name val="Times New Roman"/>
      <family val="1"/>
    </font>
    <font>
      <b/>
      <sz val="10"/>
      <name val="Courier New"/>
      <family val="3"/>
    </font>
    <font>
      <sz val="13"/>
      <name val="Clarendon Condensed"/>
      <family val="1"/>
    </font>
    <font>
      <sz val="9"/>
      <name val="Times New Roman"/>
      <family val="1"/>
    </font>
    <font>
      <b/>
      <sz val="20"/>
      <color indexed="48"/>
      <name val="Times New Roman"/>
      <family val="1"/>
    </font>
    <font>
      <sz val="8"/>
      <color indexed="9"/>
      <name val="Times New Roman"/>
      <family val="1"/>
    </font>
    <font>
      <sz val="6.5"/>
      <name val="Times New Roman"/>
      <family val="1"/>
    </font>
    <font>
      <b/>
      <sz val="9"/>
      <name val="Times New Roman"/>
      <family val="1"/>
    </font>
    <font>
      <b/>
      <sz val="6.5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1"/>
      <charset val="136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Times New Roman"/>
      <family val="1"/>
    </font>
    <font>
      <sz val="30"/>
      <name val="Times New Roman"/>
      <family val="1"/>
    </font>
    <font>
      <sz val="12"/>
      <name val="Times New Roman"/>
      <family val="1"/>
    </font>
    <font>
      <b/>
      <sz val="12"/>
      <color indexed="81"/>
      <name val="Tahoma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8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0">
    <xf numFmtId="0" fontId="0" fillId="0" borderId="0"/>
    <xf numFmtId="43" fontId="16" fillId="0" borderId="0" applyFont="0" applyFill="0" applyBorder="0" applyAlignment="0" applyProtection="0"/>
    <xf numFmtId="0" fontId="17" fillId="0" borderId="0">
      <alignment vertical="center"/>
    </xf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7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8" fillId="0" borderId="0" xfId="2" applyFont="1">
      <alignment vertical="center"/>
    </xf>
    <xf numFmtId="4" fontId="18" fillId="0" borderId="0" xfId="2" applyNumberFormat="1" applyFont="1">
      <alignment vertical="center"/>
    </xf>
    <xf numFmtId="164" fontId="4" fillId="0" borderId="0" xfId="0" applyNumberFormat="1" applyFont="1" applyAlignment="1">
      <alignment vertical="center"/>
    </xf>
    <xf numFmtId="164" fontId="18" fillId="0" borderId="0" xfId="1" applyNumberFormat="1" applyFont="1" applyAlignment="1">
      <alignment vertical="center"/>
    </xf>
    <xf numFmtId="0" fontId="4" fillId="6" borderId="0" xfId="0" applyFont="1" applyFill="1" applyAlignment="1">
      <alignment vertical="center"/>
    </xf>
    <xf numFmtId="0" fontId="9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164" fontId="9" fillId="7" borderId="0" xfId="1" applyNumberFormat="1" applyFont="1" applyFill="1" applyAlignment="1">
      <alignment vertical="center"/>
    </xf>
    <xf numFmtId="0" fontId="4" fillId="0" borderId="24" xfId="0" applyFont="1" applyBorder="1" applyAlignment="1">
      <alignment vertical="center"/>
    </xf>
    <xf numFmtId="164" fontId="4" fillId="0" borderId="24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0" fontId="18" fillId="4" borderId="0" xfId="2" applyFont="1" applyFill="1">
      <alignment vertical="center"/>
    </xf>
    <xf numFmtId="0" fontId="3" fillId="6" borderId="0" xfId="0" applyFont="1" applyFill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9" fillId="0" borderId="0" xfId="0" applyFont="1"/>
    <xf numFmtId="0" fontId="4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4" fillId="8" borderId="0" xfId="0" applyFont="1" applyFill="1" applyAlignment="1">
      <alignment vertical="center"/>
    </xf>
    <xf numFmtId="0" fontId="20" fillId="4" borderId="0" xfId="0" applyFont="1" applyFill="1"/>
    <xf numFmtId="0" fontId="20" fillId="0" borderId="0" xfId="0" applyFont="1"/>
    <xf numFmtId="0" fontId="18" fillId="6" borderId="0" xfId="2" applyFont="1" applyFill="1">
      <alignment vertical="center"/>
    </xf>
    <xf numFmtId="4" fontId="18" fillId="6" borderId="0" xfId="2" applyNumberFormat="1" applyFont="1" applyFill="1">
      <alignment vertical="center"/>
    </xf>
    <xf numFmtId="0" fontId="21" fillId="4" borderId="0" xfId="2" applyFont="1" applyFill="1">
      <alignment vertical="center"/>
    </xf>
    <xf numFmtId="1" fontId="21" fillId="4" borderId="0" xfId="2" applyNumberFormat="1" applyFont="1" applyFill="1">
      <alignment vertical="center"/>
    </xf>
    <xf numFmtId="0" fontId="4" fillId="0" borderId="25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164" fontId="4" fillId="0" borderId="21" xfId="1" applyNumberFormat="1" applyFont="1" applyBorder="1" applyAlignment="1">
      <alignment vertical="center"/>
    </xf>
    <xf numFmtId="164" fontId="4" fillId="0" borderId="23" xfId="0" applyNumberFormat="1" applyFont="1" applyBorder="1" applyAlignment="1">
      <alignment vertical="center"/>
    </xf>
    <xf numFmtId="0" fontId="22" fillId="6" borderId="8" xfId="0" applyFont="1" applyFill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43" fontId="18" fillId="9" borderId="0" xfId="1" applyFont="1" applyFill="1" applyAlignment="1">
      <alignment vertical="center"/>
    </xf>
    <xf numFmtId="0" fontId="18" fillId="0" borderId="0" xfId="2" applyFont="1" applyFill="1">
      <alignment vertical="center"/>
    </xf>
    <xf numFmtId="0" fontId="24" fillId="0" borderId="14" xfId="0" applyFont="1" applyBorder="1" applyAlignment="1">
      <alignment vertical="center"/>
    </xf>
    <xf numFmtId="0" fontId="24" fillId="0" borderId="35" xfId="0" applyFont="1" applyBorder="1" applyAlignment="1">
      <alignment vertical="center"/>
    </xf>
    <xf numFmtId="0" fontId="26" fillId="0" borderId="0" xfId="0" applyFont="1"/>
    <xf numFmtId="164" fontId="4" fillId="8" borderId="24" xfId="1" applyNumberFormat="1" applyFont="1" applyFill="1" applyBorder="1" applyAlignment="1">
      <alignment vertical="center"/>
    </xf>
    <xf numFmtId="164" fontId="4" fillId="8" borderId="21" xfId="1" applyNumberFormat="1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18" fillId="0" borderId="37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8" borderId="37" xfId="0" applyFont="1" applyFill="1" applyBorder="1" applyAlignment="1">
      <alignment horizontal="center" vertical="center" wrapText="1"/>
    </xf>
    <xf numFmtId="0" fontId="18" fillId="11" borderId="37" xfId="0" applyFont="1" applyFill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8" fillId="11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8" borderId="0" xfId="0" applyFont="1" applyFill="1" applyAlignment="1">
      <alignment vertical="center"/>
    </xf>
    <xf numFmtId="0" fontId="18" fillId="8" borderId="0" xfId="0" applyFont="1" applyFill="1" applyAlignment="1">
      <alignment horizontal="left" vertical="center"/>
    </xf>
    <xf numFmtId="0" fontId="18" fillId="11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11" fontId="18" fillId="8" borderId="0" xfId="0" applyNumberFormat="1" applyFont="1" applyFill="1" applyAlignment="1">
      <alignment horizontal="left" vertical="center"/>
    </xf>
    <xf numFmtId="0" fontId="0" fillId="8" borderId="0" xfId="0" applyFill="1"/>
    <xf numFmtId="0" fontId="18" fillId="8" borderId="0" xfId="2" applyFont="1" applyFill="1">
      <alignment vertical="center"/>
    </xf>
    <xf numFmtId="0" fontId="18" fillId="11" borderId="0" xfId="2" applyFont="1" applyFill="1">
      <alignment vertical="center"/>
    </xf>
    <xf numFmtId="0" fontId="1" fillId="0" borderId="0" xfId="2" applyFont="1">
      <alignment vertical="center"/>
    </xf>
    <xf numFmtId="0" fontId="1" fillId="4" borderId="0" xfId="2" applyFont="1" applyFill="1">
      <alignment vertical="center"/>
    </xf>
    <xf numFmtId="0" fontId="28" fillId="0" borderId="0" xfId="2" applyFont="1">
      <alignment vertical="center"/>
    </xf>
    <xf numFmtId="0" fontId="28" fillId="6" borderId="0" xfId="2" applyFont="1" applyFill="1">
      <alignment vertical="center"/>
    </xf>
    <xf numFmtId="0" fontId="28" fillId="4" borderId="0" xfId="2" applyFont="1" applyFill="1">
      <alignment vertical="center"/>
    </xf>
    <xf numFmtId="164" fontId="28" fillId="0" borderId="0" xfId="1" applyNumberFormat="1" applyFont="1" applyAlignment="1">
      <alignment vertical="center"/>
    </xf>
    <xf numFmtId="43" fontId="18" fillId="0" borderId="0" xfId="1" applyFont="1" applyFill="1" applyAlignment="1">
      <alignment vertical="center"/>
    </xf>
    <xf numFmtId="0" fontId="29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 wrapText="1"/>
    </xf>
    <xf numFmtId="0" fontId="9" fillId="0" borderId="12" xfId="0" quotePrefix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49" fontId="9" fillId="0" borderId="14" xfId="0" applyNumberFormat="1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0" xfId="0" quotePrefix="1" applyFont="1" applyBorder="1" applyAlignment="1">
      <alignment horizontal="center" vertical="center"/>
    </xf>
    <xf numFmtId="49" fontId="9" fillId="0" borderId="31" xfId="0" applyNumberFormat="1" applyFont="1" applyBorder="1" applyAlignment="1">
      <alignment vertical="center"/>
    </xf>
    <xf numFmtId="49" fontId="9" fillId="0" borderId="31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49" fontId="9" fillId="0" borderId="32" xfId="0" applyNumberFormat="1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0" fontId="12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/>
    </xf>
    <xf numFmtId="49" fontId="13" fillId="0" borderId="44" xfId="0" applyNumberFormat="1" applyFont="1" applyBorder="1" applyAlignment="1">
      <alignment vertical="center"/>
    </xf>
    <xf numFmtId="49" fontId="13" fillId="0" borderId="44" xfId="0" applyNumberFormat="1" applyFont="1" applyBorder="1" applyAlignment="1">
      <alignment horizontal="center" vertical="center"/>
    </xf>
    <xf numFmtId="1" fontId="13" fillId="0" borderId="41" xfId="0" applyNumberFormat="1" applyFont="1" applyBorder="1" applyAlignment="1">
      <alignment horizontal="center" vertical="center"/>
    </xf>
    <xf numFmtId="0" fontId="13" fillId="0" borderId="44" xfId="0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49" fontId="13" fillId="0" borderId="44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left"/>
    </xf>
    <xf numFmtId="0" fontId="0" fillId="0" borderId="39" xfId="0" applyBorder="1" applyAlignment="1">
      <alignment horizontal="left"/>
    </xf>
    <xf numFmtId="0" fontId="0" fillId="0" borderId="39" xfId="0" applyBorder="1"/>
    <xf numFmtId="0" fontId="15" fillId="0" borderId="38" xfId="0" applyFont="1" applyBorder="1" applyAlignment="1">
      <alignment horizontal="left"/>
    </xf>
    <xf numFmtId="0" fontId="0" fillId="0" borderId="40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46" xfId="0" applyBorder="1"/>
    <xf numFmtId="0" fontId="0" fillId="0" borderId="0" xfId="0" quotePrefix="1" applyBorder="1"/>
    <xf numFmtId="0" fontId="0" fillId="0" borderId="46" xfId="0" applyBorder="1" applyAlignment="1">
      <alignment horizontal="left"/>
    </xf>
    <xf numFmtId="0" fontId="0" fillId="0" borderId="47" xfId="0" applyBorder="1"/>
    <xf numFmtId="0" fontId="0" fillId="0" borderId="0" xfId="0" quotePrefix="1" applyBorder="1" applyAlignment="1">
      <alignment horizontal="left"/>
    </xf>
    <xf numFmtId="0" fontId="0" fillId="0" borderId="21" xfId="0" applyBorder="1"/>
    <xf numFmtId="0" fontId="15" fillId="0" borderId="0" xfId="0" applyFont="1"/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0" fillId="0" borderId="48" xfId="0" applyBorder="1" applyAlignment="1">
      <alignment horizontal="left"/>
    </xf>
    <xf numFmtId="0" fontId="0" fillId="0" borderId="50" xfId="0" applyBorder="1"/>
    <xf numFmtId="0" fontId="0" fillId="0" borderId="51" xfId="0" applyBorder="1"/>
    <xf numFmtId="0" fontId="15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49" fontId="9" fillId="12" borderId="13" xfId="0" applyNumberFormat="1" applyFont="1" applyFill="1" applyBorder="1" applyAlignment="1">
      <alignment vertical="center"/>
    </xf>
    <xf numFmtId="0" fontId="4" fillId="12" borderId="0" xfId="0" applyFont="1" applyFill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99CC"/>
      <color rgb="FF00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19"/>
  <sheetViews>
    <sheetView showGridLines="0" workbookViewId="0">
      <selection activeCell="D6" sqref="D6"/>
    </sheetView>
  </sheetViews>
  <sheetFormatPr defaultRowHeight="12.75"/>
  <cols>
    <col min="1" max="1" width="2.7109375" customWidth="1"/>
    <col min="2" max="2" width="3.85546875" customWidth="1"/>
    <col min="3" max="3" width="3.5703125" customWidth="1"/>
    <col min="4" max="4" width="14.28515625" customWidth="1"/>
  </cols>
  <sheetData>
    <row r="3" spans="2:9" s="31" customFormat="1" ht="20.25">
      <c r="B3" s="30" t="s">
        <v>24</v>
      </c>
      <c r="C3" s="30"/>
      <c r="D3" s="30"/>
      <c r="E3" s="30"/>
      <c r="F3" s="30"/>
      <c r="G3" s="30"/>
      <c r="H3" s="30"/>
      <c r="I3" s="30"/>
    </row>
    <row r="5" spans="2:9">
      <c r="B5">
        <v>1</v>
      </c>
      <c r="C5" s="26" t="s">
        <v>25</v>
      </c>
    </row>
    <row r="6" spans="2:9">
      <c r="D6" s="26" t="s">
        <v>29</v>
      </c>
      <c r="E6" s="26" t="s">
        <v>26</v>
      </c>
    </row>
    <row r="7" spans="2:9">
      <c r="D7" s="26" t="s">
        <v>29</v>
      </c>
      <c r="E7" s="26" t="s">
        <v>27</v>
      </c>
    </row>
    <row r="8" spans="2:9">
      <c r="D8" s="26" t="s">
        <v>30</v>
      </c>
      <c r="E8" s="26" t="s">
        <v>28</v>
      </c>
    </row>
    <row r="9" spans="2:9">
      <c r="D9" s="26"/>
      <c r="E9" s="26"/>
    </row>
    <row r="10" spans="2:9">
      <c r="B10">
        <v>2</v>
      </c>
      <c r="C10" s="26" t="s">
        <v>31</v>
      </c>
    </row>
    <row r="11" spans="2:9">
      <c r="D11" s="26"/>
      <c r="E11" s="26"/>
    </row>
    <row r="12" spans="2:9">
      <c r="B12">
        <v>3</v>
      </c>
      <c r="C12" s="26" t="s">
        <v>35</v>
      </c>
      <c r="D12" s="26"/>
      <c r="E12" s="26"/>
    </row>
    <row r="13" spans="2:9">
      <c r="D13" s="26" t="s">
        <v>37</v>
      </c>
      <c r="E13" s="26"/>
    </row>
    <row r="15" spans="2:9">
      <c r="B15">
        <v>4</v>
      </c>
      <c r="C15" s="26" t="s">
        <v>33</v>
      </c>
    </row>
    <row r="17" spans="2:3">
      <c r="B17">
        <v>5</v>
      </c>
      <c r="C17" s="26" t="s">
        <v>34</v>
      </c>
    </row>
    <row r="19" spans="2:3">
      <c r="B19">
        <v>6</v>
      </c>
      <c r="C19" s="26" t="s">
        <v>36</v>
      </c>
    </row>
  </sheetData>
  <pageMargins left="0.5" right="0.25" top="0.75" bottom="0.75" header="0.3" footer="0.3"/>
  <pageSetup scale="12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X61"/>
  <sheetViews>
    <sheetView showGridLines="0" tabSelected="1" topLeftCell="F1" zoomScale="70" zoomScaleNormal="70" workbookViewId="0">
      <selection activeCell="X5" sqref="X5:X6"/>
    </sheetView>
  </sheetViews>
  <sheetFormatPr defaultRowHeight="13.35" customHeight="1"/>
  <cols>
    <col min="1" max="1" width="7.7109375" style="6" customWidth="1"/>
    <col min="2" max="2" width="18.7109375" style="3" customWidth="1"/>
    <col min="3" max="3" width="3.7109375" style="3" customWidth="1"/>
    <col min="4" max="4" width="9.140625" style="6" customWidth="1"/>
    <col min="5" max="5" width="25.7109375" style="3" customWidth="1"/>
    <col min="6" max="6" width="8.7109375" style="3" customWidth="1"/>
    <col min="7" max="8" width="9.7109375" style="7" customWidth="1"/>
    <col min="9" max="9" width="8.7109375" style="3" customWidth="1"/>
    <col min="10" max="10" width="4.7109375" style="27" customWidth="1"/>
    <col min="11" max="11" width="1.7109375" style="15" customWidth="1"/>
    <col min="12" max="12" width="4.7109375" style="3" customWidth="1"/>
    <col min="13" max="13" width="7.7109375" style="3" customWidth="1"/>
    <col min="14" max="14" width="18.7109375" style="3" customWidth="1"/>
    <col min="15" max="15" width="10.140625" style="3" customWidth="1"/>
    <col min="16" max="16" width="9.140625" style="3"/>
    <col min="17" max="17" width="9.28515625" style="3" customWidth="1"/>
    <col min="18" max="18" width="7.7109375" style="3" customWidth="1"/>
    <col min="19" max="20" width="9.140625" style="3"/>
    <col min="21" max="21" width="18.7109375" style="3" customWidth="1"/>
    <col min="22" max="22" width="12.7109375" style="3" customWidth="1"/>
    <col min="23" max="16384" width="9.140625" style="3"/>
  </cols>
  <sheetData>
    <row r="1" spans="1:24" s="1" customFormat="1" ht="24.95" customHeight="1">
      <c r="A1" s="160" t="s">
        <v>0</v>
      </c>
      <c r="B1" s="160"/>
      <c r="C1" s="160"/>
      <c r="D1" s="160"/>
      <c r="E1" s="160"/>
      <c r="F1" s="160"/>
      <c r="G1" s="160"/>
      <c r="H1" s="160"/>
      <c r="I1" s="160"/>
      <c r="K1" s="23"/>
      <c r="M1" s="48" t="str">
        <f>'MASTER WO'!$A$1</f>
        <v>Work Order No</v>
      </c>
      <c r="N1" s="48"/>
      <c r="O1" s="48">
        <f>'MASTER WO'!$B$1</f>
        <v>20255673</v>
      </c>
      <c r="P1" s="48"/>
      <c r="Q1" s="3"/>
    </row>
    <row r="2" spans="1:24" ht="15.95" customHeight="1" thickBot="1">
      <c r="A2" s="91"/>
      <c r="B2" s="91"/>
      <c r="C2" s="91"/>
      <c r="D2" s="91"/>
      <c r="E2" s="91"/>
      <c r="F2" s="91"/>
      <c r="G2" s="91"/>
      <c r="H2" s="91"/>
      <c r="I2" s="92" t="s">
        <v>69</v>
      </c>
      <c r="J2" s="91"/>
      <c r="M2" s="48" t="str">
        <f>'MASTER WO'!$A$2</f>
        <v>QTY</v>
      </c>
      <c r="N2" s="48"/>
      <c r="O2" s="48">
        <f>'MASTER WO'!$B$2</f>
        <v>1200</v>
      </c>
      <c r="P2" s="48"/>
    </row>
    <row r="3" spans="1:24" ht="15.95" customHeight="1">
      <c r="A3" s="94" t="s">
        <v>126</v>
      </c>
      <c r="B3" s="91"/>
      <c r="C3" s="94"/>
      <c r="D3" s="91"/>
      <c r="E3" s="91"/>
      <c r="F3" s="101" t="s">
        <v>7</v>
      </c>
      <c r="G3" s="102" t="s">
        <v>9</v>
      </c>
      <c r="H3" s="102" t="s">
        <v>8</v>
      </c>
      <c r="I3" s="103" t="s">
        <v>10</v>
      </c>
      <c r="J3" s="91"/>
      <c r="M3" s="36" t="s">
        <v>15</v>
      </c>
      <c r="N3" s="37"/>
      <c r="O3" s="37" t="s">
        <v>18</v>
      </c>
      <c r="P3" s="37" t="s">
        <v>20</v>
      </c>
      <c r="Q3" s="38" t="s">
        <v>21</v>
      </c>
      <c r="T3" s="51" t="s">
        <v>39</v>
      </c>
      <c r="U3" s="158">
        <f>COUNTIF($S:$S,T4)</f>
        <v>0</v>
      </c>
    </row>
    <row r="4" spans="1:24" ht="15.95" customHeight="1">
      <c r="A4" s="94" t="s">
        <v>127</v>
      </c>
      <c r="B4" s="94"/>
      <c r="C4" s="94"/>
      <c r="D4" s="95"/>
      <c r="E4" s="91"/>
      <c r="F4" s="96"/>
      <c r="G4" s="97"/>
      <c r="H4" s="98"/>
      <c r="I4" s="99"/>
      <c r="J4" s="91"/>
      <c r="M4" s="39"/>
      <c r="N4" s="19" t="s">
        <v>16</v>
      </c>
      <c r="O4" s="54">
        <f>SUM(D35)</f>
        <v>18</v>
      </c>
      <c r="P4" s="20"/>
      <c r="Q4" s="40"/>
      <c r="T4" s="52" t="s">
        <v>40</v>
      </c>
      <c r="U4" s="159"/>
    </row>
    <row r="5" spans="1:24" ht="15.95" customHeight="1">
      <c r="A5" s="94" t="s">
        <v>128</v>
      </c>
      <c r="B5" s="94"/>
      <c r="C5" s="94"/>
      <c r="D5" s="95"/>
      <c r="E5" s="91"/>
      <c r="F5" s="96"/>
      <c r="G5" s="97"/>
      <c r="H5" s="98"/>
      <c r="I5" s="99"/>
      <c r="J5" s="91"/>
      <c r="M5" s="41"/>
      <c r="N5" s="2" t="s">
        <v>17</v>
      </c>
      <c r="O5" s="21">
        <v>1</v>
      </c>
      <c r="P5" s="21"/>
      <c r="Q5" s="42"/>
      <c r="R5" s="13"/>
      <c r="X5" s="158">
        <f>COUNTIF($U:$U,X7)-1</f>
        <v>0</v>
      </c>
    </row>
    <row r="6" spans="1:24" ht="15.95" customHeight="1" thickBot="1">
      <c r="A6" s="94" t="s">
        <v>129</v>
      </c>
      <c r="B6" s="94"/>
      <c r="C6" s="94"/>
      <c r="D6" s="95"/>
      <c r="E6" s="90"/>
      <c r="F6" s="96"/>
      <c r="G6" s="97"/>
      <c r="H6" s="98"/>
      <c r="I6" s="99"/>
      <c r="J6" s="91"/>
      <c r="M6" s="43"/>
      <c r="N6" s="44" t="s">
        <v>19</v>
      </c>
      <c r="O6" s="55">
        <f>O4+O5</f>
        <v>19</v>
      </c>
      <c r="P6" s="45">
        <f>'MASTER WO'!O1</f>
        <v>19</v>
      </c>
      <c r="Q6" s="46">
        <f>P6-O6</f>
        <v>0</v>
      </c>
      <c r="X6" s="159"/>
    </row>
    <row r="7" spans="1:24" ht="15.95" customHeight="1" thickBot="1">
      <c r="A7" s="94" t="s">
        <v>130</v>
      </c>
      <c r="B7" s="91"/>
      <c r="C7" s="91"/>
      <c r="D7" s="93"/>
      <c r="E7" s="91"/>
      <c r="F7" s="100" t="s">
        <v>125</v>
      </c>
      <c r="G7" s="97"/>
      <c r="H7" s="98"/>
      <c r="I7" s="99"/>
      <c r="J7" s="91"/>
      <c r="M7" s="16" t="str">
        <f t="shared" ref="M7" si="0">IF(A7="","",IF(A7="TOTAL POINTS ","",IF(LEFT(A7,3)="REM","",IF(LEFT(A7,3)="FM ","",A7))))</f>
        <v>DATE      : 28 May 2020</v>
      </c>
      <c r="N7" s="17" t="str">
        <f t="shared" ref="N7" si="1">IF(LEFT(E7,4)=" PCB",MID(E7,12,12),IF(B7="","",B7))</f>
        <v/>
      </c>
      <c r="O7" s="18">
        <f>IF(N7="",0,COUNTIF('MASTER WO'!$G:$G,'MASTER LL'!N7))</f>
        <v>0</v>
      </c>
      <c r="P7" s="5"/>
      <c r="Q7" s="16" t="str">
        <f>IF(O7&gt;0,    IF(A7&gt;0,A7,   IF(A6&gt;0,A6,   IF(A5&gt;0,A5,   IF(A4&gt;0,A4,   IF(A3&gt;0,A3,   IF(A2&gt;0,A2   IF(#REF!&gt;0,A1,""))))))),"")</f>
        <v/>
      </c>
      <c r="R7" s="16">
        <f>IF(Q7="",1,COUNTIF($Q$1:$Q$58,Q7))</f>
        <v>1</v>
      </c>
      <c r="S7" s="60" t="str">
        <f>IF(R7=1,"Ok","Nggggg")</f>
        <v>Ok</v>
      </c>
      <c r="T7" s="28" t="str">
        <f t="shared" ref="T7" si="2">IF(A7="TOTAL POINTS ","PCB",IF(A7="","",IF(A7="TOTAL POINTS ","",IF(LEFT(A7,3)="REM","",IF(LEFT(A7,3)="FM ","",A7)))))</f>
        <v>DATE      : 28 May 2020</v>
      </c>
      <c r="U7" s="29" t="b">
        <f>IF(A7="TOTAL POINTS ",N7,IF(T7="","",IF(T7=Q7,N7,IF(T7=Q8,N8,IF(T7=Q9,N9,IF(T7=Q10,N10,IF(T7=Q11,N11,IF(T7=Q12,N12,IF(T7=Q13,N13)))))))))</f>
        <v>0</v>
      </c>
      <c r="V7" s="56" t="str">
        <f>IF(T7="PCB",IF(COUNTIF('MASTER WO'!$G:$G,'MASTER LL'!U7)&gt;0,"PCB OK","WRONG PCB"),"")</f>
        <v/>
      </c>
      <c r="X7" s="91" t="b">
        <v>0</v>
      </c>
    </row>
    <row r="8" spans="1:24" s="4" customFormat="1" ht="20.100000000000001" customHeight="1" thickBot="1">
      <c r="A8" s="104" t="s">
        <v>1</v>
      </c>
      <c r="B8" s="105" t="s">
        <v>11</v>
      </c>
      <c r="C8" s="105" t="s">
        <v>6</v>
      </c>
      <c r="D8" s="105" t="s">
        <v>2</v>
      </c>
      <c r="E8" s="156" t="s">
        <v>3</v>
      </c>
      <c r="F8" s="157"/>
      <c r="G8" s="161" t="s">
        <v>4</v>
      </c>
      <c r="H8" s="162"/>
      <c r="I8" s="106" t="s">
        <v>5</v>
      </c>
      <c r="K8" s="24"/>
      <c r="M8" s="8" t="s">
        <v>1</v>
      </c>
      <c r="N8" s="9" t="s">
        <v>11</v>
      </c>
      <c r="O8" s="47" t="s">
        <v>20</v>
      </c>
      <c r="Q8" s="8" t="s">
        <v>1</v>
      </c>
      <c r="R8" s="10" t="s">
        <v>23</v>
      </c>
      <c r="T8" s="8" t="s">
        <v>1</v>
      </c>
      <c r="U8" s="9" t="s">
        <v>11</v>
      </c>
      <c r="V8" s="9" t="s">
        <v>45</v>
      </c>
    </row>
    <row r="9" spans="1:24" s="5" customFormat="1" ht="13.35" customHeight="1" thickTop="1">
      <c r="A9" s="123">
        <v>910</v>
      </c>
      <c r="B9" s="124" t="s">
        <v>98</v>
      </c>
      <c r="C9" s="125" t="s">
        <v>12</v>
      </c>
      <c r="D9" s="126">
        <v>2</v>
      </c>
      <c r="E9" s="127" t="s">
        <v>99</v>
      </c>
      <c r="F9" s="128"/>
      <c r="G9" s="129" t="s">
        <v>100</v>
      </c>
      <c r="H9" s="130"/>
      <c r="I9" s="131" t="s">
        <v>56</v>
      </c>
      <c r="J9" s="88"/>
      <c r="K9" s="25"/>
      <c r="M9" s="16">
        <f t="shared" ref="M9" si="3">IF(A9="","",IF(A9="TOTAL POINTS ","",IF(LEFT(A9,3)="REM","",IF(LEFT(A9,3)="FM ","",A9))))</f>
        <v>910</v>
      </c>
      <c r="N9" s="17" t="str">
        <f t="shared" ref="N9" si="4">IF(LEFT(E9,4)=" PCB",MID(E9,12,12),IF(B9="","",B9))</f>
        <v>1024-006N200</v>
      </c>
      <c r="O9" s="18">
        <f>IF(N9="",0,COUNTIF('MASTER WO'!$G:$G,'MASTER LL'!N9))</f>
        <v>0</v>
      </c>
      <c r="P9" s="88"/>
      <c r="Q9" s="16" t="str">
        <f>IF(O9&gt;0,    IF(A9&gt;0,A9,   IF(A8&gt;0,A8,   IF(A7&gt;0,A7,   IF(A6&gt;0,A6,   IF(A5&gt;0,A5,   IF(A4&gt;0,A4   IF(#REF!&gt;0,A3,""))))))),"")</f>
        <v/>
      </c>
      <c r="R9" s="16">
        <f>IF(Q9="",1,COUNTIF($Q$1:$Q$58,Q9))</f>
        <v>1</v>
      </c>
      <c r="S9" s="88" t="str">
        <f>IF(R9=1,"Ok","Nggggg")</f>
        <v>Ok</v>
      </c>
      <c r="T9" s="28">
        <f t="shared" ref="T9" si="5">IF(A9="TOTAL POINTS ","PCB",IF(A9="","",IF(A9="TOTAL POINTS ","",IF(LEFT(A9,3)="REM","",IF(LEFT(A9,3)="FM ","",A9)))))</f>
        <v>910</v>
      </c>
      <c r="U9" s="29" t="str">
        <f>IF(A9="TOTAL POINTS ",N9,IF(T9="","",IF(T9=Q9,N9,IF(T9=Q10,N10,IF(T9=Q11,N11,IF(T9=Q12,N12,IF(T9=Q13,N13,IF(T9=Q14,N14,IF(T9=Q15,N15)))))))))</f>
        <v>1024-003D300</v>
      </c>
      <c r="V9" s="56" t="str">
        <f>IF(T9="PCB",IF(COUNTIF('MASTER WO'!$G:$G,'MASTER LL'!U9)&gt;0,"PCB OK","WRONG PCB"),"")</f>
        <v/>
      </c>
    </row>
    <row r="10" spans="1:24" ht="13.35" customHeight="1">
      <c r="A10" s="116"/>
      <c r="B10" s="114" t="s">
        <v>104</v>
      </c>
      <c r="C10" s="115" t="s">
        <v>12</v>
      </c>
      <c r="D10" s="117"/>
      <c r="E10" s="118"/>
      <c r="F10" s="119"/>
      <c r="G10" s="120" t="s">
        <v>100</v>
      </c>
      <c r="H10" s="121"/>
      <c r="I10" s="122"/>
      <c r="J10" s="91"/>
      <c r="M10" s="16" t="str">
        <f t="shared" ref="M10:M28" si="6">IF(A10="","",IF(A10="TOTAL POINTS ","",IF(LEFT(A10,3)="REM","",IF(LEFT(A10,3)="FM ","",A10))))</f>
        <v/>
      </c>
      <c r="N10" s="17" t="str">
        <f t="shared" ref="N10:N28" si="7">IF(LEFT(E10,4)=" PCB",MID(E10,12,12),IF(B10="","",B10))</f>
        <v>1024-003D300</v>
      </c>
      <c r="O10" s="18">
        <f>IF(N10="",0,COUNTIF('MASTER WO'!$G:$G,'MASTER LL'!N10))</f>
        <v>1</v>
      </c>
      <c r="P10" s="88"/>
      <c r="Q10" s="16">
        <f>IF(O10&gt;0,    IF(A10&gt;0,A10,   IF(A9&gt;0,A9,   IF(A8&gt;0,A8,   IF(A7&gt;0,A7,   IF(A6&gt;0,A6,   IF(A5&gt;0,A5   IF(#REF!&gt;0,A4,""))))))),"")</f>
        <v>910</v>
      </c>
      <c r="R10" s="16">
        <f t="shared" ref="R10:R28" si="8">IF(Q10="",1,COUNTIF($Q$1:$Q$58,Q10))</f>
        <v>1</v>
      </c>
      <c r="S10" s="88" t="str">
        <f t="shared" ref="S10:S28" si="9">IF(R10=1,"Ok","Nggggg")</f>
        <v>Ok</v>
      </c>
      <c r="T10" s="28" t="str">
        <f t="shared" ref="T10:T28" si="10">IF(A10="TOTAL POINTS ","PCB",IF(A10="","",IF(A10="TOTAL POINTS ","",IF(LEFT(A10,3)="REM","",IF(LEFT(A10,3)="FM ","",A10)))))</f>
        <v/>
      </c>
      <c r="U10" s="29" t="str">
        <f t="shared" ref="U10:U28" si="11">IF(A10="TOTAL POINTS ",N10,IF(T10="","",IF(T10=Q10,N10,IF(T10=Q11,N11,IF(T10=Q12,N12,IF(T10=Q13,N13,IF(T10=Q14,N14,IF(T10=Q15,N15,IF(T10=Q16,N16)))))))))</f>
        <v/>
      </c>
      <c r="V10" s="56" t="str">
        <f>IF(T10="PCB",IF(COUNTIF('MASTER WO'!$G:$G,'MASTER LL'!U10)&gt;0,"PCB OK","WRONG PCB"),"")</f>
        <v/>
      </c>
    </row>
    <row r="11" spans="1:24" ht="13.35" customHeight="1">
      <c r="A11" s="116"/>
      <c r="B11" s="114" t="s">
        <v>101</v>
      </c>
      <c r="C11" s="115" t="s">
        <v>12</v>
      </c>
      <c r="D11" s="117"/>
      <c r="E11" s="118"/>
      <c r="F11" s="119"/>
      <c r="G11" s="120" t="s">
        <v>102</v>
      </c>
      <c r="H11" s="121"/>
      <c r="I11" s="122"/>
      <c r="J11" s="91"/>
      <c r="M11" s="16" t="str">
        <f t="shared" si="6"/>
        <v/>
      </c>
      <c r="N11" s="17" t="str">
        <f t="shared" si="7"/>
        <v>1024-02AX000</v>
      </c>
      <c r="O11" s="18">
        <f>IF(N11="",0,COUNTIF('MASTER WO'!$G:$G,'MASTER LL'!N11))</f>
        <v>0</v>
      </c>
      <c r="P11" s="88"/>
      <c r="Q11" s="16" t="str">
        <f>IF(O11&gt;0,    IF(A11&gt;0,A11,   IF(A10&gt;0,A10,   IF(A9&gt;0,A9,   IF(A8&gt;0,A8,   IF(A7&gt;0,A7,   IF(A6&gt;0,A6   IF(#REF!&gt;0,A5,""))))))),"")</f>
        <v/>
      </c>
      <c r="R11" s="16">
        <f t="shared" si="8"/>
        <v>1</v>
      </c>
      <c r="S11" s="88" t="str">
        <f t="shared" si="9"/>
        <v>Ok</v>
      </c>
      <c r="T11" s="28" t="str">
        <f t="shared" si="10"/>
        <v/>
      </c>
      <c r="U11" s="29" t="str">
        <f t="shared" si="11"/>
        <v/>
      </c>
      <c r="V11" s="56" t="str">
        <f>IF(T11="PCB",IF(COUNTIF('MASTER WO'!$G:$G,'MASTER LL'!U11)&gt;0,"PCB OK","WRONG PCB"),"")</f>
        <v/>
      </c>
    </row>
    <row r="12" spans="1:24" ht="13.35" customHeight="1">
      <c r="A12" s="116"/>
      <c r="B12" s="114" t="s">
        <v>103</v>
      </c>
      <c r="C12" s="115" t="s">
        <v>12</v>
      </c>
      <c r="D12" s="117"/>
      <c r="E12" s="118"/>
      <c r="F12" s="119"/>
      <c r="G12" s="120" t="s">
        <v>100</v>
      </c>
      <c r="H12" s="121"/>
      <c r="I12" s="122"/>
      <c r="J12" s="91"/>
      <c r="M12" s="16" t="str">
        <f t="shared" si="6"/>
        <v/>
      </c>
      <c r="N12" s="17" t="str">
        <f t="shared" si="7"/>
        <v>1024-003B100</v>
      </c>
      <c r="O12" s="18">
        <f>IF(N12="",0,COUNTIF('MASTER WO'!$G:$G,'MASTER LL'!N12))</f>
        <v>0</v>
      </c>
      <c r="P12" s="88"/>
      <c r="Q12" s="16" t="str">
        <f>IF(O12&gt;0,    IF(A12&gt;0,A12,   IF(A11&gt;0,A11,   IF(A10&gt;0,A10,   IF(A9&gt;0,A9,   IF(A8&gt;0,A8,   IF(A7&gt;0,A7   IF(#REF!&gt;0,A6,""))))))),"")</f>
        <v/>
      </c>
      <c r="R12" s="16">
        <f t="shared" si="8"/>
        <v>1</v>
      </c>
      <c r="S12" s="88" t="str">
        <f t="shared" si="9"/>
        <v>Ok</v>
      </c>
      <c r="T12" s="28" t="str">
        <f t="shared" si="10"/>
        <v/>
      </c>
      <c r="U12" s="29" t="str">
        <f t="shared" si="11"/>
        <v/>
      </c>
      <c r="V12" s="56" t="str">
        <f>IF(T12="PCB",IF(COUNTIF('MASTER WO'!$G:$G,'MASTER LL'!U12)&gt;0,"PCB OK","WRONG PCB"),"")</f>
        <v/>
      </c>
    </row>
    <row r="13" spans="1:24" ht="13.35" customHeight="1">
      <c r="A13" s="107">
        <v>1010</v>
      </c>
      <c r="B13" s="114" t="s">
        <v>106</v>
      </c>
      <c r="C13" s="115" t="s">
        <v>12</v>
      </c>
      <c r="D13" s="108">
        <v>2</v>
      </c>
      <c r="E13" s="109" t="s">
        <v>107</v>
      </c>
      <c r="F13" s="110"/>
      <c r="G13" s="111" t="s">
        <v>108</v>
      </c>
      <c r="H13" s="112"/>
      <c r="I13" s="113" t="s">
        <v>56</v>
      </c>
      <c r="J13" s="91"/>
      <c r="M13" s="16">
        <f t="shared" si="6"/>
        <v>1010</v>
      </c>
      <c r="N13" s="17" t="str">
        <f t="shared" si="7"/>
        <v>1A20-00XG200</v>
      </c>
      <c r="O13" s="18">
        <f>IF(N13="",0,COUNTIF('MASTER WO'!$G:$G,'MASTER LL'!N13))</f>
        <v>0</v>
      </c>
      <c r="P13" s="88"/>
      <c r="Q13" s="16" t="str">
        <f>IF(O13&gt;0,    IF(A13&gt;0,A13,   IF(A12&gt;0,A12,   IF(A11&gt;0,A11,   IF(A10&gt;0,A10,   IF(A9&gt;0,A9,   IF(A8&gt;0,A8   IF(#REF!&gt;0,A7,""))))))),"")</f>
        <v/>
      </c>
      <c r="R13" s="16">
        <f t="shared" si="8"/>
        <v>1</v>
      </c>
      <c r="S13" s="88" t="str">
        <f t="shared" si="9"/>
        <v>Ok</v>
      </c>
      <c r="T13" s="28">
        <f t="shared" si="10"/>
        <v>1010</v>
      </c>
      <c r="U13" s="29" t="str">
        <f t="shared" si="11"/>
        <v>1A20-00A6600</v>
      </c>
      <c r="V13" s="56" t="str">
        <f>IF(T13="PCB",IF(COUNTIF('MASTER WO'!$G:$G,'MASTER LL'!U13)&gt;0,"PCB OK","WRONG PCB"),"")</f>
        <v/>
      </c>
    </row>
    <row r="14" spans="1:24" s="91" customFormat="1" ht="13.35" customHeight="1">
      <c r="A14" s="107"/>
      <c r="B14" s="173" t="s">
        <v>109</v>
      </c>
      <c r="C14" s="115" t="s">
        <v>12</v>
      </c>
      <c r="D14" s="108"/>
      <c r="E14" s="109"/>
      <c r="F14" s="110"/>
      <c r="G14" s="111" t="s">
        <v>111</v>
      </c>
      <c r="H14" s="112"/>
      <c r="I14" s="113"/>
      <c r="J14" s="174" t="s">
        <v>133</v>
      </c>
      <c r="K14" s="15"/>
      <c r="M14" s="16" t="str">
        <f t="shared" si="6"/>
        <v/>
      </c>
      <c r="N14" s="17" t="str">
        <f t="shared" si="7"/>
        <v>1A20-00A5D00</v>
      </c>
      <c r="O14" s="18">
        <f>IF(N14="",0,COUNTIF('MASTER WO'!$G:$G,'MASTER LL'!N14))</f>
        <v>0</v>
      </c>
      <c r="P14" s="88"/>
      <c r="Q14" s="16" t="str">
        <f>IF(O14&gt;0,    IF(A14&gt;0,A14,   IF(A13&gt;0,A13,   IF(A12&gt;0,A12,   IF(A11&gt;0,A11,   IF(A10&gt;0,A10,   IF(A9&gt;0,A9   IF(#REF!&gt;0,A8,""))))))),"")</f>
        <v/>
      </c>
      <c r="R14" s="16">
        <f t="shared" si="8"/>
        <v>1</v>
      </c>
      <c r="S14" s="88" t="str">
        <f t="shared" si="9"/>
        <v>Ok</v>
      </c>
      <c r="T14" s="28" t="str">
        <f t="shared" si="10"/>
        <v/>
      </c>
      <c r="U14" s="29" t="str">
        <f t="shared" si="11"/>
        <v/>
      </c>
      <c r="V14" s="56" t="str">
        <f>IF(T14="PCB",IF(COUNTIF('MASTER WO'!$G:$G,'MASTER LL'!U14)&gt;0,"PCB OK","WRONG PCB"),"")</f>
        <v/>
      </c>
    </row>
    <row r="15" spans="1:24" s="91" customFormat="1" ht="13.35" customHeight="1">
      <c r="A15" s="107"/>
      <c r="B15" s="173" t="s">
        <v>110</v>
      </c>
      <c r="C15" s="115" t="s">
        <v>12</v>
      </c>
      <c r="D15" s="108"/>
      <c r="E15" s="109"/>
      <c r="F15" s="110"/>
      <c r="G15" s="111" t="s">
        <v>111</v>
      </c>
      <c r="H15" s="112"/>
      <c r="I15" s="113"/>
      <c r="J15" s="174" t="s">
        <v>133</v>
      </c>
      <c r="K15" s="15"/>
      <c r="M15" s="16" t="str">
        <f t="shared" si="6"/>
        <v/>
      </c>
      <c r="N15" s="17" t="str">
        <f t="shared" si="7"/>
        <v>1A20-00A6600</v>
      </c>
      <c r="O15" s="18">
        <f>IF(N15="",0,COUNTIF('MASTER WO'!$G:$G,'MASTER LL'!N15))</f>
        <v>1</v>
      </c>
      <c r="P15" s="88"/>
      <c r="Q15" s="16">
        <f>IF(O15&gt;0,    IF(A15&gt;0,A15,   IF(A14&gt;0,A14,   IF(A13&gt;0,A13,   IF(A12&gt;0,A12,   IF(A11&gt;0,A11,   IF(A10&gt;0,A10   IF(#REF!&gt;0,A9,""))))))),"")</f>
        <v>1010</v>
      </c>
      <c r="R15" s="16">
        <f t="shared" si="8"/>
        <v>1</v>
      </c>
      <c r="S15" s="88" t="str">
        <f t="shared" si="9"/>
        <v>Ok</v>
      </c>
      <c r="T15" s="28" t="str">
        <f t="shared" si="10"/>
        <v/>
      </c>
      <c r="U15" s="29" t="str">
        <f t="shared" si="11"/>
        <v/>
      </c>
      <c r="V15" s="56" t="str">
        <f>IF(T15="PCB",IF(COUNTIF('MASTER WO'!$G:$G,'MASTER LL'!U15)&gt;0,"PCB OK","WRONG PCB"),"")</f>
        <v/>
      </c>
    </row>
    <row r="16" spans="1:24" s="91" customFormat="1" ht="13.35" customHeight="1">
      <c r="A16" s="107"/>
      <c r="B16" s="173" t="s">
        <v>112</v>
      </c>
      <c r="C16" s="115" t="s">
        <v>12</v>
      </c>
      <c r="D16" s="108"/>
      <c r="E16" s="109"/>
      <c r="F16" s="110"/>
      <c r="G16" s="111" t="s">
        <v>108</v>
      </c>
      <c r="H16" s="112"/>
      <c r="I16" s="113"/>
      <c r="J16" s="174" t="s">
        <v>133</v>
      </c>
      <c r="K16" s="15"/>
      <c r="M16" s="16" t="str">
        <f t="shared" si="6"/>
        <v/>
      </c>
      <c r="N16" s="17" t="str">
        <f t="shared" si="7"/>
        <v>1A20-00XHF00</v>
      </c>
      <c r="O16" s="18">
        <f>IF(N16="",0,COUNTIF('MASTER WO'!$G:$G,'MASTER LL'!N16))</f>
        <v>0</v>
      </c>
      <c r="P16" s="88"/>
      <c r="Q16" s="16" t="str">
        <f>IF(O16&gt;0,    IF(A16&gt;0,A16,   IF(A15&gt;0,A15,   IF(A14&gt;0,A14,   IF(A13&gt;0,A13,   IF(A12&gt;0,A12,   IF(A11&gt;0,A11   IF(#REF!&gt;0,A10,""))))))),"")</f>
        <v/>
      </c>
      <c r="R16" s="16">
        <f t="shared" si="8"/>
        <v>1</v>
      </c>
      <c r="S16" s="88" t="str">
        <f t="shared" si="9"/>
        <v>Ok</v>
      </c>
      <c r="T16" s="28" t="str">
        <f t="shared" si="10"/>
        <v/>
      </c>
      <c r="U16" s="29" t="str">
        <f t="shared" si="11"/>
        <v/>
      </c>
      <c r="V16" s="56" t="str">
        <f>IF(T16="PCB",IF(COUNTIF('MASTER WO'!$G:$G,'MASTER LL'!U16)&gt;0,"PCB OK","WRONG PCB"),"")</f>
        <v/>
      </c>
    </row>
    <row r="17" spans="1:22" ht="13.35" customHeight="1">
      <c r="A17" s="107">
        <v>1110</v>
      </c>
      <c r="B17" s="114" t="s">
        <v>59</v>
      </c>
      <c r="C17" s="115" t="s">
        <v>12</v>
      </c>
      <c r="D17" s="108">
        <v>3</v>
      </c>
      <c r="E17" s="109" t="s">
        <v>105</v>
      </c>
      <c r="F17" s="110"/>
      <c r="G17" s="111" t="s">
        <v>60</v>
      </c>
      <c r="H17" s="112"/>
      <c r="I17" s="113" t="s">
        <v>56</v>
      </c>
      <c r="J17" s="91"/>
      <c r="M17" s="16">
        <f t="shared" si="6"/>
        <v>1110</v>
      </c>
      <c r="N17" s="17" t="str">
        <f t="shared" si="7"/>
        <v>1A20-0068E00</v>
      </c>
      <c r="O17" s="18">
        <f>IF(N17="",0,COUNTIF('MASTER WO'!$G:$G,'MASTER LL'!N17))</f>
        <v>1</v>
      </c>
      <c r="P17" s="88"/>
      <c r="Q17" s="16">
        <f>IF(O17&gt;0,    IF(A17&gt;0,A17,   IF(A16&gt;0,A16,   IF(A15&gt;0,A15,   IF(A14&gt;0,A14,   IF(A13&gt;0,A13,   IF(A12&gt;0,A12   IF(#REF!&gt;0,A11,""))))))),"")</f>
        <v>1110</v>
      </c>
      <c r="R17" s="16">
        <f t="shared" si="8"/>
        <v>1</v>
      </c>
      <c r="S17" s="88" t="str">
        <f t="shared" si="9"/>
        <v>Ok</v>
      </c>
      <c r="T17" s="28">
        <f t="shared" si="10"/>
        <v>1110</v>
      </c>
      <c r="U17" s="29" t="str">
        <f t="shared" si="11"/>
        <v>1A20-0068E00</v>
      </c>
      <c r="V17" s="56" t="str">
        <f>IF(T17="PCB",IF(COUNTIF('MASTER WO'!$G:$G,'MASTER LL'!U17)&gt;0,"PCB OK","WRONG PCB"),"")</f>
        <v/>
      </c>
    </row>
    <row r="18" spans="1:22" ht="13.35" customHeight="1">
      <c r="A18" s="116"/>
      <c r="B18" s="114" t="s">
        <v>57</v>
      </c>
      <c r="C18" s="115" t="s">
        <v>12</v>
      </c>
      <c r="D18" s="117"/>
      <c r="E18" s="118"/>
      <c r="F18" s="119"/>
      <c r="G18" s="120" t="s">
        <v>58</v>
      </c>
      <c r="H18" s="121"/>
      <c r="I18" s="122"/>
      <c r="J18" s="91"/>
      <c r="M18" s="16" t="str">
        <f t="shared" si="6"/>
        <v/>
      </c>
      <c r="N18" s="17" t="str">
        <f t="shared" si="7"/>
        <v>1A20-006B600</v>
      </c>
      <c r="O18" s="18">
        <f>IF(N18="",0,COUNTIF('MASTER WO'!$G:$G,'MASTER LL'!N18))</f>
        <v>0</v>
      </c>
      <c r="P18" s="88"/>
      <c r="Q18" s="16" t="str">
        <f>IF(O18&gt;0,    IF(A18&gt;0,A18,   IF(A17&gt;0,A17,   IF(A16&gt;0,A16,   IF(A15&gt;0,A15,   IF(A14&gt;0,A14,   IF(A13&gt;0,A13   IF(#REF!&gt;0,A12,""))))))),"")</f>
        <v/>
      </c>
      <c r="R18" s="16">
        <f t="shared" si="8"/>
        <v>1</v>
      </c>
      <c r="S18" s="88" t="str">
        <f t="shared" si="9"/>
        <v>Ok</v>
      </c>
      <c r="T18" s="28" t="str">
        <f t="shared" si="10"/>
        <v/>
      </c>
      <c r="U18" s="29" t="str">
        <f t="shared" si="11"/>
        <v/>
      </c>
      <c r="V18" s="56" t="str">
        <f>IF(T18="PCB",IF(COUNTIF('MASTER WO'!$G:$G,'MASTER LL'!U18)&gt;0,"PCB OK","WRONG PCB"),"")</f>
        <v/>
      </c>
    </row>
    <row r="19" spans="1:22" ht="13.35" customHeight="1">
      <c r="A19" s="116"/>
      <c r="B19" s="114" t="s">
        <v>72</v>
      </c>
      <c r="C19" s="115" t="s">
        <v>12</v>
      </c>
      <c r="D19" s="117"/>
      <c r="E19" s="118"/>
      <c r="F19" s="119"/>
      <c r="G19" s="120" t="s">
        <v>58</v>
      </c>
      <c r="H19" s="121"/>
      <c r="I19" s="122"/>
      <c r="J19" s="91"/>
      <c r="M19" s="16" t="str">
        <f t="shared" si="6"/>
        <v/>
      </c>
      <c r="N19" s="17" t="str">
        <f t="shared" si="7"/>
        <v>1A20-02G8C00</v>
      </c>
      <c r="O19" s="18">
        <f>IF(N19="",0,COUNTIF('MASTER WO'!$G:$G,'MASTER LL'!N19))</f>
        <v>0</v>
      </c>
      <c r="P19" s="88"/>
      <c r="Q19" s="16" t="str">
        <f>IF(O19&gt;0,    IF(A19&gt;0,A19,   IF(A18&gt;0,A18,   IF(A17&gt;0,A17,   IF(A16&gt;0,A16,   IF(A15&gt;0,A15,   IF(A14&gt;0,A14   IF(#REF!&gt;0,A13,""))))))),"")</f>
        <v/>
      </c>
      <c r="R19" s="16">
        <f t="shared" si="8"/>
        <v>1</v>
      </c>
      <c r="S19" s="88" t="str">
        <f t="shared" si="9"/>
        <v>Ok</v>
      </c>
      <c r="T19" s="28" t="str">
        <f t="shared" si="10"/>
        <v/>
      </c>
      <c r="U19" s="29" t="str">
        <f t="shared" si="11"/>
        <v/>
      </c>
      <c r="V19" s="56" t="str">
        <f>IF(T19="PCB",IF(COUNTIF('MASTER WO'!$G:$G,'MASTER LL'!U19)&gt;0,"PCB OK","WRONG PCB"),"")</f>
        <v/>
      </c>
    </row>
    <row r="20" spans="1:22" ht="13.35" customHeight="1">
      <c r="A20" s="116"/>
      <c r="B20" s="114" t="s">
        <v>73</v>
      </c>
      <c r="C20" s="115" t="s">
        <v>12</v>
      </c>
      <c r="D20" s="117"/>
      <c r="E20" s="118"/>
      <c r="F20" s="119"/>
      <c r="G20" s="120" t="s">
        <v>71</v>
      </c>
      <c r="H20" s="121"/>
      <c r="I20" s="122"/>
      <c r="J20" s="91"/>
      <c r="M20" s="16" t="str">
        <f t="shared" si="6"/>
        <v/>
      </c>
      <c r="N20" s="17" t="str">
        <f t="shared" si="7"/>
        <v>1A20-006D100</v>
      </c>
      <c r="O20" s="18">
        <f>IF(N20="",0,COUNTIF('MASTER WO'!$G:$G,'MASTER LL'!N20))</f>
        <v>0</v>
      </c>
      <c r="P20" s="88"/>
      <c r="Q20" s="16" t="str">
        <f>IF(O20&gt;0,    IF(A20&gt;0,A20,   IF(A19&gt;0,A19,   IF(A18&gt;0,A18,   IF(A17&gt;0,A17,   IF(A16&gt;0,A16,   IF(A15&gt;0,A15   IF(#REF!&gt;0,A14,""))))))),"")</f>
        <v/>
      </c>
      <c r="R20" s="16">
        <f t="shared" si="8"/>
        <v>1</v>
      </c>
      <c r="S20" s="88" t="str">
        <f t="shared" si="9"/>
        <v>Ok</v>
      </c>
      <c r="T20" s="28" t="str">
        <f t="shared" si="10"/>
        <v/>
      </c>
      <c r="U20" s="29" t="str">
        <f t="shared" si="11"/>
        <v/>
      </c>
      <c r="V20" s="56" t="str">
        <f>IF(T20="PCB",IF(COUNTIF('MASTER WO'!$G:$G,'MASTER LL'!U20)&gt;0,"PCB OK","WRONG PCB"),"")</f>
        <v/>
      </c>
    </row>
    <row r="21" spans="1:22" ht="13.35" customHeight="1">
      <c r="A21" s="107">
        <v>1211</v>
      </c>
      <c r="B21" s="114" t="s">
        <v>91</v>
      </c>
      <c r="C21" s="115" t="s">
        <v>12</v>
      </c>
      <c r="D21" s="108">
        <v>6</v>
      </c>
      <c r="E21" s="109" t="s">
        <v>92</v>
      </c>
      <c r="F21" s="110"/>
      <c r="G21" s="111" t="s">
        <v>93</v>
      </c>
      <c r="H21" s="112"/>
      <c r="I21" s="113" t="s">
        <v>56</v>
      </c>
      <c r="J21" s="91"/>
      <c r="M21" s="16">
        <f t="shared" si="6"/>
        <v>1211</v>
      </c>
      <c r="N21" s="17" t="str">
        <f t="shared" si="7"/>
        <v>1024-004P000</v>
      </c>
      <c r="O21" s="18">
        <f>IF(N21="",0,COUNTIF('MASTER WO'!$G:$G,'MASTER LL'!N21))</f>
        <v>0</v>
      </c>
      <c r="P21" s="88"/>
      <c r="Q21" s="16" t="str">
        <f>IF(O21&gt;0,    IF(A21&gt;0,A21,   IF(A20&gt;0,A20,   IF(A19&gt;0,A19,   IF(A18&gt;0,A18,   IF(A17&gt;0,A17,   IF(A16&gt;0,A16   IF(#REF!&gt;0,A15,""))))))),"")</f>
        <v/>
      </c>
      <c r="R21" s="16">
        <f t="shared" si="8"/>
        <v>1</v>
      </c>
      <c r="S21" s="88" t="str">
        <f t="shared" si="9"/>
        <v>Ok</v>
      </c>
      <c r="T21" s="28">
        <f t="shared" si="10"/>
        <v>1211</v>
      </c>
      <c r="U21" s="29" t="str">
        <f t="shared" si="11"/>
        <v>1024-0073300</v>
      </c>
      <c r="V21" s="56" t="str">
        <f>IF(T21="PCB",IF(COUNTIF('MASTER WO'!$G:$G,'MASTER LL'!U21)&gt;0,"PCB OK","WRONG PCB"),"")</f>
        <v/>
      </c>
    </row>
    <row r="22" spans="1:22" ht="13.35" customHeight="1">
      <c r="A22" s="116"/>
      <c r="B22" s="114" t="s">
        <v>94</v>
      </c>
      <c r="C22" s="115" t="s">
        <v>12</v>
      </c>
      <c r="D22" s="117"/>
      <c r="E22" s="118"/>
      <c r="F22" s="119"/>
      <c r="G22" s="120" t="s">
        <v>97</v>
      </c>
      <c r="H22" s="121"/>
      <c r="I22" s="122"/>
      <c r="J22" s="91"/>
      <c r="M22" s="16" t="str">
        <f t="shared" si="6"/>
        <v/>
      </c>
      <c r="N22" s="17" t="str">
        <f t="shared" si="7"/>
        <v>1024-00GK200</v>
      </c>
      <c r="O22" s="18">
        <f>IF(N22="",0,COUNTIF('MASTER WO'!$G:$G,'MASTER LL'!N22))</f>
        <v>0</v>
      </c>
      <c r="P22" s="88"/>
      <c r="Q22" s="16" t="str">
        <f>IF(O22&gt;0,    IF(A22&gt;0,A22,   IF(A21&gt;0,A21,   IF(A20&gt;0,A20,   IF(A19&gt;0,A19,   IF(A18&gt;0,A18,   IF(A17&gt;0,A17   IF(#REF!&gt;0,A16,""))))))),"")</f>
        <v/>
      </c>
      <c r="R22" s="16">
        <f t="shared" si="8"/>
        <v>1</v>
      </c>
      <c r="S22" s="88" t="str">
        <f t="shared" si="9"/>
        <v>Ok</v>
      </c>
      <c r="T22" s="28" t="str">
        <f t="shared" si="10"/>
        <v/>
      </c>
      <c r="U22" s="29" t="str">
        <f t="shared" si="11"/>
        <v/>
      </c>
      <c r="V22" s="56" t="str">
        <f>IF(T22="PCB",IF(COUNTIF('MASTER WO'!$G:$G,'MASTER LL'!U22)&gt;0,"PCB OK","WRONG PCB"),"")</f>
        <v/>
      </c>
    </row>
    <row r="23" spans="1:22" ht="13.35" customHeight="1">
      <c r="A23" s="116"/>
      <c r="B23" s="114" t="s">
        <v>95</v>
      </c>
      <c r="C23" s="115" t="s">
        <v>12</v>
      </c>
      <c r="D23" s="117"/>
      <c r="E23" s="118"/>
      <c r="F23" s="119"/>
      <c r="G23" s="120" t="s">
        <v>97</v>
      </c>
      <c r="H23" s="121"/>
      <c r="I23" s="122"/>
      <c r="J23" s="91"/>
      <c r="M23" s="16" t="str">
        <f t="shared" si="6"/>
        <v/>
      </c>
      <c r="N23" s="17" t="str">
        <f t="shared" si="7"/>
        <v>1024-004O100</v>
      </c>
      <c r="O23" s="18">
        <f>IF(N23="",0,COUNTIF('MASTER WO'!$G:$G,'MASTER LL'!N23))</f>
        <v>0</v>
      </c>
      <c r="P23" s="88"/>
      <c r="Q23" s="16" t="str">
        <f>IF(O23&gt;0,    IF(A23&gt;0,A23,   IF(A22&gt;0,A22,   IF(A21&gt;0,A21,   IF(A20&gt;0,A20,   IF(A19&gt;0,A19,   IF(A18&gt;0,A18   IF(#REF!&gt;0,A17,""))))))),"")</f>
        <v/>
      </c>
      <c r="R23" s="16">
        <f t="shared" si="8"/>
        <v>1</v>
      </c>
      <c r="S23" s="88" t="str">
        <f t="shared" si="9"/>
        <v>Ok</v>
      </c>
      <c r="T23" s="28" t="str">
        <f t="shared" si="10"/>
        <v/>
      </c>
      <c r="U23" s="29" t="str">
        <f t="shared" si="11"/>
        <v/>
      </c>
      <c r="V23" s="56" t="str">
        <f>IF(T23="PCB",IF(COUNTIF('MASTER WO'!$G:$G,'MASTER LL'!U23)&gt;0,"PCB OK","WRONG PCB"),"")</f>
        <v/>
      </c>
    </row>
    <row r="24" spans="1:22" ht="13.35" customHeight="1">
      <c r="A24" s="116"/>
      <c r="B24" s="114" t="s">
        <v>96</v>
      </c>
      <c r="C24" s="115" t="s">
        <v>12</v>
      </c>
      <c r="D24" s="117"/>
      <c r="E24" s="118"/>
      <c r="F24" s="119"/>
      <c r="G24" s="120" t="s">
        <v>97</v>
      </c>
      <c r="H24" s="121"/>
      <c r="I24" s="122"/>
      <c r="J24" s="91"/>
      <c r="M24" s="16" t="str">
        <f t="shared" si="6"/>
        <v/>
      </c>
      <c r="N24" s="17" t="str">
        <f t="shared" si="7"/>
        <v>1024-0073300</v>
      </c>
      <c r="O24" s="18">
        <f>IF(N24="",0,COUNTIF('MASTER WO'!$G:$G,'MASTER LL'!N24))</f>
        <v>1</v>
      </c>
      <c r="P24" s="88"/>
      <c r="Q24" s="16">
        <f>IF(O24&gt;0,    IF(A24&gt;0,A24,   IF(A23&gt;0,A23,   IF(A22&gt;0,A22,   IF(A21&gt;0,A21,   IF(A20&gt;0,A20,   IF(A19&gt;0,A19   IF(#REF!&gt;0,A18,""))))))),"")</f>
        <v>1211</v>
      </c>
      <c r="R24" s="16">
        <f t="shared" si="8"/>
        <v>1</v>
      </c>
      <c r="S24" s="88" t="str">
        <f t="shared" si="9"/>
        <v>Ok</v>
      </c>
      <c r="T24" s="28" t="str">
        <f t="shared" si="10"/>
        <v/>
      </c>
      <c r="U24" s="29" t="str">
        <f t="shared" si="11"/>
        <v/>
      </c>
      <c r="V24" s="56" t="str">
        <f>IF(T24="PCB",IF(COUNTIF('MASTER WO'!$G:$G,'MASTER LL'!U24)&gt;0,"PCB OK","WRONG PCB"),"")</f>
        <v/>
      </c>
    </row>
    <row r="25" spans="1:22" s="59" customFormat="1" ht="13.35" customHeight="1">
      <c r="A25" s="107">
        <v>1310</v>
      </c>
      <c r="B25" s="114" t="s">
        <v>83</v>
      </c>
      <c r="C25" s="115" t="s">
        <v>12</v>
      </c>
      <c r="D25" s="108">
        <v>2</v>
      </c>
      <c r="E25" s="109" t="s">
        <v>84</v>
      </c>
      <c r="F25" s="110"/>
      <c r="G25" s="111" t="s">
        <v>85</v>
      </c>
      <c r="H25" s="112"/>
      <c r="I25" s="113" t="s">
        <v>56</v>
      </c>
      <c r="J25" s="91"/>
      <c r="K25" s="15"/>
      <c r="M25" s="16">
        <f t="shared" si="6"/>
        <v>1310</v>
      </c>
      <c r="N25" s="17" t="str">
        <f t="shared" si="7"/>
        <v>1024-0004300</v>
      </c>
      <c r="O25" s="18">
        <f>IF(N25="",0,COUNTIF('MASTER WO'!$G:$G,'MASTER LL'!N25))</f>
        <v>0</v>
      </c>
      <c r="P25" s="88"/>
      <c r="Q25" s="16" t="str">
        <f>IF(O25&gt;0,    IF(A25&gt;0,A25,   IF(A24&gt;0,A24,   IF(A23&gt;0,A23,   IF(A22&gt;0,A22,   IF(A21&gt;0,A21,   IF(A20&gt;0,A20   IF(#REF!&gt;0,A19,""))))))),"")</f>
        <v/>
      </c>
      <c r="R25" s="16">
        <f t="shared" si="8"/>
        <v>1</v>
      </c>
      <c r="S25" s="88" t="str">
        <f t="shared" si="9"/>
        <v>Ok</v>
      </c>
      <c r="T25" s="28">
        <f t="shared" si="10"/>
        <v>1310</v>
      </c>
      <c r="U25" s="29" t="str">
        <f t="shared" si="11"/>
        <v>1024-0001100</v>
      </c>
      <c r="V25" s="56" t="str">
        <f>IF(T25="PCB",IF(COUNTIF('MASTER WO'!$G:$G,'MASTER LL'!U25)&gt;0,"PCB OK","WRONG PCB"),"")</f>
        <v/>
      </c>
    </row>
    <row r="26" spans="1:22" s="59" customFormat="1" ht="13.35" customHeight="1">
      <c r="A26" s="116"/>
      <c r="B26" s="114" t="s">
        <v>86</v>
      </c>
      <c r="C26" s="115" t="s">
        <v>12</v>
      </c>
      <c r="D26" s="117"/>
      <c r="E26" s="118"/>
      <c r="F26" s="119"/>
      <c r="G26" s="120" t="s">
        <v>85</v>
      </c>
      <c r="H26" s="121"/>
      <c r="I26" s="122"/>
      <c r="J26" s="91"/>
      <c r="K26" s="15"/>
      <c r="M26" s="16" t="str">
        <f t="shared" si="6"/>
        <v/>
      </c>
      <c r="N26" s="17" t="str">
        <f t="shared" si="7"/>
        <v>1024-0002000</v>
      </c>
      <c r="O26" s="18">
        <f>IF(N26="",0,COUNTIF('MASTER WO'!$G:$G,'MASTER LL'!N26))</f>
        <v>0</v>
      </c>
      <c r="P26" s="88"/>
      <c r="Q26" s="16" t="str">
        <f>IF(O26&gt;0,    IF(A26&gt;0,A26,   IF(A25&gt;0,A25,   IF(A24&gt;0,A24,   IF(A23&gt;0,A23,   IF(A22&gt;0,A22,   IF(A21&gt;0,A21   IF(#REF!&gt;0,A20,""))))))),"")</f>
        <v/>
      </c>
      <c r="R26" s="16">
        <f t="shared" si="8"/>
        <v>1</v>
      </c>
      <c r="S26" s="88" t="str">
        <f t="shared" si="9"/>
        <v>Ok</v>
      </c>
      <c r="T26" s="28" t="str">
        <f t="shared" si="10"/>
        <v/>
      </c>
      <c r="U26" s="29" t="str">
        <f t="shared" si="11"/>
        <v/>
      </c>
      <c r="V26" s="56" t="str">
        <f>IF(T26="PCB",IF(COUNTIF('MASTER WO'!$G:$G,'MASTER LL'!U26)&gt;0,"PCB OK","WRONG PCB"),"")</f>
        <v/>
      </c>
    </row>
    <row r="27" spans="1:22" s="59" customFormat="1" ht="13.35" customHeight="1">
      <c r="A27" s="116"/>
      <c r="B27" s="114" t="s">
        <v>87</v>
      </c>
      <c r="C27" s="115" t="s">
        <v>12</v>
      </c>
      <c r="D27" s="117"/>
      <c r="E27" s="118"/>
      <c r="F27" s="119"/>
      <c r="G27" s="120" t="s">
        <v>88</v>
      </c>
      <c r="H27" s="121"/>
      <c r="I27" s="122"/>
      <c r="J27" s="91"/>
      <c r="K27" s="15"/>
      <c r="M27" s="16" t="str">
        <f t="shared" si="6"/>
        <v/>
      </c>
      <c r="N27" s="17" t="str">
        <f t="shared" si="7"/>
        <v>1024-005D200</v>
      </c>
      <c r="O27" s="18">
        <f>IF(N27="",0,COUNTIF('MASTER WO'!$G:$G,'MASTER LL'!N27))</f>
        <v>0</v>
      </c>
      <c r="P27" s="88"/>
      <c r="Q27" s="16" t="str">
        <f>IF(O27&gt;0,    IF(A27&gt;0,A27,   IF(A26&gt;0,A26,   IF(A25&gt;0,A25,   IF(A24&gt;0,A24,   IF(A23&gt;0,A23,   IF(A22&gt;0,A22   IF(#REF!&gt;0,A21,""))))))),"")</f>
        <v/>
      </c>
      <c r="R27" s="16">
        <f t="shared" si="8"/>
        <v>1</v>
      </c>
      <c r="S27" s="88" t="str">
        <f t="shared" si="9"/>
        <v>Ok</v>
      </c>
      <c r="T27" s="28" t="str">
        <f t="shared" si="10"/>
        <v/>
      </c>
      <c r="U27" s="29" t="str">
        <f t="shared" si="11"/>
        <v/>
      </c>
      <c r="V27" s="56" t="str">
        <f>IF(T27="PCB",IF(COUNTIF('MASTER WO'!$G:$G,'MASTER LL'!U27)&gt;0,"PCB OK","WRONG PCB"),"")</f>
        <v/>
      </c>
    </row>
    <row r="28" spans="1:22" s="59" customFormat="1" ht="13.35" customHeight="1">
      <c r="A28" s="116"/>
      <c r="B28" s="114" t="s">
        <v>89</v>
      </c>
      <c r="C28" s="115" t="s">
        <v>12</v>
      </c>
      <c r="D28" s="117"/>
      <c r="E28" s="118"/>
      <c r="F28" s="119"/>
      <c r="G28" s="120" t="s">
        <v>90</v>
      </c>
      <c r="H28" s="121"/>
      <c r="I28" s="122"/>
      <c r="J28" s="91"/>
      <c r="K28" s="15"/>
      <c r="M28" s="16" t="str">
        <f t="shared" si="6"/>
        <v/>
      </c>
      <c r="N28" s="17" t="str">
        <f t="shared" si="7"/>
        <v>1024-0001100</v>
      </c>
      <c r="O28" s="18">
        <f>IF(N28="",0,COUNTIF('MASTER WO'!$G:$G,'MASTER LL'!N28))</f>
        <v>1</v>
      </c>
      <c r="P28" s="88"/>
      <c r="Q28" s="16">
        <f>IF(O28&gt;0,    IF(A28&gt;0,A28,   IF(A27&gt;0,A27,   IF(A26&gt;0,A26,   IF(A25&gt;0,A25,   IF(A24&gt;0,A24,   IF(A23&gt;0,A23   IF(#REF!&gt;0,A22,""))))))),"")</f>
        <v>1310</v>
      </c>
      <c r="R28" s="16">
        <f t="shared" si="8"/>
        <v>1</v>
      </c>
      <c r="S28" s="88" t="str">
        <f t="shared" si="9"/>
        <v>Ok</v>
      </c>
      <c r="T28" s="28" t="str">
        <f t="shared" si="10"/>
        <v/>
      </c>
      <c r="U28" s="29" t="str">
        <f t="shared" si="11"/>
        <v/>
      </c>
      <c r="V28" s="56" t="str">
        <f>IF(T28="PCB",IF(COUNTIF('MASTER WO'!$G:$G,'MASTER LL'!U28)&gt;0,"PCB OK","WRONG PCB"),"")</f>
        <v/>
      </c>
    </row>
    <row r="29" spans="1:22" s="87" customFormat="1" ht="13.35" customHeight="1">
      <c r="A29" s="107">
        <v>1409</v>
      </c>
      <c r="B29" s="114" t="s">
        <v>78</v>
      </c>
      <c r="C29" s="115" t="s">
        <v>12</v>
      </c>
      <c r="D29" s="108">
        <v>1</v>
      </c>
      <c r="E29" s="109" t="s">
        <v>79</v>
      </c>
      <c r="F29" s="110"/>
      <c r="G29" s="111" t="s">
        <v>80</v>
      </c>
      <c r="H29" s="112"/>
      <c r="I29" s="113" t="s">
        <v>56</v>
      </c>
      <c r="J29" s="91"/>
      <c r="K29" s="15"/>
      <c r="M29" s="16">
        <f t="shared" ref="M10:M58" si="12">IF(A29="","",IF(A29="TOTAL POINTS ","",IF(LEFT(A29,3)="REM","",IF(LEFT(A29,3)="FM ","",A29))))</f>
        <v>1409</v>
      </c>
      <c r="N29" s="17" t="str">
        <f t="shared" ref="N10:N58" si="13">IF(LEFT(E29,4)=" PCB",MID(E29,12,12),IF(B29="","",B29))</f>
        <v>1A20-0074600</v>
      </c>
      <c r="O29" s="18">
        <f>IF(N29="",0,COUNTIF('MASTER WO'!$G:$G,'MASTER LL'!N29))</f>
        <v>1</v>
      </c>
      <c r="P29" s="88"/>
      <c r="Q29" s="16">
        <f>IF(O29&gt;0,    IF(A29&gt;0,A29,   IF(A28&gt;0,A28,   IF(A27&gt;0,A27,   IF(A26&gt;0,A26,   IF(A25&gt;0,A25,   IF(A24&gt;0,A24   IF(#REF!&gt;0,A23,""))))))),"")</f>
        <v>1409</v>
      </c>
      <c r="R29" s="16">
        <f t="shared" ref="R10:R58" si="14">IF(Q29="",1,COUNTIF($Q$1:$Q$58,Q29))</f>
        <v>1</v>
      </c>
      <c r="S29" s="88" t="str">
        <f t="shared" ref="S10:S58" si="15">IF(R29=1,"Ok","Nggggg")</f>
        <v>Ok</v>
      </c>
      <c r="T29" s="28">
        <f t="shared" ref="T10:T58" si="16">IF(A29="TOTAL POINTS ","PCB",IF(A29="","",IF(A29="TOTAL POINTS ","",IF(LEFT(A29,3)="REM","",IF(LEFT(A29,3)="FM ","",A29)))))</f>
        <v>1409</v>
      </c>
      <c r="U29" s="29" t="str">
        <f t="shared" ref="U17:U58" si="17">IF(A29="TOTAL POINTS ",N29,IF(T29="","",IF(T29=Q29,N29,IF(T29=Q30,N30,IF(T29=Q31,N31,IF(T29=Q32,N32,IF(T29=Q33,N33,IF(T29=Q34,N34,IF(T29=Q35,N35)))))))))</f>
        <v>1A20-0074600</v>
      </c>
      <c r="V29" s="56" t="str">
        <f>IF(T29="PCB",IF(COUNTIF('MASTER WO'!$G:$G,'MASTER LL'!U29)&gt;0,"PCB OK","WRONG PCB"),"")</f>
        <v/>
      </c>
    </row>
    <row r="30" spans="1:22" s="59" customFormat="1" ht="13.35" customHeight="1">
      <c r="A30" s="116"/>
      <c r="B30" s="114" t="s">
        <v>81</v>
      </c>
      <c r="C30" s="115" t="s">
        <v>12</v>
      </c>
      <c r="D30" s="117"/>
      <c r="E30" s="118"/>
      <c r="F30" s="119"/>
      <c r="G30" s="120" t="s">
        <v>82</v>
      </c>
      <c r="H30" s="121"/>
      <c r="I30" s="122"/>
      <c r="J30" s="91"/>
      <c r="K30" s="15"/>
      <c r="M30" s="16" t="str">
        <f t="shared" si="12"/>
        <v/>
      </c>
      <c r="N30" s="17" t="str">
        <f t="shared" si="13"/>
        <v>1A20-042YDPE</v>
      </c>
      <c r="O30" s="18">
        <f>IF(N30="",0,COUNTIF('MASTER WO'!$G:$G,'MASTER LL'!N30))</f>
        <v>0</v>
      </c>
      <c r="P30" s="88"/>
      <c r="Q30" s="16" t="str">
        <f>IF(O30&gt;0,    IF(A30&gt;0,A30,   IF(A29&gt;0,A29,   IF(A28&gt;0,A28,   IF(A27&gt;0,A27,   IF(A26&gt;0,A26,   IF(A25&gt;0,A25   IF(#REF!&gt;0,A24,""))))))),"")</f>
        <v/>
      </c>
      <c r="R30" s="16">
        <f t="shared" si="14"/>
        <v>1</v>
      </c>
      <c r="S30" s="88" t="str">
        <f t="shared" si="15"/>
        <v>Ok</v>
      </c>
      <c r="T30" s="28" t="str">
        <f t="shared" si="16"/>
        <v/>
      </c>
      <c r="U30" s="29" t="str">
        <f t="shared" si="17"/>
        <v/>
      </c>
      <c r="V30" s="56" t="str">
        <f>IF(T30="PCB",IF(COUNTIF('MASTER WO'!$G:$G,'MASTER LL'!U30)&gt;0,"PCB OK","WRONG PCB"),"")</f>
        <v/>
      </c>
    </row>
    <row r="31" spans="1:22" s="59" customFormat="1" ht="13.35" customHeight="1">
      <c r="A31" s="107">
        <v>1525</v>
      </c>
      <c r="B31" s="114" t="s">
        <v>113</v>
      </c>
      <c r="C31" s="115" t="s">
        <v>12</v>
      </c>
      <c r="D31" s="108">
        <v>1</v>
      </c>
      <c r="E31" s="109" t="s">
        <v>114</v>
      </c>
      <c r="F31" s="110"/>
      <c r="G31" s="111" t="s">
        <v>115</v>
      </c>
      <c r="H31" s="112"/>
      <c r="I31" s="113" t="s">
        <v>46</v>
      </c>
      <c r="J31" s="91"/>
      <c r="K31" s="15"/>
      <c r="M31" s="16">
        <f t="shared" si="12"/>
        <v>1525</v>
      </c>
      <c r="N31" s="17" t="str">
        <f t="shared" si="13"/>
        <v>062A-003H0PE</v>
      </c>
      <c r="O31" s="18">
        <f>IF(N31="",0,COUNTIF('MASTER WO'!$G:$G,'MASTER LL'!N31))</f>
        <v>1</v>
      </c>
      <c r="P31" s="88"/>
      <c r="Q31" s="16">
        <f>IF(O31&gt;0,    IF(A31&gt;0,A31,   IF(A30&gt;0,A30,   IF(A29&gt;0,A29,   IF(A28&gt;0,A28,   IF(A27&gt;0,A27,   IF(A26&gt;0,A26   IF(#REF!&gt;0,A25,""))))))),"")</f>
        <v>1525</v>
      </c>
      <c r="R31" s="16">
        <f t="shared" si="14"/>
        <v>1</v>
      </c>
      <c r="S31" s="88" t="str">
        <f t="shared" si="15"/>
        <v>Ok</v>
      </c>
      <c r="T31" s="28">
        <f t="shared" si="16"/>
        <v>1525</v>
      </c>
      <c r="U31" s="29" t="str">
        <f t="shared" si="17"/>
        <v>062A-003H0PE</v>
      </c>
      <c r="V31" s="56" t="str">
        <f>IF(T31="PCB",IF(COUNTIF('MASTER WO'!$G:$G,'MASTER LL'!U31)&gt;0,"PCB OK","WRONG PCB"),"")</f>
        <v/>
      </c>
    </row>
    <row r="32" spans="1:22" s="59" customFormat="1" ht="13.35" customHeight="1">
      <c r="A32" s="107">
        <v>1640</v>
      </c>
      <c r="B32" s="114" t="s">
        <v>116</v>
      </c>
      <c r="C32" s="115" t="s">
        <v>12</v>
      </c>
      <c r="D32" s="108">
        <v>1</v>
      </c>
      <c r="E32" s="109" t="s">
        <v>77</v>
      </c>
      <c r="F32" s="110"/>
      <c r="G32" s="111" t="s">
        <v>117</v>
      </c>
      <c r="H32" s="112"/>
      <c r="I32" s="113" t="s">
        <v>118</v>
      </c>
      <c r="J32" s="91"/>
      <c r="K32" s="15"/>
      <c r="M32" s="16">
        <f t="shared" si="12"/>
        <v>1640</v>
      </c>
      <c r="N32" s="17" t="str">
        <f t="shared" si="13"/>
        <v>1205-00MX0PE</v>
      </c>
      <c r="O32" s="18">
        <f>IF(N32="",0,COUNTIF('MASTER WO'!$G:$G,'MASTER LL'!N32))</f>
        <v>1</v>
      </c>
      <c r="P32" s="88"/>
      <c r="Q32" s="16">
        <f>IF(O32&gt;0,    IF(A32&gt;0,A32,   IF(A31&gt;0,A31,   IF(A30&gt;0,A30,   IF(A29&gt;0,A29,   IF(A28&gt;0,A28,   IF(A27&gt;0,A27   IF(#REF!&gt;0,A26,""))))))),"")</f>
        <v>1640</v>
      </c>
      <c r="R32" s="16">
        <f t="shared" si="14"/>
        <v>1</v>
      </c>
      <c r="S32" s="88" t="str">
        <f t="shared" si="15"/>
        <v>Ok</v>
      </c>
      <c r="T32" s="28">
        <f t="shared" si="16"/>
        <v>1640</v>
      </c>
      <c r="U32" s="29" t="str">
        <f t="shared" si="17"/>
        <v>1205-00MX0PE</v>
      </c>
      <c r="V32" s="56" t="str">
        <f>IF(T32="PCB",IF(COUNTIF('MASTER WO'!$G:$G,'MASTER LL'!U32)&gt;0,"PCB OK","WRONG PCB"),"")</f>
        <v/>
      </c>
    </row>
    <row r="33" spans="1:22" s="59" customFormat="1" ht="13.35" customHeight="1">
      <c r="A33" s="116"/>
      <c r="B33" s="114" t="s">
        <v>119</v>
      </c>
      <c r="C33" s="115" t="s">
        <v>12</v>
      </c>
      <c r="D33" s="117"/>
      <c r="E33" s="118"/>
      <c r="F33" s="119"/>
      <c r="G33" s="120" t="s">
        <v>71</v>
      </c>
      <c r="H33" s="121"/>
      <c r="I33" s="122"/>
      <c r="J33" s="91"/>
      <c r="K33" s="15"/>
      <c r="M33" s="16" t="str">
        <f t="shared" si="12"/>
        <v/>
      </c>
      <c r="N33" s="17" t="str">
        <f t="shared" si="13"/>
        <v>1205-00MU0PE</v>
      </c>
      <c r="O33" s="18">
        <f>IF(N33="",0,COUNTIF('MASTER WO'!$G:$G,'MASTER LL'!N33))</f>
        <v>0</v>
      </c>
      <c r="P33" s="88"/>
      <c r="Q33" s="16" t="str">
        <f>IF(O33&gt;0,    IF(A33&gt;0,A33,   IF(A32&gt;0,A32,   IF(A31&gt;0,A31,   IF(A30&gt;0,A30,   IF(A29&gt;0,A29,   IF(A28&gt;0,A28   IF(#REF!&gt;0,A27,""))))))),"")</f>
        <v/>
      </c>
      <c r="R33" s="16">
        <f t="shared" si="14"/>
        <v>1</v>
      </c>
      <c r="S33" s="88" t="str">
        <f t="shared" si="15"/>
        <v>Ok</v>
      </c>
      <c r="T33" s="28" t="str">
        <f t="shared" si="16"/>
        <v/>
      </c>
      <c r="U33" s="29" t="str">
        <f t="shared" si="17"/>
        <v/>
      </c>
      <c r="V33" s="56" t="str">
        <f>IF(T33="PCB",IF(COUNTIF('MASTER WO'!$G:$G,'MASTER LL'!U33)&gt;0,"PCB OK","WRONG PCB"),"")</f>
        <v/>
      </c>
    </row>
    <row r="34" spans="1:22" s="59" customFormat="1" ht="13.35" customHeight="1" thickBot="1">
      <c r="A34" s="116"/>
      <c r="B34" s="114" t="s">
        <v>120</v>
      </c>
      <c r="C34" s="115" t="s">
        <v>12</v>
      </c>
      <c r="D34" s="117"/>
      <c r="E34" s="118"/>
      <c r="F34" s="119"/>
      <c r="G34" s="120" t="s">
        <v>121</v>
      </c>
      <c r="H34" s="121"/>
      <c r="I34" s="122"/>
      <c r="J34" s="91"/>
      <c r="K34" s="15"/>
      <c r="M34" s="16" t="str">
        <f t="shared" si="12"/>
        <v/>
      </c>
      <c r="N34" s="17" t="str">
        <f t="shared" si="13"/>
        <v>1205-00N3000</v>
      </c>
      <c r="O34" s="18">
        <f>IF(N34="",0,COUNTIF('MASTER WO'!$G:$G,'MASTER LL'!N34))</f>
        <v>0</v>
      </c>
      <c r="P34" s="88"/>
      <c r="Q34" s="16" t="str">
        <f>IF(O34&gt;0,    IF(A34&gt;0,A34,   IF(A33&gt;0,A33,   IF(A32&gt;0,A32,   IF(A31&gt;0,A31,   IF(A30&gt;0,A30,   IF(A29&gt;0,A29   IF(#REF!&gt;0,A28,""))))))),"")</f>
        <v/>
      </c>
      <c r="R34" s="16">
        <f t="shared" si="14"/>
        <v>1</v>
      </c>
      <c r="S34" s="88" t="str">
        <f t="shared" si="15"/>
        <v>Ok</v>
      </c>
      <c r="T34" s="28" t="str">
        <f t="shared" si="16"/>
        <v/>
      </c>
      <c r="U34" s="29" t="str">
        <f t="shared" si="17"/>
        <v/>
      </c>
      <c r="V34" s="56" t="str">
        <f>IF(T34="PCB",IF(COUNTIF('MASTER WO'!$G:$G,'MASTER LL'!U34)&gt;0,"PCB OK","WRONG PCB"),"")</f>
        <v/>
      </c>
    </row>
    <row r="35" spans="1:22" s="59" customFormat="1" ht="13.35" customHeight="1" thickBot="1">
      <c r="A35" s="132" t="s">
        <v>61</v>
      </c>
      <c r="B35" s="140"/>
      <c r="C35" s="134"/>
      <c r="D35" s="135">
        <v>18</v>
      </c>
      <c r="E35" s="133" t="s">
        <v>131</v>
      </c>
      <c r="F35" s="136"/>
      <c r="G35" s="137" t="s">
        <v>62</v>
      </c>
      <c r="H35" s="138"/>
      <c r="I35" s="139"/>
      <c r="J35" s="91"/>
      <c r="K35" s="15"/>
      <c r="M35" s="16" t="str">
        <f t="shared" si="12"/>
        <v/>
      </c>
      <c r="N35" s="17" t="str">
        <f t="shared" si="13"/>
        <v>08C2-2X11I00</v>
      </c>
      <c r="O35" s="18">
        <f>IF(N35="",0,COUNTIF('MASTER WO'!$G:$G,'MASTER LL'!N35))</f>
        <v>1</v>
      </c>
      <c r="P35" s="88"/>
      <c r="Q35" s="16" t="str">
        <f>IF(O35&gt;0,    IF(A35&gt;0,A35,   IF(A34&gt;0,A34,   IF(A33&gt;0,A33,   IF(A32&gt;0,A32,   IF(A31&gt;0,A31,   IF(A30&gt;0,A30   IF(#REF!&gt;0,A29,""))))))),"")</f>
        <v xml:space="preserve">TOTAL POINTS </v>
      </c>
      <c r="R35" s="16">
        <f t="shared" si="14"/>
        <v>1</v>
      </c>
      <c r="S35" s="88" t="str">
        <f t="shared" si="15"/>
        <v>Ok</v>
      </c>
      <c r="T35" s="28" t="str">
        <f t="shared" si="16"/>
        <v>PCB</v>
      </c>
      <c r="U35" s="29" t="str">
        <f t="shared" si="17"/>
        <v>08C2-2X11I00</v>
      </c>
      <c r="V35" s="56" t="str">
        <f>IF(T35="PCB",IF(COUNTIF('MASTER WO'!$G:$G,'MASTER LL'!U35)&gt;0,"PCB OK","WRONG PCB"),"")</f>
        <v>PCB OK</v>
      </c>
    </row>
    <row r="36" spans="1:22" s="59" customFormat="1" ht="13.35" customHeight="1" thickBot="1">
      <c r="A36" s="141"/>
      <c r="B36" s="141"/>
      <c r="C36" s="89"/>
      <c r="D36" s="89"/>
      <c r="E36" s="89"/>
      <c r="F36" s="89"/>
      <c r="G36" s="89"/>
      <c r="H36" s="89"/>
      <c r="I36" s="89"/>
      <c r="J36" s="91"/>
      <c r="K36" s="15"/>
      <c r="M36" s="16" t="str">
        <f t="shared" si="12"/>
        <v/>
      </c>
      <c r="N36" s="17" t="str">
        <f t="shared" si="13"/>
        <v/>
      </c>
      <c r="O36" s="18">
        <f>IF(N36="",0,COUNTIF('MASTER WO'!$G:$G,'MASTER LL'!N36))</f>
        <v>0</v>
      </c>
      <c r="P36" s="88"/>
      <c r="Q36" s="16" t="str">
        <f>IF(O36&gt;0,    IF(A36&gt;0,A36,   IF(A35&gt;0,A35,   IF(A34&gt;0,A34,   IF(A33&gt;0,A33,   IF(A32&gt;0,A32,   IF(A31&gt;0,A31   IF(#REF!&gt;0,A30,""))))))),"")</f>
        <v/>
      </c>
      <c r="R36" s="16">
        <f t="shared" si="14"/>
        <v>1</v>
      </c>
      <c r="S36" s="88" t="str">
        <f t="shared" si="15"/>
        <v>Ok</v>
      </c>
      <c r="T36" s="28" t="str">
        <f t="shared" si="16"/>
        <v/>
      </c>
      <c r="U36" s="29" t="str">
        <f t="shared" si="17"/>
        <v/>
      </c>
      <c r="V36" s="56" t="str">
        <f>IF(T36="PCB",IF(COUNTIF('MASTER WO'!$G:$G,'MASTER LL'!U36)&gt;0,"PCB OK","WRONG PCB"),"")</f>
        <v/>
      </c>
    </row>
    <row r="37" spans="1:22" s="59" customFormat="1" ht="13.35" customHeight="1">
      <c r="A37" s="145" t="s">
        <v>63</v>
      </c>
      <c r="B37" s="143"/>
      <c r="C37" s="144"/>
      <c r="D37" s="144"/>
      <c r="E37" s="144"/>
      <c r="F37" s="144"/>
      <c r="G37" s="144"/>
      <c r="H37" s="144"/>
      <c r="I37" s="146"/>
      <c r="J37" s="91"/>
      <c r="K37" s="15"/>
      <c r="M37" s="16" t="str">
        <f t="shared" si="12"/>
        <v/>
      </c>
      <c r="N37" s="17" t="str">
        <f t="shared" si="13"/>
        <v/>
      </c>
      <c r="O37" s="18">
        <f>IF(N37="",0,COUNTIF('MASTER WO'!$G:$G,'MASTER LL'!N37))</f>
        <v>0</v>
      </c>
      <c r="P37" s="88"/>
      <c r="Q37" s="16" t="str">
        <f>IF(O37&gt;0,    IF(A37&gt;0,A37,   IF(A36&gt;0,A36,   IF(A35&gt;0,A35,   IF(A34&gt;0,A34,   IF(A33&gt;0,A33,   IF(A32&gt;0,A32   IF(#REF!&gt;0,A31,""))))))),"")</f>
        <v/>
      </c>
      <c r="R37" s="16">
        <f t="shared" si="14"/>
        <v>1</v>
      </c>
      <c r="S37" s="88" t="str">
        <f t="shared" si="15"/>
        <v>Ok</v>
      </c>
      <c r="T37" s="28" t="str">
        <f t="shared" si="16"/>
        <v/>
      </c>
      <c r="U37" s="29" t="str">
        <f t="shared" si="17"/>
        <v/>
      </c>
      <c r="V37" s="56" t="str">
        <f>IF(T37="PCB",IF(COUNTIF('MASTER WO'!$G:$G,'MASTER LL'!U37)&gt;0,"PCB OK","WRONG PCB"),"")</f>
        <v/>
      </c>
    </row>
    <row r="38" spans="1:22" s="59" customFormat="1" ht="13.35" customHeight="1">
      <c r="A38" s="149"/>
      <c r="B38" s="147" t="s">
        <v>64</v>
      </c>
      <c r="C38" s="147"/>
      <c r="D38" s="147"/>
      <c r="E38" s="147"/>
      <c r="F38" s="147"/>
      <c r="G38" s="147"/>
      <c r="H38" s="147"/>
      <c r="I38" s="152"/>
      <c r="J38" s="91"/>
      <c r="K38" s="15"/>
      <c r="M38" s="16" t="str">
        <f t="shared" si="12"/>
        <v/>
      </c>
      <c r="N38" s="17" t="str">
        <f t="shared" si="13"/>
        <v>USING SOLDER PASTE</v>
      </c>
      <c r="O38" s="18">
        <f>IF(N38="",0,COUNTIF('MASTER WO'!$G:$G,'MASTER LL'!N38))</f>
        <v>0</v>
      </c>
      <c r="P38" s="88"/>
      <c r="Q38" s="16" t="str">
        <f>IF(O38&gt;0,    IF(A38&gt;0,A38,   IF(A37&gt;0,A37,   IF(A36&gt;0,A36,   IF(A35&gt;0,A35,   IF(A34&gt;0,A34,   IF(A33&gt;0,A33   IF(#REF!&gt;0,A32,""))))))),"")</f>
        <v/>
      </c>
      <c r="R38" s="16">
        <f t="shared" si="14"/>
        <v>1</v>
      </c>
      <c r="S38" s="88" t="str">
        <f t="shared" si="15"/>
        <v>Ok</v>
      </c>
      <c r="T38" s="28" t="str">
        <f t="shared" si="16"/>
        <v/>
      </c>
      <c r="U38" s="29" t="str">
        <f t="shared" si="17"/>
        <v/>
      </c>
      <c r="V38" s="56" t="str">
        <f>IF(T38="PCB",IF(COUNTIF('MASTER WO'!$G:$G,'MASTER LL'!U38)&gt;0,"PCB OK","WRONG PCB"),"")</f>
        <v/>
      </c>
    </row>
    <row r="39" spans="1:22" s="59" customFormat="1" ht="13.35" customHeight="1">
      <c r="A39" s="163"/>
      <c r="B39" s="150" t="s">
        <v>65</v>
      </c>
      <c r="C39" s="147"/>
      <c r="D39" s="147"/>
      <c r="E39" s="147"/>
      <c r="F39" s="147"/>
      <c r="G39" s="147"/>
      <c r="H39" s="147"/>
      <c r="I39" s="164"/>
      <c r="J39" s="91"/>
      <c r="K39" s="15"/>
      <c r="M39" s="16" t="str">
        <f t="shared" si="12"/>
        <v/>
      </c>
      <c r="N39" s="17" t="str">
        <f t="shared" si="13"/>
        <v xml:space="preserve">     MAIN PART :   * PART NAME   : YANKTAI</v>
      </c>
      <c r="O39" s="18">
        <f>IF(N39="",0,COUNTIF('MASTER WO'!$G:$G,'MASTER LL'!N39))</f>
        <v>0</v>
      </c>
      <c r="P39" s="88"/>
      <c r="Q39" s="16" t="str">
        <f>IF(O39&gt;0,    IF(A39&gt;0,A39,   IF(A38&gt;0,A38,   IF(A37&gt;0,A37,   IF(A36&gt;0,A36,   IF(A35&gt;0,A35,   IF(A34&gt;0,A34   IF(#REF!&gt;0,A33,""))))))),"")</f>
        <v/>
      </c>
      <c r="R39" s="16">
        <f t="shared" si="14"/>
        <v>1</v>
      </c>
      <c r="S39" s="88" t="str">
        <f t="shared" si="15"/>
        <v>Ok</v>
      </c>
      <c r="T39" s="28" t="str">
        <f t="shared" si="16"/>
        <v/>
      </c>
      <c r="U39" s="29" t="str">
        <f t="shared" si="17"/>
        <v/>
      </c>
      <c r="V39" s="56" t="str">
        <f>IF(T39="PCB",IF(COUNTIF('MASTER WO'!$G:$G,'MASTER LL'!U39)&gt;0,"PCB OK","WRONG PCB"),"")</f>
        <v/>
      </c>
    </row>
    <row r="40" spans="1:22" s="59" customFormat="1" ht="13.35" customHeight="1">
      <c r="A40" s="163"/>
      <c r="B40" s="150" t="s">
        <v>74</v>
      </c>
      <c r="C40" s="147"/>
      <c r="D40" s="147"/>
      <c r="E40" s="147"/>
      <c r="F40" s="147"/>
      <c r="G40" s="147"/>
      <c r="H40" s="147"/>
      <c r="I40" s="164"/>
      <c r="J40" s="91"/>
      <c r="K40" s="15"/>
      <c r="M40" s="16" t="str">
        <f t="shared" si="12"/>
        <v/>
      </c>
      <c r="N40" s="17" t="str">
        <f t="shared" si="13"/>
        <v xml:space="preserve">                              * PART NO.       : NP01-I (1G03-001K000)</v>
      </c>
      <c r="O40" s="18">
        <f>IF(N40="",0,COUNTIF('MASTER WO'!$G:$G,'MASTER LL'!N40))</f>
        <v>0</v>
      </c>
      <c r="P40" s="88"/>
      <c r="Q40" s="16" t="str">
        <f>IF(O40&gt;0,    IF(A40&gt;0,A40,   IF(A39&gt;0,A39,   IF(A38&gt;0,A38,   IF(A37&gt;0,A37,   IF(A36&gt;0,A36,   IF(A35&gt;0,A35   IF(#REF!&gt;0,A34,""))))))),"")</f>
        <v/>
      </c>
      <c r="R40" s="16">
        <f t="shared" si="14"/>
        <v>1</v>
      </c>
      <c r="S40" s="88" t="str">
        <f t="shared" si="15"/>
        <v>Ok</v>
      </c>
      <c r="T40" s="28" t="str">
        <f t="shared" si="16"/>
        <v/>
      </c>
      <c r="U40" s="29" t="str">
        <f t="shared" si="17"/>
        <v/>
      </c>
      <c r="V40" s="56" t="str">
        <f>IF(T40="PCB",IF(COUNTIF('MASTER WO'!$G:$G,'MASTER LL'!U40)&gt;0,"PCB OK","WRONG PCB"),"")</f>
        <v/>
      </c>
    </row>
    <row r="41" spans="1:22" s="59" customFormat="1" ht="13.35" customHeight="1">
      <c r="A41" s="163"/>
      <c r="B41" s="150" t="s">
        <v>66</v>
      </c>
      <c r="C41" s="147"/>
      <c r="D41" s="147"/>
      <c r="E41" s="147"/>
      <c r="F41" s="147"/>
      <c r="G41" s="147"/>
      <c r="H41" s="147"/>
      <c r="I41" s="164"/>
      <c r="J41" s="91"/>
      <c r="K41" s="15"/>
      <c r="M41" s="16" t="str">
        <f t="shared" si="12"/>
        <v/>
      </c>
      <c r="N41" s="17" t="str">
        <f t="shared" si="13"/>
        <v xml:space="preserve">                              * VENDOR         : YANKTAI MICROELEKTRONIC</v>
      </c>
      <c r="O41" s="18">
        <f>IF(N41="",0,COUNTIF('MASTER WO'!$G:$G,'MASTER LL'!N41))</f>
        <v>0</v>
      </c>
      <c r="P41" s="88"/>
      <c r="Q41" s="16" t="str">
        <f>IF(O41&gt;0,    IF(A41&gt;0,A41,   IF(A40&gt;0,A40,   IF(A39&gt;0,A39,   IF(A38&gt;0,A38,   IF(A37&gt;0,A37,   IF(A36&gt;0,A36   IF(#REF!&gt;0,A35,""))))))),"")</f>
        <v/>
      </c>
      <c r="R41" s="16">
        <f t="shared" si="14"/>
        <v>1</v>
      </c>
      <c r="S41" s="88" t="str">
        <f t="shared" si="15"/>
        <v>Ok</v>
      </c>
      <c r="T41" s="28" t="str">
        <f t="shared" si="16"/>
        <v/>
      </c>
      <c r="U41" s="29" t="str">
        <f t="shared" si="17"/>
        <v/>
      </c>
      <c r="V41" s="56" t="str">
        <f>IF(T41="PCB",IF(COUNTIF('MASTER WO'!$G:$G,'MASTER LL'!U41)&gt;0,"PCB OK","WRONG PCB"),"")</f>
        <v/>
      </c>
    </row>
    <row r="42" spans="1:22" s="59" customFormat="1" ht="13.35" customHeight="1">
      <c r="A42" s="163"/>
      <c r="B42" s="150" t="s">
        <v>75</v>
      </c>
      <c r="C42" s="147"/>
      <c r="D42" s="147"/>
      <c r="E42" s="147"/>
      <c r="F42" s="147"/>
      <c r="G42" s="147"/>
      <c r="H42" s="147"/>
      <c r="I42" s="164"/>
      <c r="J42" s="91"/>
      <c r="K42" s="15"/>
      <c r="M42" s="16" t="str">
        <f t="shared" si="12"/>
        <v/>
      </c>
      <c r="N42" s="17" t="str">
        <f t="shared" si="13"/>
        <v xml:space="preserve">     ALT PART :   * PART NAME   : SENJU</v>
      </c>
      <c r="O42" s="18">
        <f>IF(N42="",0,COUNTIF('MASTER WO'!$G:$G,'MASTER LL'!N42))</f>
        <v>0</v>
      </c>
      <c r="P42" s="88"/>
      <c r="Q42" s="16" t="str">
        <f>IF(O42&gt;0,    IF(A42&gt;0,A42,   IF(A41&gt;0,A41,   IF(A40&gt;0,A40,   IF(A39&gt;0,A39,   IF(A38&gt;0,A38,   IF(A37&gt;0,A37   IF(#REF!&gt;0,A36,""))))))),"")</f>
        <v/>
      </c>
      <c r="R42" s="16">
        <f t="shared" si="14"/>
        <v>1</v>
      </c>
      <c r="S42" s="88" t="str">
        <f t="shared" si="15"/>
        <v>Ok</v>
      </c>
      <c r="T42" s="28" t="str">
        <f t="shared" si="16"/>
        <v/>
      </c>
      <c r="U42" s="29" t="str">
        <f t="shared" si="17"/>
        <v/>
      </c>
      <c r="V42" s="56" t="str">
        <f>IF(T42="PCB",IF(COUNTIF('MASTER WO'!$G:$G,'MASTER LL'!U42)&gt;0,"PCB OK","WRONG PCB"),"")</f>
        <v/>
      </c>
    </row>
    <row r="43" spans="1:22" s="59" customFormat="1" ht="13.35" customHeight="1">
      <c r="A43" s="163"/>
      <c r="B43" s="150" t="s">
        <v>76</v>
      </c>
      <c r="C43" s="147"/>
      <c r="D43" s="147"/>
      <c r="E43" s="147"/>
      <c r="F43" s="147"/>
      <c r="G43" s="147"/>
      <c r="H43" s="147"/>
      <c r="I43" s="164"/>
      <c r="J43" s="91"/>
      <c r="K43" s="15"/>
      <c r="M43" s="16" t="str">
        <f t="shared" si="12"/>
        <v/>
      </c>
      <c r="N43" s="17" t="str">
        <f t="shared" si="13"/>
        <v xml:space="preserve">                              * PART NO.       : S70G-SX (1G03-001L000)</v>
      </c>
      <c r="O43" s="18">
        <f>IF(N43="",0,COUNTIF('MASTER WO'!$G:$G,'MASTER LL'!N43))</f>
        <v>0</v>
      </c>
      <c r="P43" s="88"/>
      <c r="Q43" s="16" t="str">
        <f>IF(O43&gt;0,    IF(A43&gt;0,A43,   IF(A42&gt;0,A42,   IF(A41&gt;0,A41,   IF(A40&gt;0,A40,   IF(A39&gt;0,A39,   IF(A38&gt;0,A38   IF(#REF!&gt;0,A37,""))))))),"")</f>
        <v/>
      </c>
      <c r="R43" s="16">
        <f t="shared" si="14"/>
        <v>1</v>
      </c>
      <c r="S43" s="88" t="str">
        <f t="shared" si="15"/>
        <v>Ok</v>
      </c>
      <c r="T43" s="28" t="str">
        <f t="shared" si="16"/>
        <v/>
      </c>
      <c r="U43" s="29" t="str">
        <f t="shared" si="17"/>
        <v/>
      </c>
      <c r="V43" s="56" t="str">
        <f>IF(T43="PCB",IF(COUNTIF('MASTER WO'!$G:$G,'MASTER LL'!U43)&gt;0,"PCB OK","WRONG PCB"),"")</f>
        <v/>
      </c>
    </row>
    <row r="44" spans="1:22" s="59" customFormat="1" ht="13.35" customHeight="1">
      <c r="A44" s="163"/>
      <c r="B44" s="150" t="s">
        <v>67</v>
      </c>
      <c r="C44" s="147"/>
      <c r="D44" s="147"/>
      <c r="E44" s="147"/>
      <c r="F44" s="147"/>
      <c r="G44" s="147"/>
      <c r="H44" s="147"/>
      <c r="I44" s="164"/>
      <c r="J44" s="91"/>
      <c r="K44" s="15"/>
      <c r="M44" s="16" t="str">
        <f t="shared" si="12"/>
        <v/>
      </c>
      <c r="N44" s="17" t="str">
        <f t="shared" si="13"/>
        <v/>
      </c>
      <c r="O44" s="18">
        <f>IF(N44="",0,COUNTIF('MASTER WO'!$G:$G,'MASTER LL'!N44))</f>
        <v>0</v>
      </c>
      <c r="P44" s="88"/>
      <c r="Q44" s="16" t="str">
        <f>IF(O44&gt;0,    IF(A44&gt;0,A44,   IF(A43&gt;0,A43,   IF(A42&gt;0,A42,   IF(A41&gt;0,A41,   IF(A40&gt;0,A40,   IF(A39&gt;0,A39   IF(#REF!&gt;0,A38,""))))))),"")</f>
        <v/>
      </c>
      <c r="R44" s="16">
        <f t="shared" si="14"/>
        <v>1</v>
      </c>
      <c r="S44" s="88" t="str">
        <f t="shared" si="15"/>
        <v>Ok</v>
      </c>
      <c r="T44" s="28" t="str">
        <f t="shared" si="16"/>
        <v/>
      </c>
      <c r="U44" s="29" t="str">
        <f t="shared" si="17"/>
        <v/>
      </c>
      <c r="V44" s="56" t="str">
        <f>IF(T44="PCB",IF(COUNTIF('MASTER WO'!$G:$G,'MASTER LL'!U44)&gt;0,"PCB OK","WRONG PCB"),"")</f>
        <v/>
      </c>
    </row>
    <row r="45" spans="1:22" s="59" customFormat="1" ht="13.35" customHeight="1">
      <c r="A45" s="163"/>
      <c r="B45" s="150" t="s">
        <v>122</v>
      </c>
      <c r="C45" s="147"/>
      <c r="D45" s="147"/>
      <c r="E45" s="147"/>
      <c r="F45" s="147"/>
      <c r="G45" s="147"/>
      <c r="H45" s="147"/>
      <c r="I45" s="164"/>
      <c r="J45" s="91"/>
      <c r="K45" s="15"/>
      <c r="M45" s="16" t="str">
        <f t="shared" si="12"/>
        <v/>
      </c>
      <c r="N45" s="17" t="str">
        <f t="shared" si="13"/>
        <v xml:space="preserve">     BASED ON BOM LIST RECEIVED BY EMAIL 09-SEP-2019</v>
      </c>
      <c r="O45" s="18">
        <f>IF(N45="",0,COUNTIF('MASTER WO'!$G:$G,'MASTER LL'!N45))</f>
        <v>0</v>
      </c>
      <c r="P45" s="88"/>
      <c r="Q45" s="16" t="str">
        <f>IF(O45&gt;0,    IF(A45&gt;0,A45,   IF(A44&gt;0,A44,   IF(A43&gt;0,A43,   IF(A42&gt;0,A42,   IF(A41&gt;0,A41,   IF(A40&gt;0,A40   IF(#REF!&gt;0,A39,""))))))),"")</f>
        <v/>
      </c>
      <c r="R45" s="16">
        <f t="shared" si="14"/>
        <v>1</v>
      </c>
      <c r="S45" s="88" t="str">
        <f t="shared" si="15"/>
        <v>Ok</v>
      </c>
      <c r="T45" s="28" t="str">
        <f t="shared" si="16"/>
        <v/>
      </c>
      <c r="U45" s="29" t="str">
        <f t="shared" si="17"/>
        <v/>
      </c>
      <c r="V45" s="56" t="str">
        <f>IF(T45="PCB",IF(COUNTIF('MASTER WO'!$G:$G,'MASTER LL'!U45)&gt;0,"PCB OK","WRONG PCB"),"")</f>
        <v/>
      </c>
    </row>
    <row r="46" spans="1:22" s="59" customFormat="1" ht="13.35" customHeight="1">
      <c r="A46" s="165"/>
      <c r="B46" s="153" t="s">
        <v>67</v>
      </c>
      <c r="C46" s="147"/>
      <c r="D46" s="147"/>
      <c r="E46" s="147"/>
      <c r="F46" s="147"/>
      <c r="G46" s="147"/>
      <c r="H46" s="147"/>
      <c r="I46" s="164"/>
      <c r="J46" s="91"/>
      <c r="K46" s="15"/>
      <c r="M46" s="16" t="str">
        <f t="shared" si="12"/>
        <v/>
      </c>
      <c r="N46" s="17" t="str">
        <f t="shared" si="13"/>
        <v/>
      </c>
      <c r="O46" s="18">
        <f>IF(N46="",0,COUNTIF('MASTER WO'!$G:$G,'MASTER LL'!N46))</f>
        <v>0</v>
      </c>
      <c r="P46" s="88"/>
      <c r="Q46" s="16" t="str">
        <f>IF(O46&gt;0,    IF(A46&gt;0,A46,   IF(A45&gt;0,A45,   IF(A44&gt;0,A44,   IF(A43&gt;0,A43,   IF(A42&gt;0,A42,   IF(A41&gt;0,A41   IF(#REF!&gt;0,A40,""))))))),"")</f>
        <v/>
      </c>
      <c r="R46" s="16">
        <f t="shared" si="14"/>
        <v>1</v>
      </c>
      <c r="S46" s="88" t="str">
        <f t="shared" si="15"/>
        <v>Ok</v>
      </c>
      <c r="T46" s="28" t="str">
        <f t="shared" si="16"/>
        <v/>
      </c>
      <c r="U46" s="29" t="str">
        <f t="shared" si="17"/>
        <v/>
      </c>
      <c r="V46" s="56" t="str">
        <f>IF(T46="PCB",IF(COUNTIF('MASTER WO'!$G:$G,'MASTER LL'!U46)&gt;0,"PCB OK","WRONG PCB"),"")</f>
        <v/>
      </c>
    </row>
    <row r="47" spans="1:22" s="59" customFormat="1" ht="13.35" customHeight="1">
      <c r="A47" s="165"/>
      <c r="B47" s="148"/>
      <c r="C47" s="147"/>
      <c r="D47" s="147"/>
      <c r="E47" s="147"/>
      <c r="F47" s="147"/>
      <c r="G47" s="147"/>
      <c r="H47" s="147"/>
      <c r="I47" s="164"/>
      <c r="J47" s="91"/>
      <c r="K47" s="15"/>
      <c r="M47" s="16" t="str">
        <f t="shared" si="12"/>
        <v/>
      </c>
      <c r="N47" s="17" t="str">
        <f t="shared" si="13"/>
        <v/>
      </c>
      <c r="O47" s="18">
        <f>IF(N47="",0,COUNTIF('MASTER WO'!$G:$G,'MASTER LL'!N47))</f>
        <v>0</v>
      </c>
      <c r="P47" s="88"/>
      <c r="Q47" s="16" t="str">
        <f>IF(O47&gt;0,    IF(A47&gt;0,A47,   IF(A46&gt;0,A46,   IF(A45&gt;0,A45,   IF(A44&gt;0,A44,   IF(A43&gt;0,A43,   IF(A42&gt;0,A42   IF(#REF!&gt;0,A41,""))))))),"")</f>
        <v/>
      </c>
      <c r="R47" s="16">
        <f t="shared" si="14"/>
        <v>1</v>
      </c>
      <c r="S47" s="88" t="str">
        <f t="shared" si="15"/>
        <v>Ok</v>
      </c>
      <c r="T47" s="28" t="str">
        <f t="shared" si="16"/>
        <v/>
      </c>
      <c r="U47" s="29" t="str">
        <f t="shared" si="17"/>
        <v/>
      </c>
      <c r="V47" s="56" t="str">
        <f>IF(T47="PCB",IF(COUNTIF('MASTER WO'!$G:$G,'MASTER LL'!U47)&gt;0,"PCB OK","WRONG PCB"),"")</f>
        <v/>
      </c>
    </row>
    <row r="48" spans="1:22" s="59" customFormat="1" ht="13.35" customHeight="1">
      <c r="A48" s="165"/>
      <c r="B48" s="148"/>
      <c r="C48" s="147"/>
      <c r="D48" s="147"/>
      <c r="E48" s="147"/>
      <c r="F48" s="147"/>
      <c r="G48" s="147"/>
      <c r="H48" s="147"/>
      <c r="I48" s="164"/>
      <c r="J48" s="91"/>
      <c r="K48" s="15"/>
      <c r="M48" s="16" t="str">
        <f t="shared" si="12"/>
        <v/>
      </c>
      <c r="N48" s="17" t="str">
        <f t="shared" si="13"/>
        <v/>
      </c>
      <c r="O48" s="18">
        <f>IF(N48="",0,COUNTIF('MASTER WO'!$G:$G,'MASTER LL'!N48))</f>
        <v>0</v>
      </c>
      <c r="P48" s="88"/>
      <c r="Q48" s="16" t="str">
        <f>IF(O48&gt;0,    IF(A48&gt;0,A48,   IF(A47&gt;0,A47,   IF(A46&gt;0,A46,   IF(A45&gt;0,A45,   IF(A44&gt;0,A44,   IF(A43&gt;0,A43   IF(#REF!&gt;0,A42,""))))))),"")</f>
        <v/>
      </c>
      <c r="R48" s="16">
        <f t="shared" si="14"/>
        <v>1</v>
      </c>
      <c r="S48" s="88" t="str">
        <f t="shared" si="15"/>
        <v>Ok</v>
      </c>
      <c r="T48" s="28" t="str">
        <f t="shared" si="16"/>
        <v/>
      </c>
      <c r="U48" s="29" t="str">
        <f t="shared" si="17"/>
        <v/>
      </c>
      <c r="V48" s="56" t="str">
        <f>IF(T48="PCB",IF(COUNTIF('MASTER WO'!$G:$G,'MASTER LL'!U48)&gt;0,"PCB OK","WRONG PCB"),"")</f>
        <v/>
      </c>
    </row>
    <row r="49" spans="1:22" s="59" customFormat="1" ht="13.35" customHeight="1">
      <c r="A49" s="165"/>
      <c r="B49" s="148"/>
      <c r="C49" s="147"/>
      <c r="D49" s="147"/>
      <c r="E49" s="147"/>
      <c r="F49" s="147"/>
      <c r="G49" s="147"/>
      <c r="H49" s="147"/>
      <c r="I49" s="164"/>
      <c r="J49" s="91"/>
      <c r="K49" s="15"/>
      <c r="M49" s="16" t="str">
        <f t="shared" si="12"/>
        <v/>
      </c>
      <c r="N49" s="17" t="str">
        <f t="shared" si="13"/>
        <v/>
      </c>
      <c r="O49" s="18">
        <f>IF(N49="",0,COUNTIF('MASTER WO'!$G:$G,'MASTER LL'!N49))</f>
        <v>0</v>
      </c>
      <c r="P49" s="88"/>
      <c r="Q49" s="16" t="str">
        <f>IF(O49&gt;0,    IF(A49&gt;0,A49,   IF(A48&gt;0,A48,   IF(A47&gt;0,A47,   IF(A46&gt;0,A46,   IF(A45&gt;0,A45,   IF(A44&gt;0,A44   IF(#REF!&gt;0,A43,""))))))),"")</f>
        <v/>
      </c>
      <c r="R49" s="16">
        <f t="shared" si="14"/>
        <v>1</v>
      </c>
      <c r="S49" s="88" t="str">
        <f t="shared" si="15"/>
        <v>Ok</v>
      </c>
      <c r="T49" s="28" t="str">
        <f t="shared" si="16"/>
        <v/>
      </c>
      <c r="U49" s="29" t="str">
        <f t="shared" si="17"/>
        <v/>
      </c>
      <c r="V49" s="56" t="str">
        <f>IF(T49="PCB",IF(COUNTIF('MASTER WO'!$G:$G,'MASTER LL'!U49)&gt;0,"PCB OK","WRONG PCB"),"")</f>
        <v/>
      </c>
    </row>
    <row r="50" spans="1:22" s="59" customFormat="1" ht="13.35" customHeight="1">
      <c r="A50" s="165"/>
      <c r="B50" s="148"/>
      <c r="C50" s="147"/>
      <c r="D50" s="147"/>
      <c r="E50" s="147"/>
      <c r="F50" s="147"/>
      <c r="G50" s="147"/>
      <c r="H50" s="147"/>
      <c r="I50" s="164"/>
      <c r="J50" s="91"/>
      <c r="K50" s="15"/>
      <c r="M50" s="16" t="str">
        <f t="shared" si="12"/>
        <v/>
      </c>
      <c r="N50" s="17" t="str">
        <f t="shared" si="13"/>
        <v/>
      </c>
      <c r="O50" s="18">
        <f>IF(N50="",0,COUNTIF('MASTER WO'!$G:$G,'MASTER LL'!N50))</f>
        <v>0</v>
      </c>
      <c r="P50" s="88"/>
      <c r="Q50" s="16" t="str">
        <f>IF(O50&gt;0,    IF(A50&gt;0,A50,   IF(A49&gt;0,A49,   IF(A48&gt;0,A48,   IF(A47&gt;0,A47,   IF(A46&gt;0,A46,   IF(A45&gt;0,A45   IF(#REF!&gt;0,A44,""))))))),"")</f>
        <v/>
      </c>
      <c r="R50" s="16">
        <f t="shared" si="14"/>
        <v>1</v>
      </c>
      <c r="S50" s="88" t="str">
        <f t="shared" si="15"/>
        <v>Ok</v>
      </c>
      <c r="T50" s="28" t="str">
        <f t="shared" si="16"/>
        <v/>
      </c>
      <c r="U50" s="29" t="str">
        <f t="shared" si="17"/>
        <v/>
      </c>
      <c r="V50" s="56" t="str">
        <f>IF(T50="PCB",IF(COUNTIF('MASTER WO'!$G:$G,'MASTER LL'!U50)&gt;0,"PCB OK","WRONG PCB"),"")</f>
        <v/>
      </c>
    </row>
    <row r="51" spans="1:22" s="59" customFormat="1" ht="13.35" customHeight="1" thickBot="1">
      <c r="A51" s="166"/>
      <c r="B51" s="154"/>
      <c r="C51" s="154"/>
      <c r="D51" s="154"/>
      <c r="E51" s="154"/>
      <c r="F51" s="154"/>
      <c r="G51" s="154"/>
      <c r="H51" s="154"/>
      <c r="I51" s="167"/>
      <c r="J51" s="91"/>
      <c r="K51" s="15"/>
      <c r="M51" s="16" t="str">
        <f t="shared" si="12"/>
        <v/>
      </c>
      <c r="N51" s="17" t="str">
        <f t="shared" si="13"/>
        <v/>
      </c>
      <c r="O51" s="18">
        <f>IF(N51="",0,COUNTIF('MASTER WO'!$G:$G,'MASTER LL'!N51))</f>
        <v>0</v>
      </c>
      <c r="P51" s="88"/>
      <c r="Q51" s="16" t="str">
        <f>IF(O51&gt;0,    IF(A51&gt;0,A51,   IF(A50&gt;0,A50,   IF(A49&gt;0,A49,   IF(A48&gt;0,A48,   IF(A47&gt;0,A47,   IF(A46&gt;0,A46   IF(#REF!&gt;0,A45,""))))))),"")</f>
        <v/>
      </c>
      <c r="R51" s="16">
        <f t="shared" si="14"/>
        <v>1</v>
      </c>
      <c r="S51" s="88" t="str">
        <f t="shared" si="15"/>
        <v>Ok</v>
      </c>
      <c r="T51" s="28" t="str">
        <f t="shared" si="16"/>
        <v/>
      </c>
      <c r="U51" s="29" t="str">
        <f t="shared" si="17"/>
        <v/>
      </c>
      <c r="V51" s="56" t="str">
        <f>IF(T51="PCB",IF(COUNTIF('MASTER WO'!$G:$G,'MASTER LL'!U51)&gt;0,"PCB OK","WRONG PCB"),"")</f>
        <v/>
      </c>
    </row>
    <row r="52" spans="1:22" s="59" customFormat="1" ht="13.35" customHeight="1">
      <c r="A52" s="89"/>
      <c r="B52" s="89"/>
      <c r="C52" s="89"/>
      <c r="D52" s="89"/>
      <c r="E52" s="89"/>
      <c r="F52" s="89"/>
      <c r="G52" s="89"/>
      <c r="H52" s="89"/>
      <c r="I52" s="89"/>
      <c r="J52" s="91"/>
      <c r="K52" s="15"/>
      <c r="M52" s="16" t="str">
        <f t="shared" si="12"/>
        <v/>
      </c>
      <c r="N52" s="17" t="str">
        <f t="shared" si="13"/>
        <v/>
      </c>
      <c r="O52" s="18">
        <f>IF(N52="",0,COUNTIF('MASTER WO'!$G:$G,'MASTER LL'!N52))</f>
        <v>0</v>
      </c>
      <c r="P52" s="88"/>
      <c r="Q52" s="16" t="str">
        <f>IF(O52&gt;0,    IF(A52&gt;0,A52,   IF(A51&gt;0,A51,   IF(A50&gt;0,A50,   IF(A49&gt;0,A49,   IF(A48&gt;0,A48,   IF(A47&gt;0,A47   IF(#REF!&gt;0,A46,""))))))),"")</f>
        <v/>
      </c>
      <c r="R52" s="16">
        <f t="shared" si="14"/>
        <v>1</v>
      </c>
      <c r="S52" s="88" t="str">
        <f t="shared" si="15"/>
        <v>Ok</v>
      </c>
      <c r="T52" s="28" t="str">
        <f t="shared" si="16"/>
        <v/>
      </c>
      <c r="U52" s="29" t="str">
        <f t="shared" si="17"/>
        <v/>
      </c>
      <c r="V52" s="56" t="str">
        <f>IF(T52="PCB",IF(COUNTIF('MASTER WO'!$G:$G,'MASTER LL'!U52)&gt;0,"PCB OK","WRONG PCB"),"")</f>
        <v/>
      </c>
    </row>
    <row r="53" spans="1:22" s="59" customFormat="1" ht="13.35" customHeight="1">
      <c r="A53" s="142" t="s">
        <v>68</v>
      </c>
      <c r="B53" s="89"/>
      <c r="C53" s="89"/>
      <c r="D53" s="89"/>
      <c r="E53" s="89"/>
      <c r="F53" s="89"/>
      <c r="G53" s="89"/>
      <c r="H53" s="89"/>
      <c r="I53" s="89"/>
      <c r="J53" s="91"/>
      <c r="K53" s="15"/>
      <c r="M53" s="16" t="str">
        <f t="shared" si="12"/>
        <v/>
      </c>
      <c r="N53" s="17" t="str">
        <f t="shared" si="13"/>
        <v/>
      </c>
      <c r="O53" s="18">
        <f>IF(N53="",0,COUNTIF('MASTER WO'!$G:$G,'MASTER LL'!N53))</f>
        <v>0</v>
      </c>
      <c r="P53" s="88"/>
      <c r="Q53" s="16" t="str">
        <f>IF(O53&gt;0,    IF(A53&gt;0,A53,   IF(A52&gt;0,A52,   IF(A51&gt;0,A51,   IF(A50&gt;0,A50,   IF(A49&gt;0,A49,   IF(A48&gt;0,A48   IF(#REF!&gt;0,A47,""))))))),"")</f>
        <v/>
      </c>
      <c r="R53" s="16">
        <f t="shared" si="14"/>
        <v>1</v>
      </c>
      <c r="S53" s="88" t="str">
        <f t="shared" si="15"/>
        <v>Ok</v>
      </c>
      <c r="T53" s="28" t="str">
        <f t="shared" si="16"/>
        <v/>
      </c>
      <c r="U53" s="29" t="str">
        <f t="shared" si="17"/>
        <v/>
      </c>
      <c r="V53" s="56" t="str">
        <f>IF(T53="PCB",IF(COUNTIF('MASTER WO'!$G:$G,'MASTER LL'!U53)&gt;0,"PCB OK","WRONG PCB"),"")</f>
        <v/>
      </c>
    </row>
    <row r="54" spans="1:22" s="59" customFormat="1" ht="13.35" customHeight="1">
      <c r="A54" s="151"/>
      <c r="B54" s="148"/>
      <c r="C54" s="147"/>
      <c r="D54" s="147"/>
      <c r="E54" s="147"/>
      <c r="F54" s="147"/>
      <c r="G54" s="147"/>
      <c r="H54" s="147"/>
      <c r="I54" s="147"/>
      <c r="J54" s="171"/>
      <c r="K54" s="15"/>
      <c r="M54" s="16" t="str">
        <f t="shared" si="12"/>
        <v/>
      </c>
      <c r="N54" s="17" t="str">
        <f t="shared" si="13"/>
        <v/>
      </c>
      <c r="O54" s="18">
        <f>IF(N54="",0,COUNTIF('MASTER WO'!$G:$G,'MASTER LL'!N54))</f>
        <v>0</v>
      </c>
      <c r="P54" s="88"/>
      <c r="Q54" s="16" t="str">
        <f>IF(O54&gt;0,    IF(A54&gt;0,A54,   IF(A53&gt;0,A53,   IF(A52&gt;0,A52,   IF(A51&gt;0,A51,   IF(A50&gt;0,A50,   IF(A49&gt;0,A49   IF(#REF!&gt;0,A48,""))))))),"")</f>
        <v/>
      </c>
      <c r="R54" s="16">
        <f t="shared" si="14"/>
        <v>1</v>
      </c>
      <c r="S54" s="88" t="str">
        <f t="shared" si="15"/>
        <v>Ok</v>
      </c>
      <c r="T54" s="28" t="str">
        <f t="shared" si="16"/>
        <v/>
      </c>
      <c r="U54" s="29" t="str">
        <f t="shared" si="17"/>
        <v/>
      </c>
      <c r="V54" s="56" t="str">
        <f>IF(T54="PCB",IF(COUNTIF('MASTER WO'!$G:$G,'MASTER LL'!U54)&gt;0,"PCB OK","WRONG PCB"),"")</f>
        <v/>
      </c>
    </row>
    <row r="55" spans="1:22" s="59" customFormat="1" ht="13.35" customHeight="1">
      <c r="A55" s="151"/>
      <c r="B55" s="148"/>
      <c r="C55" s="147"/>
      <c r="D55" s="147"/>
      <c r="E55" s="147"/>
      <c r="F55" s="147"/>
      <c r="G55" s="147"/>
      <c r="H55" s="147"/>
      <c r="I55" s="147"/>
      <c r="J55" s="171"/>
      <c r="K55" s="15"/>
      <c r="M55" s="16" t="str">
        <f t="shared" si="12"/>
        <v/>
      </c>
      <c r="N55" s="17" t="str">
        <f t="shared" si="13"/>
        <v/>
      </c>
      <c r="O55" s="18">
        <f>IF(N55="",0,COUNTIF('MASTER WO'!$G:$G,'MASTER LL'!N55))</f>
        <v>0</v>
      </c>
      <c r="P55" s="88"/>
      <c r="Q55" s="16" t="str">
        <f>IF(O55&gt;0,    IF(A55&gt;0,A55,   IF(A54&gt;0,A54,   IF(A53&gt;0,A53,   IF(A52&gt;0,A52,   IF(A51&gt;0,A51,   IF(A50&gt;0,A50   IF(#REF!&gt;0,A49,""))))))),"")</f>
        <v/>
      </c>
      <c r="R55" s="16">
        <f t="shared" si="14"/>
        <v>1</v>
      </c>
      <c r="S55" s="88" t="str">
        <f t="shared" si="15"/>
        <v>Ok</v>
      </c>
      <c r="T55" s="28" t="str">
        <f t="shared" si="16"/>
        <v/>
      </c>
      <c r="U55" s="29" t="str">
        <f t="shared" si="17"/>
        <v/>
      </c>
      <c r="V55" s="56" t="str">
        <f>IF(T55="PCB",IF(COUNTIF('MASTER WO'!$G:$G,'MASTER LL'!U55)&gt;0,"PCB OK","WRONG PCB"),"")</f>
        <v/>
      </c>
    </row>
    <row r="56" spans="1:22" s="59" customFormat="1" ht="13.35" customHeight="1">
      <c r="A56" s="149"/>
      <c r="B56" s="147"/>
      <c r="C56" s="147"/>
      <c r="D56" s="147"/>
      <c r="E56" s="147"/>
      <c r="F56" s="147"/>
      <c r="G56" s="147"/>
      <c r="H56" s="147"/>
      <c r="I56" s="147"/>
      <c r="J56" s="171"/>
      <c r="K56" s="15"/>
      <c r="M56" s="16" t="str">
        <f t="shared" si="12"/>
        <v/>
      </c>
      <c r="N56" s="17" t="str">
        <f t="shared" si="13"/>
        <v/>
      </c>
      <c r="O56" s="18">
        <f>IF(N56="",0,COUNTIF('MASTER WO'!$G:$G,'MASTER LL'!N56))</f>
        <v>0</v>
      </c>
      <c r="P56" s="88"/>
      <c r="Q56" s="16" t="str">
        <f>IF(O56&gt;0,    IF(A56&gt;0,A56,   IF(A55&gt;0,A55,   IF(A54&gt;0,A54,   IF(A53&gt;0,A53,   IF(A52&gt;0,A52,   IF(A51&gt;0,A51   IF(#REF!&gt;0,A50,""))))))),"")</f>
        <v/>
      </c>
      <c r="R56" s="16">
        <f t="shared" si="14"/>
        <v>1</v>
      </c>
      <c r="S56" s="88" t="str">
        <f t="shared" si="15"/>
        <v>Ok</v>
      </c>
      <c r="T56" s="28" t="str">
        <f t="shared" si="16"/>
        <v/>
      </c>
      <c r="U56" s="29" t="str">
        <f t="shared" si="17"/>
        <v/>
      </c>
      <c r="V56" s="56" t="str">
        <f>IF(T56="PCB",IF(COUNTIF('MASTER WO'!$G:$G,'MASTER LL'!U56)&gt;0,"PCB OK","WRONG PCB"),"")</f>
        <v/>
      </c>
    </row>
    <row r="57" spans="1:22" s="59" customFormat="1" ht="13.35" customHeight="1">
      <c r="A57" s="147"/>
      <c r="B57" s="147"/>
      <c r="C57" s="147"/>
      <c r="D57" s="147"/>
      <c r="E57" s="147"/>
      <c r="F57" s="147"/>
      <c r="G57" s="147"/>
      <c r="H57" s="147"/>
      <c r="I57" s="147"/>
      <c r="J57" s="27"/>
      <c r="K57" s="15"/>
      <c r="M57" s="16" t="str">
        <f t="shared" si="12"/>
        <v/>
      </c>
      <c r="N57" s="17" t="str">
        <f t="shared" si="13"/>
        <v/>
      </c>
      <c r="O57" s="18">
        <f>IF(N57="",0,COUNTIF('MASTER WO'!$G:$G,'MASTER LL'!N57))</f>
        <v>0</v>
      </c>
      <c r="P57" s="88"/>
      <c r="Q57" s="16" t="str">
        <f>IF(O57&gt;0,    IF(A57&gt;0,A57,   IF(A56&gt;0,A56,   IF(A55&gt;0,A55,   IF(A54&gt;0,A54,   IF(A53&gt;0,A53,   IF(A52&gt;0,A52   IF(#REF!&gt;0,A51,""))))))),"")</f>
        <v/>
      </c>
      <c r="R57" s="16">
        <f t="shared" si="14"/>
        <v>1</v>
      </c>
      <c r="S57" s="88" t="str">
        <f t="shared" si="15"/>
        <v>Ok</v>
      </c>
      <c r="T57" s="28" t="str">
        <f t="shared" si="16"/>
        <v/>
      </c>
      <c r="U57" s="29" t="str">
        <f t="shared" si="17"/>
        <v/>
      </c>
      <c r="V57" s="56" t="str">
        <f>IF(T57="PCB",IF(COUNTIF('MASTER WO'!$G:$G,'MASTER LL'!U57)&gt;0,"PCB OK","WRONG PCB"),"")</f>
        <v/>
      </c>
    </row>
    <row r="58" spans="1:22" s="59" customFormat="1" ht="13.35" customHeight="1">
      <c r="A58" s="168"/>
      <c r="B58" s="147"/>
      <c r="C58" s="147"/>
      <c r="D58" s="147"/>
      <c r="E58" s="147"/>
      <c r="F58" s="147"/>
      <c r="G58" s="147"/>
      <c r="H58" s="147"/>
      <c r="I58" s="147"/>
      <c r="J58" s="27"/>
      <c r="K58" s="15"/>
      <c r="M58" s="16" t="str">
        <f t="shared" si="12"/>
        <v/>
      </c>
      <c r="N58" s="17" t="str">
        <f t="shared" si="13"/>
        <v/>
      </c>
      <c r="O58" s="18">
        <f>IF(N58="",0,COUNTIF('MASTER WO'!$G:$G,'MASTER LL'!N58))</f>
        <v>0</v>
      </c>
      <c r="P58" s="88"/>
      <c r="Q58" s="16" t="str">
        <f>IF(O58&gt;0,    IF(A58&gt;0,A58,   IF(A57&gt;0,A57,   IF(A56&gt;0,A56,   IF(A55&gt;0,A55,   IF(A54&gt;0,A54,   IF(A53&gt;0,A53   IF(#REF!&gt;0,A52,""))))))),"")</f>
        <v/>
      </c>
      <c r="R58" s="16">
        <f t="shared" si="14"/>
        <v>1</v>
      </c>
      <c r="S58" s="88" t="str">
        <f t="shared" si="15"/>
        <v>Ok</v>
      </c>
      <c r="T58" s="28" t="str">
        <f t="shared" si="16"/>
        <v/>
      </c>
      <c r="U58" s="29" t="str">
        <f t="shared" si="17"/>
        <v/>
      </c>
      <c r="V58" s="56" t="str">
        <f>IF(T58="PCB",IF(COUNTIF('MASTER WO'!$G:$G,'MASTER LL'!U58)&gt;0,"PCB OK","WRONG PCB"),"")</f>
        <v/>
      </c>
    </row>
    <row r="59" spans="1:22" ht="13.35" customHeight="1">
      <c r="A59" s="169"/>
      <c r="B59" s="90"/>
      <c r="C59" s="90"/>
      <c r="D59" s="169"/>
      <c r="E59" s="90"/>
      <c r="F59" s="90"/>
      <c r="G59" s="170"/>
      <c r="H59" s="170"/>
      <c r="I59" s="90"/>
    </row>
    <row r="60" spans="1:22" ht="13.35" customHeight="1">
      <c r="A60" s="169"/>
      <c r="B60" s="90"/>
      <c r="C60" s="90"/>
      <c r="D60" s="169"/>
      <c r="E60" s="90"/>
      <c r="F60" s="90"/>
      <c r="G60" s="170"/>
      <c r="H60" s="170"/>
      <c r="I60" s="90"/>
    </row>
    <row r="61" spans="1:22" ht="13.35" customHeight="1">
      <c r="A61" s="169"/>
      <c r="B61" s="90"/>
      <c r="C61" s="90"/>
      <c r="D61" s="169"/>
      <c r="E61" s="90"/>
      <c r="F61" s="90"/>
      <c r="G61" s="170"/>
      <c r="H61" s="170"/>
      <c r="I61" s="90"/>
    </row>
  </sheetData>
  <mergeCells count="4">
    <mergeCell ref="U3:U4"/>
    <mergeCell ref="A1:I1"/>
    <mergeCell ref="G8:H8"/>
    <mergeCell ref="X5:X6"/>
  </mergeCells>
  <phoneticPr fontId="0" type="noConversion"/>
  <conditionalFormatting sqref="R7 R9:R58">
    <cfRule type="cellIs" dxfId="17" priority="33" operator="greaterThan">
      <formula>1</formula>
    </cfRule>
  </conditionalFormatting>
  <conditionalFormatting sqref="Q6">
    <cfRule type="cellIs" dxfId="16" priority="31" operator="notEqual">
      <formula>0</formula>
    </cfRule>
  </conditionalFormatting>
  <conditionalFormatting sqref="U3:U4">
    <cfRule type="cellIs" dxfId="15" priority="29" operator="greaterThan">
      <formula>0</formula>
    </cfRule>
  </conditionalFormatting>
  <conditionalFormatting sqref="S1:S1048576">
    <cfRule type="cellIs" dxfId="14" priority="28" operator="equal">
      <formula>"nggggg"</formula>
    </cfRule>
  </conditionalFormatting>
  <conditionalFormatting sqref="V1:V1048576">
    <cfRule type="containsText" dxfId="13" priority="27" operator="containsText" text="WRONG">
      <formula>NOT(ISERROR(SEARCH("WRONG",V1)))</formula>
    </cfRule>
  </conditionalFormatting>
  <conditionalFormatting sqref="U7 U9:U58">
    <cfRule type="containsText" dxfId="12" priority="24" operator="containsText" text="FALSE">
      <formula>NOT(ISERROR(SEARCH("FALSE",U7)))</formula>
    </cfRule>
  </conditionalFormatting>
  <conditionalFormatting sqref="X5:X6">
    <cfRule type="cellIs" dxfId="1" priority="1" operator="greaterThan">
      <formula>0</formula>
    </cfRule>
  </conditionalFormatting>
  <printOptions horizontalCentered="1"/>
  <pageMargins left="0.25" right="0" top="0.5" bottom="0.25" header="0.5" footer="0.25"/>
  <pageSetup paperSize="9" scale="68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O311"/>
  <sheetViews>
    <sheetView showGridLines="0" zoomScale="90" zoomScaleNormal="90" workbookViewId="0">
      <pane xSplit="1" ySplit="4" topLeftCell="B5" activePane="bottomRight" state="frozen"/>
      <selection sqref="A1:I1"/>
      <selection pane="topRight" sqref="A1:I1"/>
      <selection pane="bottomLeft" sqref="A1:I1"/>
      <selection pane="bottomRight" activeCell="N6" sqref="N6:N14"/>
    </sheetView>
  </sheetViews>
  <sheetFormatPr defaultColWidth="10.7109375" defaultRowHeight="14.25"/>
  <cols>
    <col min="1" max="1" width="15.28515625" style="58" bestFit="1" customWidth="1"/>
    <col min="2" max="2" width="18.85546875" style="58" customWidth="1"/>
    <col min="3" max="3" width="10.7109375" style="58" hidden="1" customWidth="1"/>
    <col min="4" max="4" width="8.5703125" style="58" hidden="1" customWidth="1"/>
    <col min="5" max="5" width="11.5703125" style="58" bestFit="1" customWidth="1"/>
    <col min="6" max="6" width="15.5703125" style="58" bestFit="1" customWidth="1"/>
    <col min="7" max="7" width="16.42578125" style="58" bestFit="1" customWidth="1"/>
    <col min="8" max="8" width="23" style="58" customWidth="1"/>
    <col min="9" max="9" width="10.140625" style="58" hidden="1" customWidth="1"/>
    <col min="10" max="10" width="12" style="58" bestFit="1" customWidth="1"/>
    <col min="11" max="11" width="5.7109375" style="11" customWidth="1"/>
    <col min="12" max="12" width="1.7109375" style="32" customWidth="1"/>
    <col min="13" max="13" width="5.7109375" style="11" customWidth="1"/>
    <col min="14" max="14" width="10.7109375" style="11"/>
    <col min="15" max="15" width="12.140625" style="11" customWidth="1"/>
    <col min="16" max="240" width="10.7109375" style="11"/>
    <col min="241" max="241" width="13.42578125" style="11" bestFit="1" customWidth="1"/>
    <col min="242" max="242" width="10.140625" style="11" bestFit="1" customWidth="1"/>
    <col min="243" max="243" width="16.5703125" style="11" bestFit="1" customWidth="1"/>
    <col min="244" max="244" width="19.42578125" style="11" bestFit="1" customWidth="1"/>
    <col min="245" max="245" width="15.28515625" style="11" customWidth="1"/>
    <col min="246" max="246" width="20.140625" style="11" bestFit="1" customWidth="1"/>
    <col min="247" max="247" width="9" style="11" bestFit="1" customWidth="1"/>
    <col min="248" max="248" width="12.85546875" style="11" customWidth="1"/>
    <col min="249" max="249" width="16.7109375" style="11" bestFit="1" customWidth="1"/>
    <col min="250" max="250" width="22.140625" style="11" customWidth="1"/>
    <col min="251" max="251" width="17.7109375" style="11" customWidth="1"/>
    <col min="252" max="252" width="14.5703125" style="11" bestFit="1" customWidth="1"/>
    <col min="253" max="253" width="11.5703125" style="11" bestFit="1" customWidth="1"/>
    <col min="254" max="254" width="14" style="11" bestFit="1" customWidth="1"/>
    <col min="255" max="262" width="10.7109375" style="11"/>
    <col min="263" max="263" width="16.7109375" style="11" bestFit="1" customWidth="1"/>
    <col min="264" max="264" width="22.140625" style="11" customWidth="1"/>
    <col min="265" max="496" width="10.7109375" style="11"/>
    <col min="497" max="497" width="13.42578125" style="11" bestFit="1" customWidth="1"/>
    <col min="498" max="498" width="10.140625" style="11" bestFit="1" customWidth="1"/>
    <col min="499" max="499" width="16.5703125" style="11" bestFit="1" customWidth="1"/>
    <col min="500" max="500" width="19.42578125" style="11" bestFit="1" customWidth="1"/>
    <col min="501" max="501" width="15.28515625" style="11" customWidth="1"/>
    <col min="502" max="502" width="20.140625" style="11" bestFit="1" customWidth="1"/>
    <col min="503" max="503" width="9" style="11" bestFit="1" customWidth="1"/>
    <col min="504" max="504" width="12.85546875" style="11" customWidth="1"/>
    <col min="505" max="505" width="16.7109375" style="11" bestFit="1" customWidth="1"/>
    <col min="506" max="506" width="22.140625" style="11" customWidth="1"/>
    <col min="507" max="507" width="17.7109375" style="11" customWidth="1"/>
    <col min="508" max="508" width="14.5703125" style="11" bestFit="1" customWidth="1"/>
    <col min="509" max="509" width="11.5703125" style="11" bestFit="1" customWidth="1"/>
    <col min="510" max="510" width="14" style="11" bestFit="1" customWidth="1"/>
    <col min="511" max="518" width="10.7109375" style="11"/>
    <col min="519" max="519" width="16.7109375" style="11" bestFit="1" customWidth="1"/>
    <col min="520" max="520" width="22.140625" style="11" customWidth="1"/>
    <col min="521" max="752" width="10.7109375" style="11"/>
    <col min="753" max="753" width="13.42578125" style="11" bestFit="1" customWidth="1"/>
    <col min="754" max="754" width="10.140625" style="11" bestFit="1" customWidth="1"/>
    <col min="755" max="755" width="16.5703125" style="11" bestFit="1" customWidth="1"/>
    <col min="756" max="756" width="19.42578125" style="11" bestFit="1" customWidth="1"/>
    <col min="757" max="757" width="15.28515625" style="11" customWidth="1"/>
    <col min="758" max="758" width="20.140625" style="11" bestFit="1" customWidth="1"/>
    <col min="759" max="759" width="9" style="11" bestFit="1" customWidth="1"/>
    <col min="760" max="760" width="12.85546875" style="11" customWidth="1"/>
    <col min="761" max="761" width="16.7109375" style="11" bestFit="1" customWidth="1"/>
    <col min="762" max="762" width="22.140625" style="11" customWidth="1"/>
    <col min="763" max="763" width="17.7109375" style="11" customWidth="1"/>
    <col min="764" max="764" width="14.5703125" style="11" bestFit="1" customWidth="1"/>
    <col min="765" max="765" width="11.5703125" style="11" bestFit="1" customWidth="1"/>
    <col min="766" max="766" width="14" style="11" bestFit="1" customWidth="1"/>
    <col min="767" max="774" width="10.7109375" style="11"/>
    <col min="775" max="775" width="16.7109375" style="11" bestFit="1" customWidth="1"/>
    <col min="776" max="776" width="22.140625" style="11" customWidth="1"/>
    <col min="777" max="1008" width="10.7109375" style="11"/>
    <col min="1009" max="1009" width="13.42578125" style="11" bestFit="1" customWidth="1"/>
    <col min="1010" max="1010" width="10.140625" style="11" bestFit="1" customWidth="1"/>
    <col min="1011" max="1011" width="16.5703125" style="11" bestFit="1" customWidth="1"/>
    <col min="1012" max="1012" width="19.42578125" style="11" bestFit="1" customWidth="1"/>
    <col min="1013" max="1013" width="15.28515625" style="11" customWidth="1"/>
    <col min="1014" max="1014" width="20.140625" style="11" bestFit="1" customWidth="1"/>
    <col min="1015" max="1015" width="9" style="11" bestFit="1" customWidth="1"/>
    <col min="1016" max="1016" width="12.85546875" style="11" customWidth="1"/>
    <col min="1017" max="1017" width="16.7109375" style="11" bestFit="1" customWidth="1"/>
    <col min="1018" max="1018" width="22.140625" style="11" customWidth="1"/>
    <col min="1019" max="1019" width="17.7109375" style="11" customWidth="1"/>
    <col min="1020" max="1020" width="14.5703125" style="11" bestFit="1" customWidth="1"/>
    <col min="1021" max="1021" width="11.5703125" style="11" bestFit="1" customWidth="1"/>
    <col min="1022" max="1022" width="14" style="11" bestFit="1" customWidth="1"/>
    <col min="1023" max="1030" width="10.7109375" style="11"/>
    <col min="1031" max="1031" width="16.7109375" style="11" bestFit="1" customWidth="1"/>
    <col min="1032" max="1032" width="22.140625" style="11" customWidth="1"/>
    <col min="1033" max="1264" width="10.7109375" style="11"/>
    <col min="1265" max="1265" width="13.42578125" style="11" bestFit="1" customWidth="1"/>
    <col min="1266" max="1266" width="10.140625" style="11" bestFit="1" customWidth="1"/>
    <col min="1267" max="1267" width="16.5703125" style="11" bestFit="1" customWidth="1"/>
    <col min="1268" max="1268" width="19.42578125" style="11" bestFit="1" customWidth="1"/>
    <col min="1269" max="1269" width="15.28515625" style="11" customWidth="1"/>
    <col min="1270" max="1270" width="20.140625" style="11" bestFit="1" customWidth="1"/>
    <col min="1271" max="1271" width="9" style="11" bestFit="1" customWidth="1"/>
    <col min="1272" max="1272" width="12.85546875" style="11" customWidth="1"/>
    <col min="1273" max="1273" width="16.7109375" style="11" bestFit="1" customWidth="1"/>
    <col min="1274" max="1274" width="22.140625" style="11" customWidth="1"/>
    <col min="1275" max="1275" width="17.7109375" style="11" customWidth="1"/>
    <col min="1276" max="1276" width="14.5703125" style="11" bestFit="1" customWidth="1"/>
    <col min="1277" max="1277" width="11.5703125" style="11" bestFit="1" customWidth="1"/>
    <col min="1278" max="1278" width="14" style="11" bestFit="1" customWidth="1"/>
    <col min="1279" max="1286" width="10.7109375" style="11"/>
    <col min="1287" max="1287" width="16.7109375" style="11" bestFit="1" customWidth="1"/>
    <col min="1288" max="1288" width="22.140625" style="11" customWidth="1"/>
    <col min="1289" max="1520" width="10.7109375" style="11"/>
    <col min="1521" max="1521" width="13.42578125" style="11" bestFit="1" customWidth="1"/>
    <col min="1522" max="1522" width="10.140625" style="11" bestFit="1" customWidth="1"/>
    <col min="1523" max="1523" width="16.5703125" style="11" bestFit="1" customWidth="1"/>
    <col min="1524" max="1524" width="19.42578125" style="11" bestFit="1" customWidth="1"/>
    <col min="1525" max="1525" width="15.28515625" style="11" customWidth="1"/>
    <col min="1526" max="1526" width="20.140625" style="11" bestFit="1" customWidth="1"/>
    <col min="1527" max="1527" width="9" style="11" bestFit="1" customWidth="1"/>
    <col min="1528" max="1528" width="12.85546875" style="11" customWidth="1"/>
    <col min="1529" max="1529" width="16.7109375" style="11" bestFit="1" customWidth="1"/>
    <col min="1530" max="1530" width="22.140625" style="11" customWidth="1"/>
    <col min="1531" max="1531" width="17.7109375" style="11" customWidth="1"/>
    <col min="1532" max="1532" width="14.5703125" style="11" bestFit="1" customWidth="1"/>
    <col min="1533" max="1533" width="11.5703125" style="11" bestFit="1" customWidth="1"/>
    <col min="1534" max="1534" width="14" style="11" bestFit="1" customWidth="1"/>
    <col min="1535" max="1542" width="10.7109375" style="11"/>
    <col min="1543" max="1543" width="16.7109375" style="11" bestFit="1" customWidth="1"/>
    <col min="1544" max="1544" width="22.140625" style="11" customWidth="1"/>
    <col min="1545" max="1776" width="10.7109375" style="11"/>
    <col min="1777" max="1777" width="13.42578125" style="11" bestFit="1" customWidth="1"/>
    <col min="1778" max="1778" width="10.140625" style="11" bestFit="1" customWidth="1"/>
    <col min="1779" max="1779" width="16.5703125" style="11" bestFit="1" customWidth="1"/>
    <col min="1780" max="1780" width="19.42578125" style="11" bestFit="1" customWidth="1"/>
    <col min="1781" max="1781" width="15.28515625" style="11" customWidth="1"/>
    <col min="1782" max="1782" width="20.140625" style="11" bestFit="1" customWidth="1"/>
    <col min="1783" max="1783" width="9" style="11" bestFit="1" customWidth="1"/>
    <col min="1784" max="1784" width="12.85546875" style="11" customWidth="1"/>
    <col min="1785" max="1785" width="16.7109375" style="11" bestFit="1" customWidth="1"/>
    <col min="1786" max="1786" width="22.140625" style="11" customWidth="1"/>
    <col min="1787" max="1787" width="17.7109375" style="11" customWidth="1"/>
    <col min="1788" max="1788" width="14.5703125" style="11" bestFit="1" customWidth="1"/>
    <col min="1789" max="1789" width="11.5703125" style="11" bestFit="1" customWidth="1"/>
    <col min="1790" max="1790" width="14" style="11" bestFit="1" customWidth="1"/>
    <col min="1791" max="1798" width="10.7109375" style="11"/>
    <col min="1799" max="1799" width="16.7109375" style="11" bestFit="1" customWidth="1"/>
    <col min="1800" max="1800" width="22.140625" style="11" customWidth="1"/>
    <col min="1801" max="2032" width="10.7109375" style="11"/>
    <col min="2033" max="2033" width="13.42578125" style="11" bestFit="1" customWidth="1"/>
    <col min="2034" max="2034" width="10.140625" style="11" bestFit="1" customWidth="1"/>
    <col min="2035" max="2035" width="16.5703125" style="11" bestFit="1" customWidth="1"/>
    <col min="2036" max="2036" width="19.42578125" style="11" bestFit="1" customWidth="1"/>
    <col min="2037" max="2037" width="15.28515625" style="11" customWidth="1"/>
    <col min="2038" max="2038" width="20.140625" style="11" bestFit="1" customWidth="1"/>
    <col min="2039" max="2039" width="9" style="11" bestFit="1" customWidth="1"/>
    <col min="2040" max="2040" width="12.85546875" style="11" customWidth="1"/>
    <col min="2041" max="2041" width="16.7109375" style="11" bestFit="1" customWidth="1"/>
    <col min="2042" max="2042" width="22.140625" style="11" customWidth="1"/>
    <col min="2043" max="2043" width="17.7109375" style="11" customWidth="1"/>
    <col min="2044" max="2044" width="14.5703125" style="11" bestFit="1" customWidth="1"/>
    <col min="2045" max="2045" width="11.5703125" style="11" bestFit="1" customWidth="1"/>
    <col min="2046" max="2046" width="14" style="11" bestFit="1" customWidth="1"/>
    <col min="2047" max="2054" width="10.7109375" style="11"/>
    <col min="2055" max="2055" width="16.7109375" style="11" bestFit="1" customWidth="1"/>
    <col min="2056" max="2056" width="22.140625" style="11" customWidth="1"/>
    <col min="2057" max="2288" width="10.7109375" style="11"/>
    <col min="2289" max="2289" width="13.42578125" style="11" bestFit="1" customWidth="1"/>
    <col min="2290" max="2290" width="10.140625" style="11" bestFit="1" customWidth="1"/>
    <col min="2291" max="2291" width="16.5703125" style="11" bestFit="1" customWidth="1"/>
    <col min="2292" max="2292" width="19.42578125" style="11" bestFit="1" customWidth="1"/>
    <col min="2293" max="2293" width="15.28515625" style="11" customWidth="1"/>
    <col min="2294" max="2294" width="20.140625" style="11" bestFit="1" customWidth="1"/>
    <col min="2295" max="2295" width="9" style="11" bestFit="1" customWidth="1"/>
    <col min="2296" max="2296" width="12.85546875" style="11" customWidth="1"/>
    <col min="2297" max="2297" width="16.7109375" style="11" bestFit="1" customWidth="1"/>
    <col min="2298" max="2298" width="22.140625" style="11" customWidth="1"/>
    <col min="2299" max="2299" width="17.7109375" style="11" customWidth="1"/>
    <col min="2300" max="2300" width="14.5703125" style="11" bestFit="1" customWidth="1"/>
    <col min="2301" max="2301" width="11.5703125" style="11" bestFit="1" customWidth="1"/>
    <col min="2302" max="2302" width="14" style="11" bestFit="1" customWidth="1"/>
    <col min="2303" max="2310" width="10.7109375" style="11"/>
    <col min="2311" max="2311" width="16.7109375" style="11" bestFit="1" customWidth="1"/>
    <col min="2312" max="2312" width="22.140625" style="11" customWidth="1"/>
    <col min="2313" max="2544" width="10.7109375" style="11"/>
    <col min="2545" max="2545" width="13.42578125" style="11" bestFit="1" customWidth="1"/>
    <col min="2546" max="2546" width="10.140625" style="11" bestFit="1" customWidth="1"/>
    <col min="2547" max="2547" width="16.5703125" style="11" bestFit="1" customWidth="1"/>
    <col min="2548" max="2548" width="19.42578125" style="11" bestFit="1" customWidth="1"/>
    <col min="2549" max="2549" width="15.28515625" style="11" customWidth="1"/>
    <col min="2550" max="2550" width="20.140625" style="11" bestFit="1" customWidth="1"/>
    <col min="2551" max="2551" width="9" style="11" bestFit="1" customWidth="1"/>
    <col min="2552" max="2552" width="12.85546875" style="11" customWidth="1"/>
    <col min="2553" max="2553" width="16.7109375" style="11" bestFit="1" customWidth="1"/>
    <col min="2554" max="2554" width="22.140625" style="11" customWidth="1"/>
    <col min="2555" max="2555" width="17.7109375" style="11" customWidth="1"/>
    <col min="2556" max="2556" width="14.5703125" style="11" bestFit="1" customWidth="1"/>
    <col min="2557" max="2557" width="11.5703125" style="11" bestFit="1" customWidth="1"/>
    <col min="2558" max="2558" width="14" style="11" bestFit="1" customWidth="1"/>
    <col min="2559" max="2566" width="10.7109375" style="11"/>
    <col min="2567" max="2567" width="16.7109375" style="11" bestFit="1" customWidth="1"/>
    <col min="2568" max="2568" width="22.140625" style="11" customWidth="1"/>
    <col min="2569" max="2800" width="10.7109375" style="11"/>
    <col min="2801" max="2801" width="13.42578125" style="11" bestFit="1" customWidth="1"/>
    <col min="2802" max="2802" width="10.140625" style="11" bestFit="1" customWidth="1"/>
    <col min="2803" max="2803" width="16.5703125" style="11" bestFit="1" customWidth="1"/>
    <col min="2804" max="2804" width="19.42578125" style="11" bestFit="1" customWidth="1"/>
    <col min="2805" max="2805" width="15.28515625" style="11" customWidth="1"/>
    <col min="2806" max="2806" width="20.140625" style="11" bestFit="1" customWidth="1"/>
    <col min="2807" max="2807" width="9" style="11" bestFit="1" customWidth="1"/>
    <col min="2808" max="2808" width="12.85546875" style="11" customWidth="1"/>
    <col min="2809" max="2809" width="16.7109375" style="11" bestFit="1" customWidth="1"/>
    <col min="2810" max="2810" width="22.140625" style="11" customWidth="1"/>
    <col min="2811" max="2811" width="17.7109375" style="11" customWidth="1"/>
    <col min="2812" max="2812" width="14.5703125" style="11" bestFit="1" customWidth="1"/>
    <col min="2813" max="2813" width="11.5703125" style="11" bestFit="1" customWidth="1"/>
    <col min="2814" max="2814" width="14" style="11" bestFit="1" customWidth="1"/>
    <col min="2815" max="2822" width="10.7109375" style="11"/>
    <col min="2823" max="2823" width="16.7109375" style="11" bestFit="1" customWidth="1"/>
    <col min="2824" max="2824" width="22.140625" style="11" customWidth="1"/>
    <col min="2825" max="3056" width="10.7109375" style="11"/>
    <col min="3057" max="3057" width="13.42578125" style="11" bestFit="1" customWidth="1"/>
    <col min="3058" max="3058" width="10.140625" style="11" bestFit="1" customWidth="1"/>
    <col min="3059" max="3059" width="16.5703125" style="11" bestFit="1" customWidth="1"/>
    <col min="3060" max="3060" width="19.42578125" style="11" bestFit="1" customWidth="1"/>
    <col min="3061" max="3061" width="15.28515625" style="11" customWidth="1"/>
    <col min="3062" max="3062" width="20.140625" style="11" bestFit="1" customWidth="1"/>
    <col min="3063" max="3063" width="9" style="11" bestFit="1" customWidth="1"/>
    <col min="3064" max="3064" width="12.85546875" style="11" customWidth="1"/>
    <col min="3065" max="3065" width="16.7109375" style="11" bestFit="1" customWidth="1"/>
    <col min="3066" max="3066" width="22.140625" style="11" customWidth="1"/>
    <col min="3067" max="3067" width="17.7109375" style="11" customWidth="1"/>
    <col min="3068" max="3068" width="14.5703125" style="11" bestFit="1" customWidth="1"/>
    <col min="3069" max="3069" width="11.5703125" style="11" bestFit="1" customWidth="1"/>
    <col min="3070" max="3070" width="14" style="11" bestFit="1" customWidth="1"/>
    <col min="3071" max="3078" width="10.7109375" style="11"/>
    <col min="3079" max="3079" width="16.7109375" style="11" bestFit="1" customWidth="1"/>
    <col min="3080" max="3080" width="22.140625" style="11" customWidth="1"/>
    <col min="3081" max="3312" width="10.7109375" style="11"/>
    <col min="3313" max="3313" width="13.42578125" style="11" bestFit="1" customWidth="1"/>
    <col min="3314" max="3314" width="10.140625" style="11" bestFit="1" customWidth="1"/>
    <col min="3315" max="3315" width="16.5703125" style="11" bestFit="1" customWidth="1"/>
    <col min="3316" max="3316" width="19.42578125" style="11" bestFit="1" customWidth="1"/>
    <col min="3317" max="3317" width="15.28515625" style="11" customWidth="1"/>
    <col min="3318" max="3318" width="20.140625" style="11" bestFit="1" customWidth="1"/>
    <col min="3319" max="3319" width="9" style="11" bestFit="1" customWidth="1"/>
    <col min="3320" max="3320" width="12.85546875" style="11" customWidth="1"/>
    <col min="3321" max="3321" width="16.7109375" style="11" bestFit="1" customWidth="1"/>
    <col min="3322" max="3322" width="22.140625" style="11" customWidth="1"/>
    <col min="3323" max="3323" width="17.7109375" style="11" customWidth="1"/>
    <col min="3324" max="3324" width="14.5703125" style="11" bestFit="1" customWidth="1"/>
    <col min="3325" max="3325" width="11.5703125" style="11" bestFit="1" customWidth="1"/>
    <col min="3326" max="3326" width="14" style="11" bestFit="1" customWidth="1"/>
    <col min="3327" max="3334" width="10.7109375" style="11"/>
    <col min="3335" max="3335" width="16.7109375" style="11" bestFit="1" customWidth="1"/>
    <col min="3336" max="3336" width="22.140625" style="11" customWidth="1"/>
    <col min="3337" max="3568" width="10.7109375" style="11"/>
    <col min="3569" max="3569" width="13.42578125" style="11" bestFit="1" customWidth="1"/>
    <col min="3570" max="3570" width="10.140625" style="11" bestFit="1" customWidth="1"/>
    <col min="3571" max="3571" width="16.5703125" style="11" bestFit="1" customWidth="1"/>
    <col min="3572" max="3572" width="19.42578125" style="11" bestFit="1" customWidth="1"/>
    <col min="3573" max="3573" width="15.28515625" style="11" customWidth="1"/>
    <col min="3574" max="3574" width="20.140625" style="11" bestFit="1" customWidth="1"/>
    <col min="3575" max="3575" width="9" style="11" bestFit="1" customWidth="1"/>
    <col min="3576" max="3576" width="12.85546875" style="11" customWidth="1"/>
    <col min="3577" max="3577" width="16.7109375" style="11" bestFit="1" customWidth="1"/>
    <col min="3578" max="3578" width="22.140625" style="11" customWidth="1"/>
    <col min="3579" max="3579" width="17.7109375" style="11" customWidth="1"/>
    <col min="3580" max="3580" width="14.5703125" style="11" bestFit="1" customWidth="1"/>
    <col min="3581" max="3581" width="11.5703125" style="11" bestFit="1" customWidth="1"/>
    <col min="3582" max="3582" width="14" style="11" bestFit="1" customWidth="1"/>
    <col min="3583" max="3590" width="10.7109375" style="11"/>
    <col min="3591" max="3591" width="16.7109375" style="11" bestFit="1" customWidth="1"/>
    <col min="3592" max="3592" width="22.140625" style="11" customWidth="1"/>
    <col min="3593" max="3824" width="10.7109375" style="11"/>
    <col min="3825" max="3825" width="13.42578125" style="11" bestFit="1" customWidth="1"/>
    <col min="3826" max="3826" width="10.140625" style="11" bestFit="1" customWidth="1"/>
    <col min="3827" max="3827" width="16.5703125" style="11" bestFit="1" customWidth="1"/>
    <col min="3828" max="3828" width="19.42578125" style="11" bestFit="1" customWidth="1"/>
    <col min="3829" max="3829" width="15.28515625" style="11" customWidth="1"/>
    <col min="3830" max="3830" width="20.140625" style="11" bestFit="1" customWidth="1"/>
    <col min="3831" max="3831" width="9" style="11" bestFit="1" customWidth="1"/>
    <col min="3832" max="3832" width="12.85546875" style="11" customWidth="1"/>
    <col min="3833" max="3833" width="16.7109375" style="11" bestFit="1" customWidth="1"/>
    <col min="3834" max="3834" width="22.140625" style="11" customWidth="1"/>
    <col min="3835" max="3835" width="17.7109375" style="11" customWidth="1"/>
    <col min="3836" max="3836" width="14.5703125" style="11" bestFit="1" customWidth="1"/>
    <col min="3837" max="3837" width="11.5703125" style="11" bestFit="1" customWidth="1"/>
    <col min="3838" max="3838" width="14" style="11" bestFit="1" customWidth="1"/>
    <col min="3839" max="3846" width="10.7109375" style="11"/>
    <col min="3847" max="3847" width="16.7109375" style="11" bestFit="1" customWidth="1"/>
    <col min="3848" max="3848" width="22.140625" style="11" customWidth="1"/>
    <col min="3849" max="4080" width="10.7109375" style="11"/>
    <col min="4081" max="4081" width="13.42578125" style="11" bestFit="1" customWidth="1"/>
    <col min="4082" max="4082" width="10.140625" style="11" bestFit="1" customWidth="1"/>
    <col min="4083" max="4083" width="16.5703125" style="11" bestFit="1" customWidth="1"/>
    <col min="4084" max="4084" width="19.42578125" style="11" bestFit="1" customWidth="1"/>
    <col min="4085" max="4085" width="15.28515625" style="11" customWidth="1"/>
    <col min="4086" max="4086" width="20.140625" style="11" bestFit="1" customWidth="1"/>
    <col min="4087" max="4087" width="9" style="11" bestFit="1" customWidth="1"/>
    <col min="4088" max="4088" width="12.85546875" style="11" customWidth="1"/>
    <col min="4089" max="4089" width="16.7109375" style="11" bestFit="1" customWidth="1"/>
    <col min="4090" max="4090" width="22.140625" style="11" customWidth="1"/>
    <col min="4091" max="4091" width="17.7109375" style="11" customWidth="1"/>
    <col min="4092" max="4092" width="14.5703125" style="11" bestFit="1" customWidth="1"/>
    <col min="4093" max="4093" width="11.5703125" style="11" bestFit="1" customWidth="1"/>
    <col min="4094" max="4094" width="14" style="11" bestFit="1" customWidth="1"/>
    <col min="4095" max="4102" width="10.7109375" style="11"/>
    <col min="4103" max="4103" width="16.7109375" style="11" bestFit="1" customWidth="1"/>
    <col min="4104" max="4104" width="22.140625" style="11" customWidth="1"/>
    <col min="4105" max="4336" width="10.7109375" style="11"/>
    <col min="4337" max="4337" width="13.42578125" style="11" bestFit="1" customWidth="1"/>
    <col min="4338" max="4338" width="10.140625" style="11" bestFit="1" customWidth="1"/>
    <col min="4339" max="4339" width="16.5703125" style="11" bestFit="1" customWidth="1"/>
    <col min="4340" max="4340" width="19.42578125" style="11" bestFit="1" customWidth="1"/>
    <col min="4341" max="4341" width="15.28515625" style="11" customWidth="1"/>
    <col min="4342" max="4342" width="20.140625" style="11" bestFit="1" customWidth="1"/>
    <col min="4343" max="4343" width="9" style="11" bestFit="1" customWidth="1"/>
    <col min="4344" max="4344" width="12.85546875" style="11" customWidth="1"/>
    <col min="4345" max="4345" width="16.7109375" style="11" bestFit="1" customWidth="1"/>
    <col min="4346" max="4346" width="22.140625" style="11" customWidth="1"/>
    <col min="4347" max="4347" width="17.7109375" style="11" customWidth="1"/>
    <col min="4348" max="4348" width="14.5703125" style="11" bestFit="1" customWidth="1"/>
    <col min="4349" max="4349" width="11.5703125" style="11" bestFit="1" customWidth="1"/>
    <col min="4350" max="4350" width="14" style="11" bestFit="1" customWidth="1"/>
    <col min="4351" max="4358" width="10.7109375" style="11"/>
    <col min="4359" max="4359" width="16.7109375" style="11" bestFit="1" customWidth="1"/>
    <col min="4360" max="4360" width="22.140625" style="11" customWidth="1"/>
    <col min="4361" max="4592" width="10.7109375" style="11"/>
    <col min="4593" max="4593" width="13.42578125" style="11" bestFit="1" customWidth="1"/>
    <col min="4594" max="4594" width="10.140625" style="11" bestFit="1" customWidth="1"/>
    <col min="4595" max="4595" width="16.5703125" style="11" bestFit="1" customWidth="1"/>
    <col min="4596" max="4596" width="19.42578125" style="11" bestFit="1" customWidth="1"/>
    <col min="4597" max="4597" width="15.28515625" style="11" customWidth="1"/>
    <col min="4598" max="4598" width="20.140625" style="11" bestFit="1" customWidth="1"/>
    <col min="4599" max="4599" width="9" style="11" bestFit="1" customWidth="1"/>
    <col min="4600" max="4600" width="12.85546875" style="11" customWidth="1"/>
    <col min="4601" max="4601" width="16.7109375" style="11" bestFit="1" customWidth="1"/>
    <col min="4602" max="4602" width="22.140625" style="11" customWidth="1"/>
    <col min="4603" max="4603" width="17.7109375" style="11" customWidth="1"/>
    <col min="4604" max="4604" width="14.5703125" style="11" bestFit="1" customWidth="1"/>
    <col min="4605" max="4605" width="11.5703125" style="11" bestFit="1" customWidth="1"/>
    <col min="4606" max="4606" width="14" style="11" bestFit="1" customWidth="1"/>
    <col min="4607" max="4614" width="10.7109375" style="11"/>
    <col min="4615" max="4615" width="16.7109375" style="11" bestFit="1" customWidth="1"/>
    <col min="4616" max="4616" width="22.140625" style="11" customWidth="1"/>
    <col min="4617" max="4848" width="10.7109375" style="11"/>
    <col min="4849" max="4849" width="13.42578125" style="11" bestFit="1" customWidth="1"/>
    <col min="4850" max="4850" width="10.140625" style="11" bestFit="1" customWidth="1"/>
    <col min="4851" max="4851" width="16.5703125" style="11" bestFit="1" customWidth="1"/>
    <col min="4852" max="4852" width="19.42578125" style="11" bestFit="1" customWidth="1"/>
    <col min="4853" max="4853" width="15.28515625" style="11" customWidth="1"/>
    <col min="4854" max="4854" width="20.140625" style="11" bestFit="1" customWidth="1"/>
    <col min="4855" max="4855" width="9" style="11" bestFit="1" customWidth="1"/>
    <col min="4856" max="4856" width="12.85546875" style="11" customWidth="1"/>
    <col min="4857" max="4857" width="16.7109375" style="11" bestFit="1" customWidth="1"/>
    <col min="4858" max="4858" width="22.140625" style="11" customWidth="1"/>
    <col min="4859" max="4859" width="17.7109375" style="11" customWidth="1"/>
    <col min="4860" max="4860" width="14.5703125" style="11" bestFit="1" customWidth="1"/>
    <col min="4861" max="4861" width="11.5703125" style="11" bestFit="1" customWidth="1"/>
    <col min="4862" max="4862" width="14" style="11" bestFit="1" customWidth="1"/>
    <col min="4863" max="4870" width="10.7109375" style="11"/>
    <col min="4871" max="4871" width="16.7109375" style="11" bestFit="1" customWidth="1"/>
    <col min="4872" max="4872" width="22.140625" style="11" customWidth="1"/>
    <col min="4873" max="5104" width="10.7109375" style="11"/>
    <col min="5105" max="5105" width="13.42578125" style="11" bestFit="1" customWidth="1"/>
    <col min="5106" max="5106" width="10.140625" style="11" bestFit="1" customWidth="1"/>
    <col min="5107" max="5107" width="16.5703125" style="11" bestFit="1" customWidth="1"/>
    <col min="5108" max="5108" width="19.42578125" style="11" bestFit="1" customWidth="1"/>
    <col min="5109" max="5109" width="15.28515625" style="11" customWidth="1"/>
    <col min="5110" max="5110" width="20.140625" style="11" bestFit="1" customWidth="1"/>
    <col min="5111" max="5111" width="9" style="11" bestFit="1" customWidth="1"/>
    <col min="5112" max="5112" width="12.85546875" style="11" customWidth="1"/>
    <col min="5113" max="5113" width="16.7109375" style="11" bestFit="1" customWidth="1"/>
    <col min="5114" max="5114" width="22.140625" style="11" customWidth="1"/>
    <col min="5115" max="5115" width="17.7109375" style="11" customWidth="1"/>
    <col min="5116" max="5116" width="14.5703125" style="11" bestFit="1" customWidth="1"/>
    <col min="5117" max="5117" width="11.5703125" style="11" bestFit="1" customWidth="1"/>
    <col min="5118" max="5118" width="14" style="11" bestFit="1" customWidth="1"/>
    <col min="5119" max="5126" width="10.7109375" style="11"/>
    <col min="5127" max="5127" width="16.7109375" style="11" bestFit="1" customWidth="1"/>
    <col min="5128" max="5128" width="22.140625" style="11" customWidth="1"/>
    <col min="5129" max="5360" width="10.7109375" style="11"/>
    <col min="5361" max="5361" width="13.42578125" style="11" bestFit="1" customWidth="1"/>
    <col min="5362" max="5362" width="10.140625" style="11" bestFit="1" customWidth="1"/>
    <col min="5363" max="5363" width="16.5703125" style="11" bestFit="1" customWidth="1"/>
    <col min="5364" max="5364" width="19.42578125" style="11" bestFit="1" customWidth="1"/>
    <col min="5365" max="5365" width="15.28515625" style="11" customWidth="1"/>
    <col min="5366" max="5366" width="20.140625" style="11" bestFit="1" customWidth="1"/>
    <col min="5367" max="5367" width="9" style="11" bestFit="1" customWidth="1"/>
    <col min="5368" max="5368" width="12.85546875" style="11" customWidth="1"/>
    <col min="5369" max="5369" width="16.7109375" style="11" bestFit="1" customWidth="1"/>
    <col min="5370" max="5370" width="22.140625" style="11" customWidth="1"/>
    <col min="5371" max="5371" width="17.7109375" style="11" customWidth="1"/>
    <col min="5372" max="5372" width="14.5703125" style="11" bestFit="1" customWidth="1"/>
    <col min="5373" max="5373" width="11.5703125" style="11" bestFit="1" customWidth="1"/>
    <col min="5374" max="5374" width="14" style="11" bestFit="1" customWidth="1"/>
    <col min="5375" max="5382" width="10.7109375" style="11"/>
    <col min="5383" max="5383" width="16.7109375" style="11" bestFit="1" customWidth="1"/>
    <col min="5384" max="5384" width="22.140625" style="11" customWidth="1"/>
    <col min="5385" max="5616" width="10.7109375" style="11"/>
    <col min="5617" max="5617" width="13.42578125" style="11" bestFit="1" customWidth="1"/>
    <col min="5618" max="5618" width="10.140625" style="11" bestFit="1" customWidth="1"/>
    <col min="5619" max="5619" width="16.5703125" style="11" bestFit="1" customWidth="1"/>
    <col min="5620" max="5620" width="19.42578125" style="11" bestFit="1" customWidth="1"/>
    <col min="5621" max="5621" width="15.28515625" style="11" customWidth="1"/>
    <col min="5622" max="5622" width="20.140625" style="11" bestFit="1" customWidth="1"/>
    <col min="5623" max="5623" width="9" style="11" bestFit="1" customWidth="1"/>
    <col min="5624" max="5624" width="12.85546875" style="11" customWidth="1"/>
    <col min="5625" max="5625" width="16.7109375" style="11" bestFit="1" customWidth="1"/>
    <col min="5626" max="5626" width="22.140625" style="11" customWidth="1"/>
    <col min="5627" max="5627" width="17.7109375" style="11" customWidth="1"/>
    <col min="5628" max="5628" width="14.5703125" style="11" bestFit="1" customWidth="1"/>
    <col min="5629" max="5629" width="11.5703125" style="11" bestFit="1" customWidth="1"/>
    <col min="5630" max="5630" width="14" style="11" bestFit="1" customWidth="1"/>
    <col min="5631" max="5638" width="10.7109375" style="11"/>
    <col min="5639" max="5639" width="16.7109375" style="11" bestFit="1" customWidth="1"/>
    <col min="5640" max="5640" width="22.140625" style="11" customWidth="1"/>
    <col min="5641" max="5872" width="10.7109375" style="11"/>
    <col min="5873" max="5873" width="13.42578125" style="11" bestFit="1" customWidth="1"/>
    <col min="5874" max="5874" width="10.140625" style="11" bestFit="1" customWidth="1"/>
    <col min="5875" max="5875" width="16.5703125" style="11" bestFit="1" customWidth="1"/>
    <col min="5876" max="5876" width="19.42578125" style="11" bestFit="1" customWidth="1"/>
    <col min="5877" max="5877" width="15.28515625" style="11" customWidth="1"/>
    <col min="5878" max="5878" width="20.140625" style="11" bestFit="1" customWidth="1"/>
    <col min="5879" max="5879" width="9" style="11" bestFit="1" customWidth="1"/>
    <col min="5880" max="5880" width="12.85546875" style="11" customWidth="1"/>
    <col min="5881" max="5881" width="16.7109375" style="11" bestFit="1" customWidth="1"/>
    <col min="5882" max="5882" width="22.140625" style="11" customWidth="1"/>
    <col min="5883" max="5883" width="17.7109375" style="11" customWidth="1"/>
    <col min="5884" max="5884" width="14.5703125" style="11" bestFit="1" customWidth="1"/>
    <col min="5885" max="5885" width="11.5703125" style="11" bestFit="1" customWidth="1"/>
    <col min="5886" max="5886" width="14" style="11" bestFit="1" customWidth="1"/>
    <col min="5887" max="5894" width="10.7109375" style="11"/>
    <col min="5895" max="5895" width="16.7109375" style="11" bestFit="1" customWidth="1"/>
    <col min="5896" max="5896" width="22.140625" style="11" customWidth="1"/>
    <col min="5897" max="6128" width="10.7109375" style="11"/>
    <col min="6129" max="6129" width="13.42578125" style="11" bestFit="1" customWidth="1"/>
    <col min="6130" max="6130" width="10.140625" style="11" bestFit="1" customWidth="1"/>
    <col min="6131" max="6131" width="16.5703125" style="11" bestFit="1" customWidth="1"/>
    <col min="6132" max="6132" width="19.42578125" style="11" bestFit="1" customWidth="1"/>
    <col min="6133" max="6133" width="15.28515625" style="11" customWidth="1"/>
    <col min="6134" max="6134" width="20.140625" style="11" bestFit="1" customWidth="1"/>
    <col min="6135" max="6135" width="9" style="11" bestFit="1" customWidth="1"/>
    <col min="6136" max="6136" width="12.85546875" style="11" customWidth="1"/>
    <col min="6137" max="6137" width="16.7109375" style="11" bestFit="1" customWidth="1"/>
    <col min="6138" max="6138" width="22.140625" style="11" customWidth="1"/>
    <col min="6139" max="6139" width="17.7109375" style="11" customWidth="1"/>
    <col min="6140" max="6140" width="14.5703125" style="11" bestFit="1" customWidth="1"/>
    <col min="6141" max="6141" width="11.5703125" style="11" bestFit="1" customWidth="1"/>
    <col min="6142" max="6142" width="14" style="11" bestFit="1" customWidth="1"/>
    <col min="6143" max="6150" width="10.7109375" style="11"/>
    <col min="6151" max="6151" width="16.7109375" style="11" bestFit="1" customWidth="1"/>
    <col min="6152" max="6152" width="22.140625" style="11" customWidth="1"/>
    <col min="6153" max="6384" width="10.7109375" style="11"/>
    <col min="6385" max="6385" width="13.42578125" style="11" bestFit="1" customWidth="1"/>
    <col min="6386" max="6386" width="10.140625" style="11" bestFit="1" customWidth="1"/>
    <col min="6387" max="6387" width="16.5703125" style="11" bestFit="1" customWidth="1"/>
    <col min="6388" max="6388" width="19.42578125" style="11" bestFit="1" customWidth="1"/>
    <col min="6389" max="6389" width="15.28515625" style="11" customWidth="1"/>
    <col min="6390" max="6390" width="20.140625" style="11" bestFit="1" customWidth="1"/>
    <col min="6391" max="6391" width="9" style="11" bestFit="1" customWidth="1"/>
    <col min="6392" max="6392" width="12.85546875" style="11" customWidth="1"/>
    <col min="6393" max="6393" width="16.7109375" style="11" bestFit="1" customWidth="1"/>
    <col min="6394" max="6394" width="22.140625" style="11" customWidth="1"/>
    <col min="6395" max="6395" width="17.7109375" style="11" customWidth="1"/>
    <col min="6396" max="6396" width="14.5703125" style="11" bestFit="1" customWidth="1"/>
    <col min="6397" max="6397" width="11.5703125" style="11" bestFit="1" customWidth="1"/>
    <col min="6398" max="6398" width="14" style="11" bestFit="1" customWidth="1"/>
    <col min="6399" max="6406" width="10.7109375" style="11"/>
    <col min="6407" max="6407" width="16.7109375" style="11" bestFit="1" customWidth="1"/>
    <col min="6408" max="6408" width="22.140625" style="11" customWidth="1"/>
    <col min="6409" max="6640" width="10.7109375" style="11"/>
    <col min="6641" max="6641" width="13.42578125" style="11" bestFit="1" customWidth="1"/>
    <col min="6642" max="6642" width="10.140625" style="11" bestFit="1" customWidth="1"/>
    <col min="6643" max="6643" width="16.5703125" style="11" bestFit="1" customWidth="1"/>
    <col min="6644" max="6644" width="19.42578125" style="11" bestFit="1" customWidth="1"/>
    <col min="6645" max="6645" width="15.28515625" style="11" customWidth="1"/>
    <col min="6646" max="6646" width="20.140625" style="11" bestFit="1" customWidth="1"/>
    <col min="6647" max="6647" width="9" style="11" bestFit="1" customWidth="1"/>
    <col min="6648" max="6648" width="12.85546875" style="11" customWidth="1"/>
    <col min="6649" max="6649" width="16.7109375" style="11" bestFit="1" customWidth="1"/>
    <col min="6650" max="6650" width="22.140625" style="11" customWidth="1"/>
    <col min="6651" max="6651" width="17.7109375" style="11" customWidth="1"/>
    <col min="6652" max="6652" width="14.5703125" style="11" bestFit="1" customWidth="1"/>
    <col min="6653" max="6653" width="11.5703125" style="11" bestFit="1" customWidth="1"/>
    <col min="6654" max="6654" width="14" style="11" bestFit="1" customWidth="1"/>
    <col min="6655" max="6662" width="10.7109375" style="11"/>
    <col min="6663" max="6663" width="16.7109375" style="11" bestFit="1" customWidth="1"/>
    <col min="6664" max="6664" width="22.140625" style="11" customWidth="1"/>
    <col min="6665" max="6896" width="10.7109375" style="11"/>
    <col min="6897" max="6897" width="13.42578125" style="11" bestFit="1" customWidth="1"/>
    <col min="6898" max="6898" width="10.140625" style="11" bestFit="1" customWidth="1"/>
    <col min="6899" max="6899" width="16.5703125" style="11" bestFit="1" customWidth="1"/>
    <col min="6900" max="6900" width="19.42578125" style="11" bestFit="1" customWidth="1"/>
    <col min="6901" max="6901" width="15.28515625" style="11" customWidth="1"/>
    <col min="6902" max="6902" width="20.140625" style="11" bestFit="1" customWidth="1"/>
    <col min="6903" max="6903" width="9" style="11" bestFit="1" customWidth="1"/>
    <col min="6904" max="6904" width="12.85546875" style="11" customWidth="1"/>
    <col min="6905" max="6905" width="16.7109375" style="11" bestFit="1" customWidth="1"/>
    <col min="6906" max="6906" width="22.140625" style="11" customWidth="1"/>
    <col min="6907" max="6907" width="17.7109375" style="11" customWidth="1"/>
    <col min="6908" max="6908" width="14.5703125" style="11" bestFit="1" customWidth="1"/>
    <col min="6909" max="6909" width="11.5703125" style="11" bestFit="1" customWidth="1"/>
    <col min="6910" max="6910" width="14" style="11" bestFit="1" customWidth="1"/>
    <col min="6911" max="6918" width="10.7109375" style="11"/>
    <col min="6919" max="6919" width="16.7109375" style="11" bestFit="1" customWidth="1"/>
    <col min="6920" max="6920" width="22.140625" style="11" customWidth="1"/>
    <col min="6921" max="7152" width="10.7109375" style="11"/>
    <col min="7153" max="7153" width="13.42578125" style="11" bestFit="1" customWidth="1"/>
    <col min="7154" max="7154" width="10.140625" style="11" bestFit="1" customWidth="1"/>
    <col min="7155" max="7155" width="16.5703125" style="11" bestFit="1" customWidth="1"/>
    <col min="7156" max="7156" width="19.42578125" style="11" bestFit="1" customWidth="1"/>
    <col min="7157" max="7157" width="15.28515625" style="11" customWidth="1"/>
    <col min="7158" max="7158" width="20.140625" style="11" bestFit="1" customWidth="1"/>
    <col min="7159" max="7159" width="9" style="11" bestFit="1" customWidth="1"/>
    <col min="7160" max="7160" width="12.85546875" style="11" customWidth="1"/>
    <col min="7161" max="7161" width="16.7109375" style="11" bestFit="1" customWidth="1"/>
    <col min="7162" max="7162" width="22.140625" style="11" customWidth="1"/>
    <col min="7163" max="7163" width="17.7109375" style="11" customWidth="1"/>
    <col min="7164" max="7164" width="14.5703125" style="11" bestFit="1" customWidth="1"/>
    <col min="7165" max="7165" width="11.5703125" style="11" bestFit="1" customWidth="1"/>
    <col min="7166" max="7166" width="14" style="11" bestFit="1" customWidth="1"/>
    <col min="7167" max="7174" width="10.7109375" style="11"/>
    <col min="7175" max="7175" width="16.7109375" style="11" bestFit="1" customWidth="1"/>
    <col min="7176" max="7176" width="22.140625" style="11" customWidth="1"/>
    <col min="7177" max="7408" width="10.7109375" style="11"/>
    <col min="7409" max="7409" width="13.42578125" style="11" bestFit="1" customWidth="1"/>
    <col min="7410" max="7410" width="10.140625" style="11" bestFit="1" customWidth="1"/>
    <col min="7411" max="7411" width="16.5703125" style="11" bestFit="1" customWidth="1"/>
    <col min="7412" max="7412" width="19.42578125" style="11" bestFit="1" customWidth="1"/>
    <col min="7413" max="7413" width="15.28515625" style="11" customWidth="1"/>
    <col min="7414" max="7414" width="20.140625" style="11" bestFit="1" customWidth="1"/>
    <col min="7415" max="7415" width="9" style="11" bestFit="1" customWidth="1"/>
    <col min="7416" max="7416" width="12.85546875" style="11" customWidth="1"/>
    <col min="7417" max="7417" width="16.7109375" style="11" bestFit="1" customWidth="1"/>
    <col min="7418" max="7418" width="22.140625" style="11" customWidth="1"/>
    <col min="7419" max="7419" width="17.7109375" style="11" customWidth="1"/>
    <col min="7420" max="7420" width="14.5703125" style="11" bestFit="1" customWidth="1"/>
    <col min="7421" max="7421" width="11.5703125" style="11" bestFit="1" customWidth="1"/>
    <col min="7422" max="7422" width="14" style="11" bestFit="1" customWidth="1"/>
    <col min="7423" max="7430" width="10.7109375" style="11"/>
    <col min="7431" max="7431" width="16.7109375" style="11" bestFit="1" customWidth="1"/>
    <col min="7432" max="7432" width="22.140625" style="11" customWidth="1"/>
    <col min="7433" max="7664" width="10.7109375" style="11"/>
    <col min="7665" max="7665" width="13.42578125" style="11" bestFit="1" customWidth="1"/>
    <col min="7666" max="7666" width="10.140625" style="11" bestFit="1" customWidth="1"/>
    <col min="7667" max="7667" width="16.5703125" style="11" bestFit="1" customWidth="1"/>
    <col min="7668" max="7668" width="19.42578125" style="11" bestFit="1" customWidth="1"/>
    <col min="7669" max="7669" width="15.28515625" style="11" customWidth="1"/>
    <col min="7670" max="7670" width="20.140625" style="11" bestFit="1" customWidth="1"/>
    <col min="7671" max="7671" width="9" style="11" bestFit="1" customWidth="1"/>
    <col min="7672" max="7672" width="12.85546875" style="11" customWidth="1"/>
    <col min="7673" max="7673" width="16.7109375" style="11" bestFit="1" customWidth="1"/>
    <col min="7674" max="7674" width="22.140625" style="11" customWidth="1"/>
    <col min="7675" max="7675" width="17.7109375" style="11" customWidth="1"/>
    <col min="7676" max="7676" width="14.5703125" style="11" bestFit="1" customWidth="1"/>
    <col min="7677" max="7677" width="11.5703125" style="11" bestFit="1" customWidth="1"/>
    <col min="7678" max="7678" width="14" style="11" bestFit="1" customWidth="1"/>
    <col min="7679" max="7686" width="10.7109375" style="11"/>
    <col min="7687" max="7687" width="16.7109375" style="11" bestFit="1" customWidth="1"/>
    <col min="7688" max="7688" width="22.140625" style="11" customWidth="1"/>
    <col min="7689" max="7920" width="10.7109375" style="11"/>
    <col min="7921" max="7921" width="13.42578125" style="11" bestFit="1" customWidth="1"/>
    <col min="7922" max="7922" width="10.140625" style="11" bestFit="1" customWidth="1"/>
    <col min="7923" max="7923" width="16.5703125" style="11" bestFit="1" customWidth="1"/>
    <col min="7924" max="7924" width="19.42578125" style="11" bestFit="1" customWidth="1"/>
    <col min="7925" max="7925" width="15.28515625" style="11" customWidth="1"/>
    <col min="7926" max="7926" width="20.140625" style="11" bestFit="1" customWidth="1"/>
    <col min="7927" max="7927" width="9" style="11" bestFit="1" customWidth="1"/>
    <col min="7928" max="7928" width="12.85546875" style="11" customWidth="1"/>
    <col min="7929" max="7929" width="16.7109375" style="11" bestFit="1" customWidth="1"/>
    <col min="7930" max="7930" width="22.140625" style="11" customWidth="1"/>
    <col min="7931" max="7931" width="17.7109375" style="11" customWidth="1"/>
    <col min="7932" max="7932" width="14.5703125" style="11" bestFit="1" customWidth="1"/>
    <col min="7933" max="7933" width="11.5703125" style="11" bestFit="1" customWidth="1"/>
    <col min="7934" max="7934" width="14" style="11" bestFit="1" customWidth="1"/>
    <col min="7935" max="7942" width="10.7109375" style="11"/>
    <col min="7943" max="7943" width="16.7109375" style="11" bestFit="1" customWidth="1"/>
    <col min="7944" max="7944" width="22.140625" style="11" customWidth="1"/>
    <col min="7945" max="8176" width="10.7109375" style="11"/>
    <col min="8177" max="8177" width="13.42578125" style="11" bestFit="1" customWidth="1"/>
    <col min="8178" max="8178" width="10.140625" style="11" bestFit="1" customWidth="1"/>
    <col min="8179" max="8179" width="16.5703125" style="11" bestFit="1" customWidth="1"/>
    <col min="8180" max="8180" width="19.42578125" style="11" bestFit="1" customWidth="1"/>
    <col min="8181" max="8181" width="15.28515625" style="11" customWidth="1"/>
    <col min="8182" max="8182" width="20.140625" style="11" bestFit="1" customWidth="1"/>
    <col min="8183" max="8183" width="9" style="11" bestFit="1" customWidth="1"/>
    <col min="8184" max="8184" width="12.85546875" style="11" customWidth="1"/>
    <col min="8185" max="8185" width="16.7109375" style="11" bestFit="1" customWidth="1"/>
    <col min="8186" max="8186" width="22.140625" style="11" customWidth="1"/>
    <col min="8187" max="8187" width="17.7109375" style="11" customWidth="1"/>
    <col min="8188" max="8188" width="14.5703125" style="11" bestFit="1" customWidth="1"/>
    <col min="8189" max="8189" width="11.5703125" style="11" bestFit="1" customWidth="1"/>
    <col min="8190" max="8190" width="14" style="11" bestFit="1" customWidth="1"/>
    <col min="8191" max="8198" width="10.7109375" style="11"/>
    <col min="8199" max="8199" width="16.7109375" style="11" bestFit="1" customWidth="1"/>
    <col min="8200" max="8200" width="22.140625" style="11" customWidth="1"/>
    <col min="8201" max="8432" width="10.7109375" style="11"/>
    <col min="8433" max="8433" width="13.42578125" style="11" bestFit="1" customWidth="1"/>
    <col min="8434" max="8434" width="10.140625" style="11" bestFit="1" customWidth="1"/>
    <col min="8435" max="8435" width="16.5703125" style="11" bestFit="1" customWidth="1"/>
    <col min="8436" max="8436" width="19.42578125" style="11" bestFit="1" customWidth="1"/>
    <col min="8437" max="8437" width="15.28515625" style="11" customWidth="1"/>
    <col min="8438" max="8438" width="20.140625" style="11" bestFit="1" customWidth="1"/>
    <col min="8439" max="8439" width="9" style="11" bestFit="1" customWidth="1"/>
    <col min="8440" max="8440" width="12.85546875" style="11" customWidth="1"/>
    <col min="8441" max="8441" width="16.7109375" style="11" bestFit="1" customWidth="1"/>
    <col min="8442" max="8442" width="22.140625" style="11" customWidth="1"/>
    <col min="8443" max="8443" width="17.7109375" style="11" customWidth="1"/>
    <col min="8444" max="8444" width="14.5703125" style="11" bestFit="1" customWidth="1"/>
    <col min="8445" max="8445" width="11.5703125" style="11" bestFit="1" customWidth="1"/>
    <col min="8446" max="8446" width="14" style="11" bestFit="1" customWidth="1"/>
    <col min="8447" max="8454" width="10.7109375" style="11"/>
    <col min="8455" max="8455" width="16.7109375" style="11" bestFit="1" customWidth="1"/>
    <col min="8456" max="8456" width="22.140625" style="11" customWidth="1"/>
    <col min="8457" max="8688" width="10.7109375" style="11"/>
    <col min="8689" max="8689" width="13.42578125" style="11" bestFit="1" customWidth="1"/>
    <col min="8690" max="8690" width="10.140625" style="11" bestFit="1" customWidth="1"/>
    <col min="8691" max="8691" width="16.5703125" style="11" bestFit="1" customWidth="1"/>
    <col min="8692" max="8692" width="19.42578125" style="11" bestFit="1" customWidth="1"/>
    <col min="8693" max="8693" width="15.28515625" style="11" customWidth="1"/>
    <col min="8694" max="8694" width="20.140625" style="11" bestFit="1" customWidth="1"/>
    <col min="8695" max="8695" width="9" style="11" bestFit="1" customWidth="1"/>
    <col min="8696" max="8696" width="12.85546875" style="11" customWidth="1"/>
    <col min="8697" max="8697" width="16.7109375" style="11" bestFit="1" customWidth="1"/>
    <col min="8698" max="8698" width="22.140625" style="11" customWidth="1"/>
    <col min="8699" max="8699" width="17.7109375" style="11" customWidth="1"/>
    <col min="8700" max="8700" width="14.5703125" style="11" bestFit="1" customWidth="1"/>
    <col min="8701" max="8701" width="11.5703125" style="11" bestFit="1" customWidth="1"/>
    <col min="8702" max="8702" width="14" style="11" bestFit="1" customWidth="1"/>
    <col min="8703" max="8710" width="10.7109375" style="11"/>
    <col min="8711" max="8711" width="16.7109375" style="11" bestFit="1" customWidth="1"/>
    <col min="8712" max="8712" width="22.140625" style="11" customWidth="1"/>
    <col min="8713" max="8944" width="10.7109375" style="11"/>
    <col min="8945" max="8945" width="13.42578125" style="11" bestFit="1" customWidth="1"/>
    <col min="8946" max="8946" width="10.140625" style="11" bestFit="1" customWidth="1"/>
    <col min="8947" max="8947" width="16.5703125" style="11" bestFit="1" customWidth="1"/>
    <col min="8948" max="8948" width="19.42578125" style="11" bestFit="1" customWidth="1"/>
    <col min="8949" max="8949" width="15.28515625" style="11" customWidth="1"/>
    <col min="8950" max="8950" width="20.140625" style="11" bestFit="1" customWidth="1"/>
    <col min="8951" max="8951" width="9" style="11" bestFit="1" customWidth="1"/>
    <col min="8952" max="8952" width="12.85546875" style="11" customWidth="1"/>
    <col min="8953" max="8953" width="16.7109375" style="11" bestFit="1" customWidth="1"/>
    <col min="8954" max="8954" width="22.140625" style="11" customWidth="1"/>
    <col min="8955" max="8955" width="17.7109375" style="11" customWidth="1"/>
    <col min="8956" max="8956" width="14.5703125" style="11" bestFit="1" customWidth="1"/>
    <col min="8957" max="8957" width="11.5703125" style="11" bestFit="1" customWidth="1"/>
    <col min="8958" max="8958" width="14" style="11" bestFit="1" customWidth="1"/>
    <col min="8959" max="8966" width="10.7109375" style="11"/>
    <col min="8967" max="8967" width="16.7109375" style="11" bestFit="1" customWidth="1"/>
    <col min="8968" max="8968" width="22.140625" style="11" customWidth="1"/>
    <col min="8969" max="9200" width="10.7109375" style="11"/>
    <col min="9201" max="9201" width="13.42578125" style="11" bestFit="1" customWidth="1"/>
    <col min="9202" max="9202" width="10.140625" style="11" bestFit="1" customWidth="1"/>
    <col min="9203" max="9203" width="16.5703125" style="11" bestFit="1" customWidth="1"/>
    <col min="9204" max="9204" width="19.42578125" style="11" bestFit="1" customWidth="1"/>
    <col min="9205" max="9205" width="15.28515625" style="11" customWidth="1"/>
    <col min="9206" max="9206" width="20.140625" style="11" bestFit="1" customWidth="1"/>
    <col min="9207" max="9207" width="9" style="11" bestFit="1" customWidth="1"/>
    <col min="9208" max="9208" width="12.85546875" style="11" customWidth="1"/>
    <col min="9209" max="9209" width="16.7109375" style="11" bestFit="1" customWidth="1"/>
    <col min="9210" max="9210" width="22.140625" style="11" customWidth="1"/>
    <col min="9211" max="9211" width="17.7109375" style="11" customWidth="1"/>
    <col min="9212" max="9212" width="14.5703125" style="11" bestFit="1" customWidth="1"/>
    <col min="9213" max="9213" width="11.5703125" style="11" bestFit="1" customWidth="1"/>
    <col min="9214" max="9214" width="14" style="11" bestFit="1" customWidth="1"/>
    <col min="9215" max="9222" width="10.7109375" style="11"/>
    <col min="9223" max="9223" width="16.7109375" style="11" bestFit="1" customWidth="1"/>
    <col min="9224" max="9224" width="22.140625" style="11" customWidth="1"/>
    <col min="9225" max="9456" width="10.7109375" style="11"/>
    <col min="9457" max="9457" width="13.42578125" style="11" bestFit="1" customWidth="1"/>
    <col min="9458" max="9458" width="10.140625" style="11" bestFit="1" customWidth="1"/>
    <col min="9459" max="9459" width="16.5703125" style="11" bestFit="1" customWidth="1"/>
    <col min="9460" max="9460" width="19.42578125" style="11" bestFit="1" customWidth="1"/>
    <col min="9461" max="9461" width="15.28515625" style="11" customWidth="1"/>
    <col min="9462" max="9462" width="20.140625" style="11" bestFit="1" customWidth="1"/>
    <col min="9463" max="9463" width="9" style="11" bestFit="1" customWidth="1"/>
    <col min="9464" max="9464" width="12.85546875" style="11" customWidth="1"/>
    <col min="9465" max="9465" width="16.7109375" style="11" bestFit="1" customWidth="1"/>
    <col min="9466" max="9466" width="22.140625" style="11" customWidth="1"/>
    <col min="9467" max="9467" width="17.7109375" style="11" customWidth="1"/>
    <col min="9468" max="9468" width="14.5703125" style="11" bestFit="1" customWidth="1"/>
    <col min="9469" max="9469" width="11.5703125" style="11" bestFit="1" customWidth="1"/>
    <col min="9470" max="9470" width="14" style="11" bestFit="1" customWidth="1"/>
    <col min="9471" max="9478" width="10.7109375" style="11"/>
    <col min="9479" max="9479" width="16.7109375" style="11" bestFit="1" customWidth="1"/>
    <col min="9480" max="9480" width="22.140625" style="11" customWidth="1"/>
    <col min="9481" max="9712" width="10.7109375" style="11"/>
    <col min="9713" max="9713" width="13.42578125" style="11" bestFit="1" customWidth="1"/>
    <col min="9714" max="9714" width="10.140625" style="11" bestFit="1" customWidth="1"/>
    <col min="9715" max="9715" width="16.5703125" style="11" bestFit="1" customWidth="1"/>
    <col min="9716" max="9716" width="19.42578125" style="11" bestFit="1" customWidth="1"/>
    <col min="9717" max="9717" width="15.28515625" style="11" customWidth="1"/>
    <col min="9718" max="9718" width="20.140625" style="11" bestFit="1" customWidth="1"/>
    <col min="9719" max="9719" width="9" style="11" bestFit="1" customWidth="1"/>
    <col min="9720" max="9720" width="12.85546875" style="11" customWidth="1"/>
    <col min="9721" max="9721" width="16.7109375" style="11" bestFit="1" customWidth="1"/>
    <col min="9722" max="9722" width="22.140625" style="11" customWidth="1"/>
    <col min="9723" max="9723" width="17.7109375" style="11" customWidth="1"/>
    <col min="9724" max="9724" width="14.5703125" style="11" bestFit="1" customWidth="1"/>
    <col min="9725" max="9725" width="11.5703125" style="11" bestFit="1" customWidth="1"/>
    <col min="9726" max="9726" width="14" style="11" bestFit="1" customWidth="1"/>
    <col min="9727" max="9734" width="10.7109375" style="11"/>
    <col min="9735" max="9735" width="16.7109375" style="11" bestFit="1" customWidth="1"/>
    <col min="9736" max="9736" width="22.140625" style="11" customWidth="1"/>
    <col min="9737" max="9968" width="10.7109375" style="11"/>
    <col min="9969" max="9969" width="13.42578125" style="11" bestFit="1" customWidth="1"/>
    <col min="9970" max="9970" width="10.140625" style="11" bestFit="1" customWidth="1"/>
    <col min="9971" max="9971" width="16.5703125" style="11" bestFit="1" customWidth="1"/>
    <col min="9972" max="9972" width="19.42578125" style="11" bestFit="1" customWidth="1"/>
    <col min="9973" max="9973" width="15.28515625" style="11" customWidth="1"/>
    <col min="9974" max="9974" width="20.140625" style="11" bestFit="1" customWidth="1"/>
    <col min="9975" max="9975" width="9" style="11" bestFit="1" customWidth="1"/>
    <col min="9976" max="9976" width="12.85546875" style="11" customWidth="1"/>
    <col min="9977" max="9977" width="16.7109375" style="11" bestFit="1" customWidth="1"/>
    <col min="9978" max="9978" width="22.140625" style="11" customWidth="1"/>
    <col min="9979" max="9979" width="17.7109375" style="11" customWidth="1"/>
    <col min="9980" max="9980" width="14.5703125" style="11" bestFit="1" customWidth="1"/>
    <col min="9981" max="9981" width="11.5703125" style="11" bestFit="1" customWidth="1"/>
    <col min="9982" max="9982" width="14" style="11" bestFit="1" customWidth="1"/>
    <col min="9983" max="9990" width="10.7109375" style="11"/>
    <col min="9991" max="9991" width="16.7109375" style="11" bestFit="1" customWidth="1"/>
    <col min="9992" max="9992" width="22.140625" style="11" customWidth="1"/>
    <col min="9993" max="10224" width="10.7109375" style="11"/>
    <col min="10225" max="10225" width="13.42578125" style="11" bestFit="1" customWidth="1"/>
    <col min="10226" max="10226" width="10.140625" style="11" bestFit="1" customWidth="1"/>
    <col min="10227" max="10227" width="16.5703125" style="11" bestFit="1" customWidth="1"/>
    <col min="10228" max="10228" width="19.42578125" style="11" bestFit="1" customWidth="1"/>
    <col min="10229" max="10229" width="15.28515625" style="11" customWidth="1"/>
    <col min="10230" max="10230" width="20.140625" style="11" bestFit="1" customWidth="1"/>
    <col min="10231" max="10231" width="9" style="11" bestFit="1" customWidth="1"/>
    <col min="10232" max="10232" width="12.85546875" style="11" customWidth="1"/>
    <col min="10233" max="10233" width="16.7109375" style="11" bestFit="1" customWidth="1"/>
    <col min="10234" max="10234" width="22.140625" style="11" customWidth="1"/>
    <col min="10235" max="10235" width="17.7109375" style="11" customWidth="1"/>
    <col min="10236" max="10236" width="14.5703125" style="11" bestFit="1" customWidth="1"/>
    <col min="10237" max="10237" width="11.5703125" style="11" bestFit="1" customWidth="1"/>
    <col min="10238" max="10238" width="14" style="11" bestFit="1" customWidth="1"/>
    <col min="10239" max="10246" width="10.7109375" style="11"/>
    <col min="10247" max="10247" width="16.7109375" style="11" bestFit="1" customWidth="1"/>
    <col min="10248" max="10248" width="22.140625" style="11" customWidth="1"/>
    <col min="10249" max="10480" width="10.7109375" style="11"/>
    <col min="10481" max="10481" width="13.42578125" style="11" bestFit="1" customWidth="1"/>
    <col min="10482" max="10482" width="10.140625" style="11" bestFit="1" customWidth="1"/>
    <col min="10483" max="10483" width="16.5703125" style="11" bestFit="1" customWidth="1"/>
    <col min="10484" max="10484" width="19.42578125" style="11" bestFit="1" customWidth="1"/>
    <col min="10485" max="10485" width="15.28515625" style="11" customWidth="1"/>
    <col min="10486" max="10486" width="20.140625" style="11" bestFit="1" customWidth="1"/>
    <col min="10487" max="10487" width="9" style="11" bestFit="1" customWidth="1"/>
    <col min="10488" max="10488" width="12.85546875" style="11" customWidth="1"/>
    <col min="10489" max="10489" width="16.7109375" style="11" bestFit="1" customWidth="1"/>
    <col min="10490" max="10490" width="22.140625" style="11" customWidth="1"/>
    <col min="10491" max="10491" width="17.7109375" style="11" customWidth="1"/>
    <col min="10492" max="10492" width="14.5703125" style="11" bestFit="1" customWidth="1"/>
    <col min="10493" max="10493" width="11.5703125" style="11" bestFit="1" customWidth="1"/>
    <col min="10494" max="10494" width="14" style="11" bestFit="1" customWidth="1"/>
    <col min="10495" max="10502" width="10.7109375" style="11"/>
    <col min="10503" max="10503" width="16.7109375" style="11" bestFit="1" customWidth="1"/>
    <col min="10504" max="10504" width="22.140625" style="11" customWidth="1"/>
    <col min="10505" max="10736" width="10.7109375" style="11"/>
    <col min="10737" max="10737" width="13.42578125" style="11" bestFit="1" customWidth="1"/>
    <col min="10738" max="10738" width="10.140625" style="11" bestFit="1" customWidth="1"/>
    <col min="10739" max="10739" width="16.5703125" style="11" bestFit="1" customWidth="1"/>
    <col min="10740" max="10740" width="19.42578125" style="11" bestFit="1" customWidth="1"/>
    <col min="10741" max="10741" width="15.28515625" style="11" customWidth="1"/>
    <col min="10742" max="10742" width="20.140625" style="11" bestFit="1" customWidth="1"/>
    <col min="10743" max="10743" width="9" style="11" bestFit="1" customWidth="1"/>
    <col min="10744" max="10744" width="12.85546875" style="11" customWidth="1"/>
    <col min="10745" max="10745" width="16.7109375" style="11" bestFit="1" customWidth="1"/>
    <col min="10746" max="10746" width="22.140625" style="11" customWidth="1"/>
    <col min="10747" max="10747" width="17.7109375" style="11" customWidth="1"/>
    <col min="10748" max="10748" width="14.5703125" style="11" bestFit="1" customWidth="1"/>
    <col min="10749" max="10749" width="11.5703125" style="11" bestFit="1" customWidth="1"/>
    <col min="10750" max="10750" width="14" style="11" bestFit="1" customWidth="1"/>
    <col min="10751" max="10758" width="10.7109375" style="11"/>
    <col min="10759" max="10759" width="16.7109375" style="11" bestFit="1" customWidth="1"/>
    <col min="10760" max="10760" width="22.140625" style="11" customWidth="1"/>
    <col min="10761" max="10992" width="10.7109375" style="11"/>
    <col min="10993" max="10993" width="13.42578125" style="11" bestFit="1" customWidth="1"/>
    <col min="10994" max="10994" width="10.140625" style="11" bestFit="1" customWidth="1"/>
    <col min="10995" max="10995" width="16.5703125" style="11" bestFit="1" customWidth="1"/>
    <col min="10996" max="10996" width="19.42578125" style="11" bestFit="1" customWidth="1"/>
    <col min="10997" max="10997" width="15.28515625" style="11" customWidth="1"/>
    <col min="10998" max="10998" width="20.140625" style="11" bestFit="1" customWidth="1"/>
    <col min="10999" max="10999" width="9" style="11" bestFit="1" customWidth="1"/>
    <col min="11000" max="11000" width="12.85546875" style="11" customWidth="1"/>
    <col min="11001" max="11001" width="16.7109375" style="11" bestFit="1" customWidth="1"/>
    <col min="11002" max="11002" width="22.140625" style="11" customWidth="1"/>
    <col min="11003" max="11003" width="17.7109375" style="11" customWidth="1"/>
    <col min="11004" max="11004" width="14.5703125" style="11" bestFit="1" customWidth="1"/>
    <col min="11005" max="11005" width="11.5703125" style="11" bestFit="1" customWidth="1"/>
    <col min="11006" max="11006" width="14" style="11" bestFit="1" customWidth="1"/>
    <col min="11007" max="11014" width="10.7109375" style="11"/>
    <col min="11015" max="11015" width="16.7109375" style="11" bestFit="1" customWidth="1"/>
    <col min="11016" max="11016" width="22.140625" style="11" customWidth="1"/>
    <col min="11017" max="11248" width="10.7109375" style="11"/>
    <col min="11249" max="11249" width="13.42578125" style="11" bestFit="1" customWidth="1"/>
    <col min="11250" max="11250" width="10.140625" style="11" bestFit="1" customWidth="1"/>
    <col min="11251" max="11251" width="16.5703125" style="11" bestFit="1" customWidth="1"/>
    <col min="11252" max="11252" width="19.42578125" style="11" bestFit="1" customWidth="1"/>
    <col min="11253" max="11253" width="15.28515625" style="11" customWidth="1"/>
    <col min="11254" max="11254" width="20.140625" style="11" bestFit="1" customWidth="1"/>
    <col min="11255" max="11255" width="9" style="11" bestFit="1" customWidth="1"/>
    <col min="11256" max="11256" width="12.85546875" style="11" customWidth="1"/>
    <col min="11257" max="11257" width="16.7109375" style="11" bestFit="1" customWidth="1"/>
    <col min="11258" max="11258" width="22.140625" style="11" customWidth="1"/>
    <col min="11259" max="11259" width="17.7109375" style="11" customWidth="1"/>
    <col min="11260" max="11260" width="14.5703125" style="11" bestFit="1" customWidth="1"/>
    <col min="11261" max="11261" width="11.5703125" style="11" bestFit="1" customWidth="1"/>
    <col min="11262" max="11262" width="14" style="11" bestFit="1" customWidth="1"/>
    <col min="11263" max="11270" width="10.7109375" style="11"/>
    <col min="11271" max="11271" width="16.7109375" style="11" bestFit="1" customWidth="1"/>
    <col min="11272" max="11272" width="22.140625" style="11" customWidth="1"/>
    <col min="11273" max="11504" width="10.7109375" style="11"/>
    <col min="11505" max="11505" width="13.42578125" style="11" bestFit="1" customWidth="1"/>
    <col min="11506" max="11506" width="10.140625" style="11" bestFit="1" customWidth="1"/>
    <col min="11507" max="11507" width="16.5703125" style="11" bestFit="1" customWidth="1"/>
    <col min="11508" max="11508" width="19.42578125" style="11" bestFit="1" customWidth="1"/>
    <col min="11509" max="11509" width="15.28515625" style="11" customWidth="1"/>
    <col min="11510" max="11510" width="20.140625" style="11" bestFit="1" customWidth="1"/>
    <col min="11511" max="11511" width="9" style="11" bestFit="1" customWidth="1"/>
    <col min="11512" max="11512" width="12.85546875" style="11" customWidth="1"/>
    <col min="11513" max="11513" width="16.7109375" style="11" bestFit="1" customWidth="1"/>
    <col min="11514" max="11514" width="22.140625" style="11" customWidth="1"/>
    <col min="11515" max="11515" width="17.7109375" style="11" customWidth="1"/>
    <col min="11516" max="11516" width="14.5703125" style="11" bestFit="1" customWidth="1"/>
    <col min="11517" max="11517" width="11.5703125" style="11" bestFit="1" customWidth="1"/>
    <col min="11518" max="11518" width="14" style="11" bestFit="1" customWidth="1"/>
    <col min="11519" max="11526" width="10.7109375" style="11"/>
    <col min="11527" max="11527" width="16.7109375" style="11" bestFit="1" customWidth="1"/>
    <col min="11528" max="11528" width="22.140625" style="11" customWidth="1"/>
    <col min="11529" max="11760" width="10.7109375" style="11"/>
    <col min="11761" max="11761" width="13.42578125" style="11" bestFit="1" customWidth="1"/>
    <col min="11762" max="11762" width="10.140625" style="11" bestFit="1" customWidth="1"/>
    <col min="11763" max="11763" width="16.5703125" style="11" bestFit="1" customWidth="1"/>
    <col min="11764" max="11764" width="19.42578125" style="11" bestFit="1" customWidth="1"/>
    <col min="11765" max="11765" width="15.28515625" style="11" customWidth="1"/>
    <col min="11766" max="11766" width="20.140625" style="11" bestFit="1" customWidth="1"/>
    <col min="11767" max="11767" width="9" style="11" bestFit="1" customWidth="1"/>
    <col min="11768" max="11768" width="12.85546875" style="11" customWidth="1"/>
    <col min="11769" max="11769" width="16.7109375" style="11" bestFit="1" customWidth="1"/>
    <col min="11770" max="11770" width="22.140625" style="11" customWidth="1"/>
    <col min="11771" max="11771" width="17.7109375" style="11" customWidth="1"/>
    <col min="11772" max="11772" width="14.5703125" style="11" bestFit="1" customWidth="1"/>
    <col min="11773" max="11773" width="11.5703125" style="11" bestFit="1" customWidth="1"/>
    <col min="11774" max="11774" width="14" style="11" bestFit="1" customWidth="1"/>
    <col min="11775" max="11782" width="10.7109375" style="11"/>
    <col min="11783" max="11783" width="16.7109375" style="11" bestFit="1" customWidth="1"/>
    <col min="11784" max="11784" width="22.140625" style="11" customWidth="1"/>
    <col min="11785" max="12016" width="10.7109375" style="11"/>
    <col min="12017" max="12017" width="13.42578125" style="11" bestFit="1" customWidth="1"/>
    <col min="12018" max="12018" width="10.140625" style="11" bestFit="1" customWidth="1"/>
    <col min="12019" max="12019" width="16.5703125" style="11" bestFit="1" customWidth="1"/>
    <col min="12020" max="12020" width="19.42578125" style="11" bestFit="1" customWidth="1"/>
    <col min="12021" max="12021" width="15.28515625" style="11" customWidth="1"/>
    <col min="12022" max="12022" width="20.140625" style="11" bestFit="1" customWidth="1"/>
    <col min="12023" max="12023" width="9" style="11" bestFit="1" customWidth="1"/>
    <col min="12024" max="12024" width="12.85546875" style="11" customWidth="1"/>
    <col min="12025" max="12025" width="16.7109375" style="11" bestFit="1" customWidth="1"/>
    <col min="12026" max="12026" width="22.140625" style="11" customWidth="1"/>
    <col min="12027" max="12027" width="17.7109375" style="11" customWidth="1"/>
    <col min="12028" max="12028" width="14.5703125" style="11" bestFit="1" customWidth="1"/>
    <col min="12029" max="12029" width="11.5703125" style="11" bestFit="1" customWidth="1"/>
    <col min="12030" max="12030" width="14" style="11" bestFit="1" customWidth="1"/>
    <col min="12031" max="12038" width="10.7109375" style="11"/>
    <col min="12039" max="12039" width="16.7109375" style="11" bestFit="1" customWidth="1"/>
    <col min="12040" max="12040" width="22.140625" style="11" customWidth="1"/>
    <col min="12041" max="12272" width="10.7109375" style="11"/>
    <col min="12273" max="12273" width="13.42578125" style="11" bestFit="1" customWidth="1"/>
    <col min="12274" max="12274" width="10.140625" style="11" bestFit="1" customWidth="1"/>
    <col min="12275" max="12275" width="16.5703125" style="11" bestFit="1" customWidth="1"/>
    <col min="12276" max="12276" width="19.42578125" style="11" bestFit="1" customWidth="1"/>
    <col min="12277" max="12277" width="15.28515625" style="11" customWidth="1"/>
    <col min="12278" max="12278" width="20.140625" style="11" bestFit="1" customWidth="1"/>
    <col min="12279" max="12279" width="9" style="11" bestFit="1" customWidth="1"/>
    <col min="12280" max="12280" width="12.85546875" style="11" customWidth="1"/>
    <col min="12281" max="12281" width="16.7109375" style="11" bestFit="1" customWidth="1"/>
    <col min="12282" max="12282" width="22.140625" style="11" customWidth="1"/>
    <col min="12283" max="12283" width="17.7109375" style="11" customWidth="1"/>
    <col min="12284" max="12284" width="14.5703125" style="11" bestFit="1" customWidth="1"/>
    <col min="12285" max="12285" width="11.5703125" style="11" bestFit="1" customWidth="1"/>
    <col min="12286" max="12286" width="14" style="11" bestFit="1" customWidth="1"/>
    <col min="12287" max="12294" width="10.7109375" style="11"/>
    <col min="12295" max="12295" width="16.7109375" style="11" bestFit="1" customWidth="1"/>
    <col min="12296" max="12296" width="22.140625" style="11" customWidth="1"/>
    <col min="12297" max="12528" width="10.7109375" style="11"/>
    <col min="12529" max="12529" width="13.42578125" style="11" bestFit="1" customWidth="1"/>
    <col min="12530" max="12530" width="10.140625" style="11" bestFit="1" customWidth="1"/>
    <col min="12531" max="12531" width="16.5703125" style="11" bestFit="1" customWidth="1"/>
    <col min="12532" max="12532" width="19.42578125" style="11" bestFit="1" customWidth="1"/>
    <col min="12533" max="12533" width="15.28515625" style="11" customWidth="1"/>
    <col min="12534" max="12534" width="20.140625" style="11" bestFit="1" customWidth="1"/>
    <col min="12535" max="12535" width="9" style="11" bestFit="1" customWidth="1"/>
    <col min="12536" max="12536" width="12.85546875" style="11" customWidth="1"/>
    <col min="12537" max="12537" width="16.7109375" style="11" bestFit="1" customWidth="1"/>
    <col min="12538" max="12538" width="22.140625" style="11" customWidth="1"/>
    <col min="12539" max="12539" width="17.7109375" style="11" customWidth="1"/>
    <col min="12540" max="12540" width="14.5703125" style="11" bestFit="1" customWidth="1"/>
    <col min="12541" max="12541" width="11.5703125" style="11" bestFit="1" customWidth="1"/>
    <col min="12542" max="12542" width="14" style="11" bestFit="1" customWidth="1"/>
    <col min="12543" max="12550" width="10.7109375" style="11"/>
    <col min="12551" max="12551" width="16.7109375" style="11" bestFit="1" customWidth="1"/>
    <col min="12552" max="12552" width="22.140625" style="11" customWidth="1"/>
    <col min="12553" max="12784" width="10.7109375" style="11"/>
    <col min="12785" max="12785" width="13.42578125" style="11" bestFit="1" customWidth="1"/>
    <col min="12786" max="12786" width="10.140625" style="11" bestFit="1" customWidth="1"/>
    <col min="12787" max="12787" width="16.5703125" style="11" bestFit="1" customWidth="1"/>
    <col min="12788" max="12788" width="19.42578125" style="11" bestFit="1" customWidth="1"/>
    <col min="12789" max="12789" width="15.28515625" style="11" customWidth="1"/>
    <col min="12790" max="12790" width="20.140625" style="11" bestFit="1" customWidth="1"/>
    <col min="12791" max="12791" width="9" style="11" bestFit="1" customWidth="1"/>
    <col min="12792" max="12792" width="12.85546875" style="11" customWidth="1"/>
    <col min="12793" max="12793" width="16.7109375" style="11" bestFit="1" customWidth="1"/>
    <col min="12794" max="12794" width="22.140625" style="11" customWidth="1"/>
    <col min="12795" max="12795" width="17.7109375" style="11" customWidth="1"/>
    <col min="12796" max="12796" width="14.5703125" style="11" bestFit="1" customWidth="1"/>
    <col min="12797" max="12797" width="11.5703125" style="11" bestFit="1" customWidth="1"/>
    <col min="12798" max="12798" width="14" style="11" bestFit="1" customWidth="1"/>
    <col min="12799" max="12806" width="10.7109375" style="11"/>
    <col min="12807" max="12807" width="16.7109375" style="11" bestFit="1" customWidth="1"/>
    <col min="12808" max="12808" width="22.140625" style="11" customWidth="1"/>
    <col min="12809" max="13040" width="10.7109375" style="11"/>
    <col min="13041" max="13041" width="13.42578125" style="11" bestFit="1" customWidth="1"/>
    <col min="13042" max="13042" width="10.140625" style="11" bestFit="1" customWidth="1"/>
    <col min="13043" max="13043" width="16.5703125" style="11" bestFit="1" customWidth="1"/>
    <col min="13044" max="13044" width="19.42578125" style="11" bestFit="1" customWidth="1"/>
    <col min="13045" max="13045" width="15.28515625" style="11" customWidth="1"/>
    <col min="13046" max="13046" width="20.140625" style="11" bestFit="1" customWidth="1"/>
    <col min="13047" max="13047" width="9" style="11" bestFit="1" customWidth="1"/>
    <col min="13048" max="13048" width="12.85546875" style="11" customWidth="1"/>
    <col min="13049" max="13049" width="16.7109375" style="11" bestFit="1" customWidth="1"/>
    <col min="13050" max="13050" width="22.140625" style="11" customWidth="1"/>
    <col min="13051" max="13051" width="17.7109375" style="11" customWidth="1"/>
    <col min="13052" max="13052" width="14.5703125" style="11" bestFit="1" customWidth="1"/>
    <col min="13053" max="13053" width="11.5703125" style="11" bestFit="1" customWidth="1"/>
    <col min="13054" max="13054" width="14" style="11" bestFit="1" customWidth="1"/>
    <col min="13055" max="13062" width="10.7109375" style="11"/>
    <col min="13063" max="13063" width="16.7109375" style="11" bestFit="1" customWidth="1"/>
    <col min="13064" max="13064" width="22.140625" style="11" customWidth="1"/>
    <col min="13065" max="13296" width="10.7109375" style="11"/>
    <col min="13297" max="13297" width="13.42578125" style="11" bestFit="1" customWidth="1"/>
    <col min="13298" max="13298" width="10.140625" style="11" bestFit="1" customWidth="1"/>
    <col min="13299" max="13299" width="16.5703125" style="11" bestFit="1" customWidth="1"/>
    <col min="13300" max="13300" width="19.42578125" style="11" bestFit="1" customWidth="1"/>
    <col min="13301" max="13301" width="15.28515625" style="11" customWidth="1"/>
    <col min="13302" max="13302" width="20.140625" style="11" bestFit="1" customWidth="1"/>
    <col min="13303" max="13303" width="9" style="11" bestFit="1" customWidth="1"/>
    <col min="13304" max="13304" width="12.85546875" style="11" customWidth="1"/>
    <col min="13305" max="13305" width="16.7109375" style="11" bestFit="1" customWidth="1"/>
    <col min="13306" max="13306" width="22.140625" style="11" customWidth="1"/>
    <col min="13307" max="13307" width="17.7109375" style="11" customWidth="1"/>
    <col min="13308" max="13308" width="14.5703125" style="11" bestFit="1" customWidth="1"/>
    <col min="13309" max="13309" width="11.5703125" style="11" bestFit="1" customWidth="1"/>
    <col min="13310" max="13310" width="14" style="11" bestFit="1" customWidth="1"/>
    <col min="13311" max="13318" width="10.7109375" style="11"/>
    <col min="13319" max="13319" width="16.7109375" style="11" bestFit="1" customWidth="1"/>
    <col min="13320" max="13320" width="22.140625" style="11" customWidth="1"/>
    <col min="13321" max="13552" width="10.7109375" style="11"/>
    <col min="13553" max="13553" width="13.42578125" style="11" bestFit="1" customWidth="1"/>
    <col min="13554" max="13554" width="10.140625" style="11" bestFit="1" customWidth="1"/>
    <col min="13555" max="13555" width="16.5703125" style="11" bestFit="1" customWidth="1"/>
    <col min="13556" max="13556" width="19.42578125" style="11" bestFit="1" customWidth="1"/>
    <col min="13557" max="13557" width="15.28515625" style="11" customWidth="1"/>
    <col min="13558" max="13558" width="20.140625" style="11" bestFit="1" customWidth="1"/>
    <col min="13559" max="13559" width="9" style="11" bestFit="1" customWidth="1"/>
    <col min="13560" max="13560" width="12.85546875" style="11" customWidth="1"/>
    <col min="13561" max="13561" width="16.7109375" style="11" bestFit="1" customWidth="1"/>
    <col min="13562" max="13562" width="22.140625" style="11" customWidth="1"/>
    <col min="13563" max="13563" width="17.7109375" style="11" customWidth="1"/>
    <col min="13564" max="13564" width="14.5703125" style="11" bestFit="1" customWidth="1"/>
    <col min="13565" max="13565" width="11.5703125" style="11" bestFit="1" customWidth="1"/>
    <col min="13566" max="13566" width="14" style="11" bestFit="1" customWidth="1"/>
    <col min="13567" max="13574" width="10.7109375" style="11"/>
    <col min="13575" max="13575" width="16.7109375" style="11" bestFit="1" customWidth="1"/>
    <col min="13576" max="13576" width="22.140625" style="11" customWidth="1"/>
    <col min="13577" max="13808" width="10.7109375" style="11"/>
    <col min="13809" max="13809" width="13.42578125" style="11" bestFit="1" customWidth="1"/>
    <col min="13810" max="13810" width="10.140625" style="11" bestFit="1" customWidth="1"/>
    <col min="13811" max="13811" width="16.5703125" style="11" bestFit="1" customWidth="1"/>
    <col min="13812" max="13812" width="19.42578125" style="11" bestFit="1" customWidth="1"/>
    <col min="13813" max="13813" width="15.28515625" style="11" customWidth="1"/>
    <col min="13814" max="13814" width="20.140625" style="11" bestFit="1" customWidth="1"/>
    <col min="13815" max="13815" width="9" style="11" bestFit="1" customWidth="1"/>
    <col min="13816" max="13816" width="12.85546875" style="11" customWidth="1"/>
    <col min="13817" max="13817" width="16.7109375" style="11" bestFit="1" customWidth="1"/>
    <col min="13818" max="13818" width="22.140625" style="11" customWidth="1"/>
    <col min="13819" max="13819" width="17.7109375" style="11" customWidth="1"/>
    <col min="13820" max="13820" width="14.5703125" style="11" bestFit="1" customWidth="1"/>
    <col min="13821" max="13821" width="11.5703125" style="11" bestFit="1" customWidth="1"/>
    <col min="13822" max="13822" width="14" style="11" bestFit="1" customWidth="1"/>
    <col min="13823" max="13830" width="10.7109375" style="11"/>
    <col min="13831" max="13831" width="16.7109375" style="11" bestFit="1" customWidth="1"/>
    <col min="13832" max="13832" width="22.140625" style="11" customWidth="1"/>
    <col min="13833" max="14064" width="10.7109375" style="11"/>
    <col min="14065" max="14065" width="13.42578125" style="11" bestFit="1" customWidth="1"/>
    <col min="14066" max="14066" width="10.140625" style="11" bestFit="1" customWidth="1"/>
    <col min="14067" max="14067" width="16.5703125" style="11" bestFit="1" customWidth="1"/>
    <col min="14068" max="14068" width="19.42578125" style="11" bestFit="1" customWidth="1"/>
    <col min="14069" max="14069" width="15.28515625" style="11" customWidth="1"/>
    <col min="14070" max="14070" width="20.140625" style="11" bestFit="1" customWidth="1"/>
    <col min="14071" max="14071" width="9" style="11" bestFit="1" customWidth="1"/>
    <col min="14072" max="14072" width="12.85546875" style="11" customWidth="1"/>
    <col min="14073" max="14073" width="16.7109375" style="11" bestFit="1" customWidth="1"/>
    <col min="14074" max="14074" width="22.140625" style="11" customWidth="1"/>
    <col min="14075" max="14075" width="17.7109375" style="11" customWidth="1"/>
    <col min="14076" max="14076" width="14.5703125" style="11" bestFit="1" customWidth="1"/>
    <col min="14077" max="14077" width="11.5703125" style="11" bestFit="1" customWidth="1"/>
    <col min="14078" max="14078" width="14" style="11" bestFit="1" customWidth="1"/>
    <col min="14079" max="14086" width="10.7109375" style="11"/>
    <col min="14087" max="14087" width="16.7109375" style="11" bestFit="1" customWidth="1"/>
    <col min="14088" max="14088" width="22.140625" style="11" customWidth="1"/>
    <col min="14089" max="14320" width="10.7109375" style="11"/>
    <col min="14321" max="14321" width="13.42578125" style="11" bestFit="1" customWidth="1"/>
    <col min="14322" max="14322" width="10.140625" style="11" bestFit="1" customWidth="1"/>
    <col min="14323" max="14323" width="16.5703125" style="11" bestFit="1" customWidth="1"/>
    <col min="14324" max="14324" width="19.42578125" style="11" bestFit="1" customWidth="1"/>
    <col min="14325" max="14325" width="15.28515625" style="11" customWidth="1"/>
    <col min="14326" max="14326" width="20.140625" style="11" bestFit="1" customWidth="1"/>
    <col min="14327" max="14327" width="9" style="11" bestFit="1" customWidth="1"/>
    <col min="14328" max="14328" width="12.85546875" style="11" customWidth="1"/>
    <col min="14329" max="14329" width="16.7109375" style="11" bestFit="1" customWidth="1"/>
    <col min="14330" max="14330" width="22.140625" style="11" customWidth="1"/>
    <col min="14331" max="14331" width="17.7109375" style="11" customWidth="1"/>
    <col min="14332" max="14332" width="14.5703125" style="11" bestFit="1" customWidth="1"/>
    <col min="14333" max="14333" width="11.5703125" style="11" bestFit="1" customWidth="1"/>
    <col min="14334" max="14334" width="14" style="11" bestFit="1" customWidth="1"/>
    <col min="14335" max="14342" width="10.7109375" style="11"/>
    <col min="14343" max="14343" width="16.7109375" style="11" bestFit="1" customWidth="1"/>
    <col min="14344" max="14344" width="22.140625" style="11" customWidth="1"/>
    <col min="14345" max="14576" width="10.7109375" style="11"/>
    <col min="14577" max="14577" width="13.42578125" style="11" bestFit="1" customWidth="1"/>
    <col min="14578" max="14578" width="10.140625" style="11" bestFit="1" customWidth="1"/>
    <col min="14579" max="14579" width="16.5703125" style="11" bestFit="1" customWidth="1"/>
    <col min="14580" max="14580" width="19.42578125" style="11" bestFit="1" customWidth="1"/>
    <col min="14581" max="14581" width="15.28515625" style="11" customWidth="1"/>
    <col min="14582" max="14582" width="20.140625" style="11" bestFit="1" customWidth="1"/>
    <col min="14583" max="14583" width="9" style="11" bestFit="1" customWidth="1"/>
    <col min="14584" max="14584" width="12.85546875" style="11" customWidth="1"/>
    <col min="14585" max="14585" width="16.7109375" style="11" bestFit="1" customWidth="1"/>
    <col min="14586" max="14586" width="22.140625" style="11" customWidth="1"/>
    <col min="14587" max="14587" width="17.7109375" style="11" customWidth="1"/>
    <col min="14588" max="14588" width="14.5703125" style="11" bestFit="1" customWidth="1"/>
    <col min="14589" max="14589" width="11.5703125" style="11" bestFit="1" customWidth="1"/>
    <col min="14590" max="14590" width="14" style="11" bestFit="1" customWidth="1"/>
    <col min="14591" max="14598" width="10.7109375" style="11"/>
    <col min="14599" max="14599" width="16.7109375" style="11" bestFit="1" customWidth="1"/>
    <col min="14600" max="14600" width="22.140625" style="11" customWidth="1"/>
    <col min="14601" max="14832" width="10.7109375" style="11"/>
    <col min="14833" max="14833" width="13.42578125" style="11" bestFit="1" customWidth="1"/>
    <col min="14834" max="14834" width="10.140625" style="11" bestFit="1" customWidth="1"/>
    <col min="14835" max="14835" width="16.5703125" style="11" bestFit="1" customWidth="1"/>
    <col min="14836" max="14836" width="19.42578125" style="11" bestFit="1" customWidth="1"/>
    <col min="14837" max="14837" width="15.28515625" style="11" customWidth="1"/>
    <col min="14838" max="14838" width="20.140625" style="11" bestFit="1" customWidth="1"/>
    <col min="14839" max="14839" width="9" style="11" bestFit="1" customWidth="1"/>
    <col min="14840" max="14840" width="12.85546875" style="11" customWidth="1"/>
    <col min="14841" max="14841" width="16.7109375" style="11" bestFit="1" customWidth="1"/>
    <col min="14842" max="14842" width="22.140625" style="11" customWidth="1"/>
    <col min="14843" max="14843" width="17.7109375" style="11" customWidth="1"/>
    <col min="14844" max="14844" width="14.5703125" style="11" bestFit="1" customWidth="1"/>
    <col min="14845" max="14845" width="11.5703125" style="11" bestFit="1" customWidth="1"/>
    <col min="14846" max="14846" width="14" style="11" bestFit="1" customWidth="1"/>
    <col min="14847" max="14854" width="10.7109375" style="11"/>
    <col min="14855" max="14855" width="16.7109375" style="11" bestFit="1" customWidth="1"/>
    <col min="14856" max="14856" width="22.140625" style="11" customWidth="1"/>
    <col min="14857" max="15088" width="10.7109375" style="11"/>
    <col min="15089" max="15089" width="13.42578125" style="11" bestFit="1" customWidth="1"/>
    <col min="15090" max="15090" width="10.140625" style="11" bestFit="1" customWidth="1"/>
    <col min="15091" max="15091" width="16.5703125" style="11" bestFit="1" customWidth="1"/>
    <col min="15092" max="15092" width="19.42578125" style="11" bestFit="1" customWidth="1"/>
    <col min="15093" max="15093" width="15.28515625" style="11" customWidth="1"/>
    <col min="15094" max="15094" width="20.140625" style="11" bestFit="1" customWidth="1"/>
    <col min="15095" max="15095" width="9" style="11" bestFit="1" customWidth="1"/>
    <col min="15096" max="15096" width="12.85546875" style="11" customWidth="1"/>
    <col min="15097" max="15097" width="16.7109375" style="11" bestFit="1" customWidth="1"/>
    <col min="15098" max="15098" width="22.140625" style="11" customWidth="1"/>
    <col min="15099" max="15099" width="17.7109375" style="11" customWidth="1"/>
    <col min="15100" max="15100" width="14.5703125" style="11" bestFit="1" customWidth="1"/>
    <col min="15101" max="15101" width="11.5703125" style="11" bestFit="1" customWidth="1"/>
    <col min="15102" max="15102" width="14" style="11" bestFit="1" customWidth="1"/>
    <col min="15103" max="15110" width="10.7109375" style="11"/>
    <col min="15111" max="15111" width="16.7109375" style="11" bestFit="1" customWidth="1"/>
    <col min="15112" max="15112" width="22.140625" style="11" customWidth="1"/>
    <col min="15113" max="15344" width="10.7109375" style="11"/>
    <col min="15345" max="15345" width="13.42578125" style="11" bestFit="1" customWidth="1"/>
    <col min="15346" max="15346" width="10.140625" style="11" bestFit="1" customWidth="1"/>
    <col min="15347" max="15347" width="16.5703125" style="11" bestFit="1" customWidth="1"/>
    <col min="15348" max="15348" width="19.42578125" style="11" bestFit="1" customWidth="1"/>
    <col min="15349" max="15349" width="15.28515625" style="11" customWidth="1"/>
    <col min="15350" max="15350" width="20.140625" style="11" bestFit="1" customWidth="1"/>
    <col min="15351" max="15351" width="9" style="11" bestFit="1" customWidth="1"/>
    <col min="15352" max="15352" width="12.85546875" style="11" customWidth="1"/>
    <col min="15353" max="15353" width="16.7109375" style="11" bestFit="1" customWidth="1"/>
    <col min="15354" max="15354" width="22.140625" style="11" customWidth="1"/>
    <col min="15355" max="15355" width="17.7109375" style="11" customWidth="1"/>
    <col min="15356" max="15356" width="14.5703125" style="11" bestFit="1" customWidth="1"/>
    <col min="15357" max="15357" width="11.5703125" style="11" bestFit="1" customWidth="1"/>
    <col min="15358" max="15358" width="14" style="11" bestFit="1" customWidth="1"/>
    <col min="15359" max="15366" width="10.7109375" style="11"/>
    <col min="15367" max="15367" width="16.7109375" style="11" bestFit="1" customWidth="1"/>
    <col min="15368" max="15368" width="22.140625" style="11" customWidth="1"/>
    <col min="15369" max="15600" width="10.7109375" style="11"/>
    <col min="15601" max="15601" width="13.42578125" style="11" bestFit="1" customWidth="1"/>
    <col min="15602" max="15602" width="10.140625" style="11" bestFit="1" customWidth="1"/>
    <col min="15603" max="15603" width="16.5703125" style="11" bestFit="1" customWidth="1"/>
    <col min="15604" max="15604" width="19.42578125" style="11" bestFit="1" customWidth="1"/>
    <col min="15605" max="15605" width="15.28515625" style="11" customWidth="1"/>
    <col min="15606" max="15606" width="20.140625" style="11" bestFit="1" customWidth="1"/>
    <col min="15607" max="15607" width="9" style="11" bestFit="1" customWidth="1"/>
    <col min="15608" max="15608" width="12.85546875" style="11" customWidth="1"/>
    <col min="15609" max="15609" width="16.7109375" style="11" bestFit="1" customWidth="1"/>
    <col min="15610" max="15610" width="22.140625" style="11" customWidth="1"/>
    <col min="15611" max="15611" width="17.7109375" style="11" customWidth="1"/>
    <col min="15612" max="15612" width="14.5703125" style="11" bestFit="1" customWidth="1"/>
    <col min="15613" max="15613" width="11.5703125" style="11" bestFit="1" customWidth="1"/>
    <col min="15614" max="15614" width="14" style="11" bestFit="1" customWidth="1"/>
    <col min="15615" max="15622" width="10.7109375" style="11"/>
    <col min="15623" max="15623" width="16.7109375" style="11" bestFit="1" customWidth="1"/>
    <col min="15624" max="15624" width="22.140625" style="11" customWidth="1"/>
    <col min="15625" max="15856" width="10.7109375" style="11"/>
    <col min="15857" max="15857" width="13.42578125" style="11" bestFit="1" customWidth="1"/>
    <col min="15858" max="15858" width="10.140625" style="11" bestFit="1" customWidth="1"/>
    <col min="15859" max="15859" width="16.5703125" style="11" bestFit="1" customWidth="1"/>
    <col min="15860" max="15860" width="19.42578125" style="11" bestFit="1" customWidth="1"/>
    <col min="15861" max="15861" width="15.28515625" style="11" customWidth="1"/>
    <col min="15862" max="15862" width="20.140625" style="11" bestFit="1" customWidth="1"/>
    <col min="15863" max="15863" width="9" style="11" bestFit="1" customWidth="1"/>
    <col min="15864" max="15864" width="12.85546875" style="11" customWidth="1"/>
    <col min="15865" max="15865" width="16.7109375" style="11" bestFit="1" customWidth="1"/>
    <col min="15866" max="15866" width="22.140625" style="11" customWidth="1"/>
    <col min="15867" max="15867" width="17.7109375" style="11" customWidth="1"/>
    <col min="15868" max="15868" width="14.5703125" style="11" bestFit="1" customWidth="1"/>
    <col min="15869" max="15869" width="11.5703125" style="11" bestFit="1" customWidth="1"/>
    <col min="15870" max="15870" width="14" style="11" bestFit="1" customWidth="1"/>
    <col min="15871" max="15878" width="10.7109375" style="11"/>
    <col min="15879" max="15879" width="16.7109375" style="11" bestFit="1" customWidth="1"/>
    <col min="15880" max="15880" width="22.140625" style="11" customWidth="1"/>
    <col min="15881" max="16112" width="10.7109375" style="11"/>
    <col min="16113" max="16113" width="13.42578125" style="11" bestFit="1" customWidth="1"/>
    <col min="16114" max="16114" width="10.140625" style="11" bestFit="1" customWidth="1"/>
    <col min="16115" max="16115" width="16.5703125" style="11" bestFit="1" customWidth="1"/>
    <col min="16116" max="16116" width="19.42578125" style="11" bestFit="1" customWidth="1"/>
    <col min="16117" max="16117" width="15.28515625" style="11" customWidth="1"/>
    <col min="16118" max="16118" width="20.140625" style="11" bestFit="1" customWidth="1"/>
    <col min="16119" max="16119" width="9" style="11" bestFit="1" customWidth="1"/>
    <col min="16120" max="16120" width="12.85546875" style="11" customWidth="1"/>
    <col min="16121" max="16121" width="16.7109375" style="11" bestFit="1" customWidth="1"/>
    <col min="16122" max="16122" width="22.140625" style="11" customWidth="1"/>
    <col min="16123" max="16123" width="17.7109375" style="11" customWidth="1"/>
    <col min="16124" max="16124" width="14.5703125" style="11" bestFit="1" customWidth="1"/>
    <col min="16125" max="16125" width="11.5703125" style="11" bestFit="1" customWidth="1"/>
    <col min="16126" max="16126" width="14" style="11" bestFit="1" customWidth="1"/>
    <col min="16127" max="16134" width="10.7109375" style="11"/>
    <col min="16135" max="16135" width="16.7109375" style="11" bestFit="1" customWidth="1"/>
    <col min="16136" max="16136" width="22.140625" style="11" customWidth="1"/>
    <col min="16137" max="16368" width="10.7109375" style="11"/>
    <col min="16369" max="16369" width="13.42578125" style="11" bestFit="1" customWidth="1"/>
    <col min="16370" max="16370" width="10.140625" style="11" bestFit="1" customWidth="1"/>
    <col min="16371" max="16371" width="16.5703125" style="11" bestFit="1" customWidth="1"/>
    <col min="16372" max="16372" width="19.42578125" style="11" bestFit="1" customWidth="1"/>
    <col min="16373" max="16373" width="15.28515625" style="11" customWidth="1"/>
    <col min="16374" max="16374" width="20.140625" style="11" bestFit="1" customWidth="1"/>
    <col min="16375" max="16375" width="9" style="11" bestFit="1" customWidth="1"/>
    <col min="16376" max="16376" width="12.85546875" style="11" customWidth="1"/>
    <col min="16377" max="16377" width="16.7109375" style="11" bestFit="1" customWidth="1"/>
    <col min="16378" max="16378" width="22.140625" style="11" customWidth="1"/>
    <col min="16379" max="16379" width="17.7109375" style="11" customWidth="1"/>
    <col min="16380" max="16380" width="14.5703125" style="11" bestFit="1" customWidth="1"/>
    <col min="16381" max="16381" width="11.5703125" style="11" bestFit="1" customWidth="1"/>
    <col min="16382" max="16382" width="14" style="11" bestFit="1" customWidth="1"/>
    <col min="16383" max="16384" width="10.7109375" style="11"/>
  </cols>
  <sheetData>
    <row r="1" spans="1:15" ht="15">
      <c r="A1" s="79" t="s">
        <v>13</v>
      </c>
      <c r="B1" s="80">
        <f>A5</f>
        <v>20255673</v>
      </c>
      <c r="C1" s="11"/>
      <c r="D1" s="11"/>
      <c r="E1" s="11"/>
      <c r="F1" s="11"/>
      <c r="G1" s="11"/>
      <c r="H1" s="11"/>
      <c r="I1" s="11"/>
      <c r="J1" s="11"/>
      <c r="N1" s="34" t="s">
        <v>38</v>
      </c>
      <c r="O1" s="35">
        <f>SUM(J5:J667)</f>
        <v>19</v>
      </c>
    </row>
    <row r="2" spans="1:15" ht="15">
      <c r="A2" s="79" t="s">
        <v>2</v>
      </c>
      <c r="B2" s="80">
        <f>B5</f>
        <v>1200</v>
      </c>
      <c r="C2" s="11"/>
      <c r="D2" s="11"/>
      <c r="E2" s="11"/>
      <c r="F2" s="11"/>
      <c r="G2" s="11"/>
      <c r="H2" s="11"/>
      <c r="I2" s="11"/>
      <c r="J2" s="11"/>
      <c r="O2" s="11" t="s">
        <v>32</v>
      </c>
    </row>
    <row r="3" spans="1:15">
      <c r="A3" s="11"/>
      <c r="B3" s="11"/>
      <c r="C3" s="11"/>
      <c r="D3" s="11"/>
      <c r="E3" s="11"/>
      <c r="F3" s="11"/>
      <c r="G3" s="11"/>
      <c r="H3" s="11"/>
      <c r="I3" s="11"/>
      <c r="J3" s="11"/>
      <c r="N3" s="49" t="str">
        <f>IF(G3="","",COUNTIF('MASTER LL'!$B:$B,'MASTER WO'!G3))</f>
        <v/>
      </c>
      <c r="O3" s="14">
        <v>0</v>
      </c>
    </row>
    <row r="4" spans="1:15" ht="28.5">
      <c r="A4" s="57" t="s">
        <v>55</v>
      </c>
      <c r="B4" s="57" t="s">
        <v>47</v>
      </c>
      <c r="C4" s="57" t="s">
        <v>48</v>
      </c>
      <c r="D4" s="57" t="s">
        <v>49</v>
      </c>
      <c r="E4" s="61" t="s">
        <v>50</v>
      </c>
      <c r="F4" s="61" t="s">
        <v>51</v>
      </c>
      <c r="G4" s="62" t="s">
        <v>52</v>
      </c>
      <c r="H4" s="57" t="s">
        <v>14</v>
      </c>
      <c r="I4" s="57" t="s">
        <v>53</v>
      </c>
      <c r="J4" s="63" t="s">
        <v>54</v>
      </c>
      <c r="K4" s="81"/>
      <c r="L4" s="82"/>
      <c r="M4" s="81"/>
      <c r="N4" s="83" t="s">
        <v>22</v>
      </c>
      <c r="O4" s="84">
        <f>COUNTIF($N:$N,O3)</f>
        <v>1</v>
      </c>
    </row>
    <row r="5" spans="1:15" ht="22.5" customHeight="1">
      <c r="A5" s="64">
        <v>20255673</v>
      </c>
      <c r="B5" s="64">
        <v>1200</v>
      </c>
      <c r="C5" s="65"/>
      <c r="D5" s="65"/>
      <c r="E5" s="66"/>
      <c r="F5" s="66"/>
      <c r="G5" s="67" t="s">
        <v>123</v>
      </c>
      <c r="H5" s="65"/>
      <c r="I5" s="65"/>
      <c r="J5" s="68"/>
      <c r="K5" s="12"/>
      <c r="L5" s="33"/>
      <c r="N5" s="49"/>
    </row>
    <row r="6" spans="1:15">
      <c r="A6" s="64"/>
      <c r="B6" s="64"/>
      <c r="C6" s="69" t="s">
        <v>124</v>
      </c>
      <c r="D6" s="69" t="s">
        <v>124</v>
      </c>
      <c r="E6" s="71" t="s">
        <v>70</v>
      </c>
      <c r="F6" s="71" t="s">
        <v>70</v>
      </c>
      <c r="G6" s="72" t="s">
        <v>96</v>
      </c>
      <c r="H6" s="69">
        <v>20255673</v>
      </c>
      <c r="I6" s="172">
        <v>7200</v>
      </c>
      <c r="J6" s="73">
        <v>6</v>
      </c>
      <c r="K6" s="12"/>
      <c r="L6" s="33"/>
      <c r="N6" s="49">
        <f>IF(G6="","",COUNTIF('MASTER LL'!$B:$B,'MASTER WO'!G6))</f>
        <v>1</v>
      </c>
    </row>
    <row r="7" spans="1:15">
      <c r="A7" s="74"/>
      <c r="B7" s="69"/>
      <c r="C7" s="69" t="s">
        <v>124</v>
      </c>
      <c r="D7" s="69" t="s">
        <v>124</v>
      </c>
      <c r="E7" s="71" t="s">
        <v>70</v>
      </c>
      <c r="F7" s="71" t="s">
        <v>70</v>
      </c>
      <c r="G7" s="72" t="s">
        <v>59</v>
      </c>
      <c r="H7" s="69">
        <v>20255673</v>
      </c>
      <c r="I7" s="172">
        <v>3600</v>
      </c>
      <c r="J7" s="73">
        <v>3</v>
      </c>
      <c r="K7" s="12"/>
      <c r="L7" s="33"/>
      <c r="N7" s="49">
        <f>IF(G7="","",COUNTIF('MASTER LL'!$B:$B,'MASTER WO'!G7))</f>
        <v>1</v>
      </c>
    </row>
    <row r="8" spans="1:15">
      <c r="A8" s="74"/>
      <c r="B8" s="69"/>
      <c r="C8" s="69" t="s">
        <v>124</v>
      </c>
      <c r="D8" s="69" t="s">
        <v>124</v>
      </c>
      <c r="E8" s="71" t="s">
        <v>70</v>
      </c>
      <c r="F8" s="71" t="s">
        <v>70</v>
      </c>
      <c r="G8" s="72" t="s">
        <v>89</v>
      </c>
      <c r="H8" s="69">
        <v>20255673</v>
      </c>
      <c r="I8" s="172">
        <v>2400</v>
      </c>
      <c r="J8" s="73">
        <v>2</v>
      </c>
      <c r="K8" s="12"/>
      <c r="L8" s="33"/>
      <c r="N8" s="49">
        <f>IF(G8="","",COUNTIF('MASTER LL'!$B:$B,'MASTER WO'!G8))</f>
        <v>1</v>
      </c>
    </row>
    <row r="9" spans="1:15">
      <c r="A9" s="74"/>
      <c r="B9" s="69"/>
      <c r="C9" s="69" t="s">
        <v>124</v>
      </c>
      <c r="D9" s="69" t="s">
        <v>124</v>
      </c>
      <c r="E9" s="71" t="s">
        <v>70</v>
      </c>
      <c r="F9" s="71" t="s">
        <v>70</v>
      </c>
      <c r="G9" s="72" t="s">
        <v>104</v>
      </c>
      <c r="H9" s="69">
        <v>20255673</v>
      </c>
      <c r="I9" s="172">
        <v>2400</v>
      </c>
      <c r="J9" s="73">
        <v>2</v>
      </c>
      <c r="K9" s="12"/>
      <c r="L9" s="33"/>
      <c r="N9" s="49">
        <f>IF(G9="","",COUNTIF('MASTER LL'!$B:$B,'MASTER WO'!G9))</f>
        <v>1</v>
      </c>
    </row>
    <row r="10" spans="1:15">
      <c r="A10" s="74"/>
      <c r="B10" s="69"/>
      <c r="C10" s="69"/>
      <c r="D10" s="69"/>
      <c r="E10" s="71"/>
      <c r="F10" s="71"/>
      <c r="G10" s="72" t="s">
        <v>113</v>
      </c>
      <c r="H10" s="69">
        <v>20255673</v>
      </c>
      <c r="I10" s="172">
        <v>1200</v>
      </c>
      <c r="J10" s="73">
        <v>1</v>
      </c>
      <c r="N10" s="49">
        <f>IF(G10="","",COUNTIF('MASTER LL'!$B:$B,'MASTER WO'!G10))</f>
        <v>1</v>
      </c>
    </row>
    <row r="11" spans="1:15">
      <c r="A11" s="74"/>
      <c r="B11" s="69"/>
      <c r="C11" s="69"/>
      <c r="D11" s="69"/>
      <c r="E11" s="71"/>
      <c r="F11" s="71"/>
      <c r="G11" s="72" t="s">
        <v>78</v>
      </c>
      <c r="H11" s="69">
        <v>20255673</v>
      </c>
      <c r="I11" s="172">
        <v>1200</v>
      </c>
      <c r="J11" s="73">
        <v>1</v>
      </c>
      <c r="K11" s="12"/>
      <c r="L11" s="33"/>
      <c r="N11" s="49">
        <f>IF(G11="","",COUNTIF('MASTER LL'!$B:$B,'MASTER WO'!G11))</f>
        <v>1</v>
      </c>
    </row>
    <row r="12" spans="1:15">
      <c r="A12" s="74"/>
      <c r="B12" s="69"/>
      <c r="C12" s="69"/>
      <c r="D12" s="69"/>
      <c r="E12" s="71"/>
      <c r="F12" s="71"/>
      <c r="G12" s="72" t="s">
        <v>116</v>
      </c>
      <c r="H12" s="69">
        <v>20255673</v>
      </c>
      <c r="I12" s="172">
        <v>1200</v>
      </c>
      <c r="J12" s="73">
        <v>1</v>
      </c>
      <c r="K12" s="12"/>
      <c r="L12" s="33"/>
      <c r="N12" s="49">
        <f>IF(G12="","",COUNTIF('MASTER LL'!$B:$B,'MASTER WO'!G12))</f>
        <v>1</v>
      </c>
    </row>
    <row r="13" spans="1:15">
      <c r="A13" s="74"/>
      <c r="B13" s="69"/>
      <c r="C13" s="69" t="s">
        <v>124</v>
      </c>
      <c r="D13" s="69" t="s">
        <v>124</v>
      </c>
      <c r="E13" s="71" t="s">
        <v>70</v>
      </c>
      <c r="F13" s="71" t="s">
        <v>70</v>
      </c>
      <c r="G13" s="72" t="s">
        <v>110</v>
      </c>
      <c r="H13" s="69">
        <v>20255673</v>
      </c>
      <c r="I13" s="172">
        <v>2400</v>
      </c>
      <c r="J13" s="73">
        <v>2</v>
      </c>
      <c r="K13" s="12"/>
      <c r="L13" s="33"/>
      <c r="N13" s="49">
        <f>IF(G13="","",COUNTIF('MASTER LL'!$B:$B,'MASTER WO'!G13))</f>
        <v>1</v>
      </c>
    </row>
    <row r="14" spans="1:15">
      <c r="A14" s="74"/>
      <c r="B14" s="69"/>
      <c r="C14" s="69"/>
      <c r="D14" s="69"/>
      <c r="E14" s="71"/>
      <c r="F14" s="71"/>
      <c r="G14" s="72" t="s">
        <v>132</v>
      </c>
      <c r="H14" s="69">
        <v>20255673</v>
      </c>
      <c r="I14" s="172">
        <v>1200</v>
      </c>
      <c r="J14" s="73">
        <v>1</v>
      </c>
      <c r="N14" s="49">
        <f>IF(G14="","",COUNTIF('MASTER LL'!$B:$B,'MASTER WO'!G14))</f>
        <v>0</v>
      </c>
    </row>
    <row r="15" spans="1:15">
      <c r="A15" s="74"/>
      <c r="B15" s="69"/>
      <c r="C15" s="69"/>
      <c r="D15" s="69"/>
      <c r="E15" s="71"/>
      <c r="F15" s="71"/>
      <c r="G15" s="72"/>
      <c r="H15" s="69"/>
      <c r="I15" s="69"/>
      <c r="J15" s="73"/>
      <c r="N15" s="49"/>
    </row>
    <row r="16" spans="1:15">
      <c r="A16" s="74"/>
      <c r="B16" s="69"/>
      <c r="C16" s="69"/>
      <c r="D16" s="69"/>
      <c r="E16" s="71"/>
      <c r="F16" s="71"/>
      <c r="G16" s="72"/>
      <c r="H16" s="69"/>
      <c r="I16" s="69"/>
      <c r="J16" s="73"/>
      <c r="N16" s="49"/>
    </row>
    <row r="17" spans="1:14">
      <c r="A17" s="74"/>
      <c r="B17" s="69"/>
      <c r="C17" s="69"/>
      <c r="D17" s="69"/>
      <c r="E17" s="71"/>
      <c r="F17" s="71"/>
      <c r="G17" s="72"/>
      <c r="H17" s="69"/>
      <c r="I17" s="69"/>
      <c r="J17" s="73"/>
      <c r="N17" s="49"/>
    </row>
    <row r="18" spans="1:14">
      <c r="A18" s="74"/>
      <c r="B18" s="69"/>
      <c r="C18" s="69"/>
      <c r="D18" s="69"/>
      <c r="E18" s="71"/>
      <c r="F18" s="71"/>
      <c r="G18" s="72"/>
      <c r="H18" s="69"/>
      <c r="I18" s="69"/>
      <c r="J18" s="73"/>
      <c r="N18" s="49"/>
    </row>
    <row r="19" spans="1:14">
      <c r="A19" s="74"/>
      <c r="B19" s="69"/>
      <c r="C19" s="69"/>
      <c r="D19" s="69"/>
      <c r="E19" s="71"/>
      <c r="F19" s="71"/>
      <c r="G19" s="72"/>
      <c r="H19" s="69"/>
      <c r="I19" s="69"/>
      <c r="J19" s="73"/>
      <c r="N19" s="49"/>
    </row>
    <row r="20" spans="1:14">
      <c r="A20" s="74"/>
      <c r="B20" s="69"/>
      <c r="C20" s="69"/>
      <c r="D20" s="69"/>
      <c r="E20" s="71"/>
      <c r="F20" s="71"/>
      <c r="G20" s="72"/>
      <c r="H20" s="69"/>
      <c r="I20" s="69"/>
      <c r="J20" s="73"/>
      <c r="N20" s="49"/>
    </row>
    <row r="21" spans="1:14">
      <c r="A21" s="74"/>
      <c r="B21" s="69"/>
      <c r="C21" s="69"/>
      <c r="D21" s="69"/>
      <c r="E21" s="71"/>
      <c r="F21" s="71"/>
      <c r="G21" s="72"/>
      <c r="H21" s="69"/>
      <c r="I21" s="69"/>
      <c r="J21" s="73"/>
      <c r="N21" s="49"/>
    </row>
    <row r="22" spans="1:14">
      <c r="A22" s="74"/>
      <c r="B22" s="69"/>
      <c r="C22" s="69"/>
      <c r="D22" s="69"/>
      <c r="E22" s="71"/>
      <c r="F22" s="71"/>
      <c r="G22" s="72"/>
      <c r="H22" s="69"/>
      <c r="I22" s="69"/>
      <c r="J22" s="73"/>
      <c r="N22" s="49"/>
    </row>
    <row r="23" spans="1:14">
      <c r="A23" s="74"/>
      <c r="B23" s="69"/>
      <c r="C23" s="69"/>
      <c r="D23" s="69"/>
      <c r="E23" s="71"/>
      <c r="F23" s="71"/>
      <c r="G23" s="72"/>
      <c r="H23" s="69"/>
      <c r="I23" s="69"/>
      <c r="J23" s="73"/>
      <c r="N23" s="49"/>
    </row>
    <row r="24" spans="1:14">
      <c r="A24" s="74"/>
      <c r="B24" s="69"/>
      <c r="C24" s="69"/>
      <c r="D24" s="69"/>
      <c r="E24" s="71"/>
      <c r="F24" s="71"/>
      <c r="G24" s="72"/>
      <c r="H24" s="69"/>
      <c r="I24" s="69"/>
      <c r="J24" s="73"/>
      <c r="N24" s="49"/>
    </row>
    <row r="25" spans="1:14">
      <c r="A25" s="74"/>
      <c r="B25" s="69"/>
      <c r="C25" s="69"/>
      <c r="D25" s="69"/>
      <c r="E25" s="71"/>
      <c r="F25" s="71"/>
      <c r="G25" s="72"/>
      <c r="H25" s="69"/>
      <c r="I25" s="69"/>
      <c r="J25" s="73"/>
      <c r="N25" s="49"/>
    </row>
    <row r="26" spans="1:14">
      <c r="A26" s="74"/>
      <c r="B26" s="69"/>
      <c r="C26" s="69"/>
      <c r="D26" s="69"/>
      <c r="E26" s="71"/>
      <c r="F26" s="71"/>
      <c r="G26" s="72"/>
      <c r="H26" s="69"/>
      <c r="I26" s="69"/>
      <c r="J26" s="73"/>
      <c r="N26" s="49"/>
    </row>
    <row r="27" spans="1:14">
      <c r="A27" s="74"/>
      <c r="B27" s="69"/>
      <c r="C27" s="69"/>
      <c r="D27" s="69"/>
      <c r="E27" s="71"/>
      <c r="F27" s="71"/>
      <c r="G27" s="72"/>
      <c r="H27" s="69"/>
      <c r="I27" s="69"/>
      <c r="J27" s="73"/>
      <c r="N27" s="49"/>
    </row>
    <row r="28" spans="1:14">
      <c r="A28" s="74"/>
      <c r="B28" s="69"/>
      <c r="C28" s="69"/>
      <c r="D28" s="69"/>
      <c r="E28" s="71"/>
      <c r="F28" s="71"/>
      <c r="G28" s="72"/>
      <c r="H28" s="69"/>
      <c r="I28" s="69"/>
      <c r="J28" s="73"/>
      <c r="N28" s="49"/>
    </row>
    <row r="29" spans="1:14">
      <c r="A29" s="74"/>
      <c r="B29" s="69"/>
      <c r="C29" s="69"/>
      <c r="D29" s="69"/>
      <c r="E29" s="75"/>
      <c r="F29" s="75"/>
      <c r="G29" s="72"/>
      <c r="H29" s="69"/>
      <c r="I29" s="69"/>
      <c r="J29" s="73"/>
      <c r="N29" s="49"/>
    </row>
    <row r="30" spans="1:14">
      <c r="A30" s="74"/>
      <c r="B30" s="69"/>
      <c r="C30" s="69"/>
      <c r="D30" s="69"/>
      <c r="E30" s="71"/>
      <c r="F30" s="71"/>
      <c r="G30" s="72"/>
      <c r="H30" s="69"/>
      <c r="I30" s="69"/>
      <c r="J30" s="73"/>
      <c r="N30" s="49"/>
    </row>
    <row r="31" spans="1:14">
      <c r="A31" s="74"/>
      <c r="B31" s="69"/>
      <c r="C31" s="69"/>
      <c r="D31" s="69"/>
      <c r="E31" s="71"/>
      <c r="F31" s="71"/>
      <c r="G31" s="72"/>
      <c r="H31" s="69"/>
      <c r="I31" s="69"/>
      <c r="J31" s="73"/>
      <c r="N31" s="49"/>
    </row>
    <row r="32" spans="1:14">
      <c r="A32" s="74"/>
      <c r="B32" s="69"/>
      <c r="C32" s="69"/>
      <c r="D32" s="69"/>
      <c r="E32" s="71"/>
      <c r="F32" s="71"/>
      <c r="G32" s="72"/>
      <c r="H32" s="69"/>
      <c r="I32" s="69"/>
      <c r="J32" s="73"/>
      <c r="N32" s="49"/>
    </row>
    <row r="33" spans="1:14">
      <c r="A33" s="74"/>
      <c r="B33" s="69"/>
      <c r="C33" s="69"/>
      <c r="D33" s="69"/>
      <c r="E33" s="71"/>
      <c r="F33" s="71"/>
      <c r="G33" s="72"/>
      <c r="H33" s="69"/>
      <c r="I33" s="69"/>
      <c r="J33" s="73"/>
      <c r="N33" s="49"/>
    </row>
    <row r="34" spans="1:14">
      <c r="A34" s="74"/>
      <c r="B34" s="69"/>
      <c r="C34" s="69"/>
      <c r="D34" s="69"/>
      <c r="E34" s="71"/>
      <c r="F34" s="71"/>
      <c r="G34" s="72"/>
      <c r="H34" s="69"/>
      <c r="I34" s="69"/>
      <c r="J34" s="73"/>
      <c r="N34" s="49"/>
    </row>
    <row r="35" spans="1:14">
      <c r="A35" s="74"/>
      <c r="B35" s="69"/>
      <c r="C35" s="69"/>
      <c r="D35" s="69"/>
      <c r="E35" s="71"/>
      <c r="F35" s="71"/>
      <c r="G35" s="72"/>
      <c r="H35" s="69"/>
      <c r="I35" s="69"/>
      <c r="J35" s="73"/>
      <c r="N35" s="49"/>
    </row>
    <row r="36" spans="1:14">
      <c r="A36" s="74"/>
      <c r="B36" s="69"/>
      <c r="C36" s="69"/>
      <c r="D36" s="69"/>
      <c r="E36" s="71"/>
      <c r="F36" s="71"/>
      <c r="G36" s="72"/>
      <c r="H36" s="69"/>
      <c r="I36" s="69"/>
      <c r="J36" s="73"/>
      <c r="N36" s="49"/>
    </row>
    <row r="37" spans="1:14">
      <c r="A37" s="74"/>
      <c r="B37" s="69"/>
      <c r="C37" s="69"/>
      <c r="D37" s="69"/>
      <c r="E37" s="71"/>
      <c r="F37" s="71"/>
      <c r="G37" s="72"/>
      <c r="H37" s="69"/>
      <c r="I37" s="69"/>
      <c r="J37" s="73"/>
      <c r="N37" s="49"/>
    </row>
    <row r="38" spans="1:14">
      <c r="A38" s="74"/>
      <c r="B38" s="69"/>
      <c r="C38" s="69"/>
      <c r="D38" s="69"/>
      <c r="E38" s="71"/>
      <c r="F38" s="71"/>
      <c r="G38" s="72"/>
      <c r="H38" s="69"/>
      <c r="I38" s="69"/>
      <c r="J38" s="73"/>
      <c r="N38" s="49"/>
    </row>
    <row r="39" spans="1:14">
      <c r="A39" s="74"/>
      <c r="B39" s="69"/>
      <c r="C39" s="69"/>
      <c r="D39" s="69"/>
      <c r="E39" s="71"/>
      <c r="F39" s="71"/>
      <c r="G39" s="72"/>
      <c r="H39" s="69"/>
      <c r="I39" s="69"/>
      <c r="J39" s="73"/>
      <c r="N39" s="49"/>
    </row>
    <row r="40" spans="1:14">
      <c r="A40" s="74"/>
      <c r="B40" s="69"/>
      <c r="C40" s="69"/>
      <c r="D40" s="69"/>
      <c r="E40" s="71"/>
      <c r="F40" s="71"/>
      <c r="G40" s="72"/>
      <c r="H40" s="69"/>
      <c r="I40" s="69"/>
      <c r="J40" s="73"/>
      <c r="N40" s="49"/>
    </row>
    <row r="41" spans="1:14">
      <c r="A41" s="74"/>
      <c r="B41" s="69"/>
      <c r="C41" s="69"/>
      <c r="D41" s="69"/>
      <c r="E41" s="71"/>
      <c r="F41" s="71"/>
      <c r="G41" s="72"/>
      <c r="H41" s="69"/>
      <c r="I41" s="69"/>
      <c r="J41" s="73"/>
      <c r="N41" s="49"/>
    </row>
    <row r="42" spans="1:14">
      <c r="A42" s="74"/>
      <c r="B42" s="69"/>
      <c r="C42" s="69"/>
      <c r="D42" s="69"/>
      <c r="E42" s="71"/>
      <c r="F42" s="71"/>
      <c r="G42" s="72"/>
      <c r="H42" s="69"/>
      <c r="I42" s="69"/>
      <c r="J42" s="73"/>
      <c r="N42" s="49"/>
    </row>
    <row r="43" spans="1:14">
      <c r="A43" s="74"/>
      <c r="B43" s="69"/>
      <c r="C43" s="69"/>
      <c r="D43" s="69"/>
      <c r="E43" s="71"/>
      <c r="F43" s="71"/>
      <c r="G43" s="72"/>
      <c r="H43" s="69"/>
      <c r="I43" s="69"/>
      <c r="J43" s="73"/>
      <c r="N43" s="49"/>
    </row>
    <row r="44" spans="1:14">
      <c r="A44" s="74"/>
      <c r="B44" s="69"/>
      <c r="C44" s="69"/>
      <c r="D44" s="69"/>
      <c r="E44" s="71"/>
      <c r="F44" s="71"/>
      <c r="G44" s="72"/>
      <c r="H44" s="69"/>
      <c r="I44" s="69"/>
      <c r="J44" s="73"/>
      <c r="N44" s="49"/>
    </row>
    <row r="45" spans="1:14">
      <c r="A45" s="74"/>
      <c r="B45" s="69"/>
      <c r="C45" s="69"/>
      <c r="D45" s="69"/>
      <c r="E45" s="71"/>
      <c r="F45" s="71"/>
      <c r="G45" s="72"/>
      <c r="H45" s="69"/>
      <c r="I45" s="69"/>
      <c r="J45" s="73"/>
      <c r="N45" s="49"/>
    </row>
    <row r="46" spans="1:14">
      <c r="A46" s="74"/>
      <c r="B46" s="69"/>
      <c r="C46" s="69"/>
      <c r="D46" s="69"/>
      <c r="E46" s="71"/>
      <c r="F46" s="71"/>
      <c r="G46" s="72"/>
      <c r="H46" s="69"/>
      <c r="I46" s="69"/>
      <c r="J46" s="73"/>
      <c r="N46" s="49"/>
    </row>
    <row r="47" spans="1:14">
      <c r="A47" s="74"/>
      <c r="B47" s="69"/>
      <c r="C47" s="69"/>
      <c r="D47" s="69"/>
      <c r="E47" s="71"/>
      <c r="F47" s="71"/>
      <c r="G47" s="72"/>
      <c r="H47" s="69"/>
      <c r="I47" s="69"/>
      <c r="J47" s="73"/>
      <c r="N47" s="49" t="str">
        <f>IF(G47="","",COUNTIF('MASTER LL'!$B:$B,'MASTER WO'!G47))</f>
        <v/>
      </c>
    </row>
    <row r="48" spans="1:14">
      <c r="A48" s="74"/>
      <c r="B48" s="69"/>
      <c r="C48" s="69"/>
      <c r="D48" s="69"/>
      <c r="E48" s="71"/>
      <c r="F48" s="71"/>
      <c r="G48" s="72"/>
      <c r="H48" s="69"/>
      <c r="I48" s="69"/>
      <c r="J48" s="73"/>
      <c r="N48" s="49"/>
    </row>
    <row r="49" spans="1:14">
      <c r="A49" s="74"/>
      <c r="B49" s="69"/>
      <c r="C49" s="69"/>
      <c r="D49" s="69"/>
      <c r="E49" s="71"/>
      <c r="F49" s="71"/>
      <c r="G49" s="72"/>
      <c r="H49" s="69"/>
      <c r="I49" s="69"/>
      <c r="J49" s="73"/>
      <c r="N49" s="49"/>
    </row>
    <row r="50" spans="1:14">
      <c r="A50" s="74"/>
      <c r="B50" s="69"/>
      <c r="C50" s="69"/>
      <c r="D50" s="69"/>
      <c r="E50" s="71"/>
      <c r="F50" s="71"/>
      <c r="G50" s="72"/>
      <c r="H50" s="69"/>
      <c r="I50" s="69"/>
      <c r="J50" s="73"/>
      <c r="N50" s="49"/>
    </row>
    <row r="51" spans="1:14">
      <c r="A51" s="74"/>
      <c r="B51" s="69"/>
      <c r="C51" s="69"/>
      <c r="D51" s="69"/>
      <c r="E51" s="71"/>
      <c r="F51" s="71"/>
      <c r="G51" s="72"/>
      <c r="H51" s="69"/>
      <c r="I51" s="69"/>
      <c r="J51" s="73"/>
      <c r="N51" s="49"/>
    </row>
    <row r="52" spans="1:14">
      <c r="A52" s="74"/>
      <c r="B52" s="69"/>
      <c r="C52" s="69"/>
      <c r="D52" s="69"/>
      <c r="E52" s="71"/>
      <c r="F52" s="71"/>
      <c r="G52" s="72"/>
      <c r="H52" s="69"/>
      <c r="I52" s="69"/>
      <c r="J52" s="73"/>
      <c r="N52" s="49"/>
    </row>
    <row r="53" spans="1:14">
      <c r="A53" s="74"/>
      <c r="B53" s="69"/>
      <c r="C53" s="69"/>
      <c r="D53" s="69"/>
      <c r="E53" s="71"/>
      <c r="F53" s="71"/>
      <c r="G53" s="72"/>
      <c r="H53" s="69"/>
      <c r="I53" s="69"/>
      <c r="J53" s="73"/>
      <c r="N53" s="49"/>
    </row>
    <row r="54" spans="1:14">
      <c r="A54" s="74"/>
      <c r="B54" s="69"/>
      <c r="C54" s="69"/>
      <c r="D54" s="69"/>
      <c r="E54" s="75"/>
      <c r="F54" s="75"/>
      <c r="G54" s="72"/>
      <c r="H54" s="69"/>
      <c r="I54" s="69"/>
      <c r="J54" s="73"/>
      <c r="N54" s="49"/>
    </row>
    <row r="55" spans="1:14">
      <c r="A55" s="74"/>
      <c r="B55" s="69"/>
      <c r="C55" s="69"/>
      <c r="D55" s="69"/>
      <c r="E55" s="71"/>
      <c r="F55" s="71"/>
      <c r="G55" s="72"/>
      <c r="H55" s="69"/>
      <c r="I55" s="69"/>
      <c r="J55" s="73"/>
      <c r="N55" s="49"/>
    </row>
    <row r="56" spans="1:14">
      <c r="A56" s="74"/>
      <c r="B56" s="69"/>
      <c r="C56" s="69"/>
      <c r="D56" s="69"/>
      <c r="E56" s="71"/>
      <c r="F56" s="71"/>
      <c r="G56" s="72"/>
      <c r="H56" s="69"/>
      <c r="I56" s="69"/>
      <c r="J56" s="73"/>
      <c r="N56" s="49"/>
    </row>
    <row r="57" spans="1:14">
      <c r="A57" s="74"/>
      <c r="B57" s="69"/>
      <c r="C57" s="69"/>
      <c r="D57" s="69"/>
      <c r="E57" s="71"/>
      <c r="F57" s="71"/>
      <c r="G57" s="72"/>
      <c r="H57" s="69"/>
      <c r="I57" s="69"/>
      <c r="J57" s="73"/>
      <c r="N57" s="49"/>
    </row>
    <row r="58" spans="1:14">
      <c r="A58" s="74"/>
      <c r="B58" s="69"/>
      <c r="C58" s="69"/>
      <c r="D58" s="69"/>
      <c r="E58" s="71"/>
      <c r="F58" s="71"/>
      <c r="G58" s="72"/>
      <c r="H58" s="69"/>
      <c r="I58" s="69"/>
      <c r="J58" s="73"/>
      <c r="N58" s="49"/>
    </row>
    <row r="59" spans="1:14">
      <c r="A59" s="74"/>
      <c r="B59" s="69"/>
      <c r="C59" s="69"/>
      <c r="D59" s="69"/>
      <c r="E59" s="71"/>
      <c r="F59" s="71"/>
      <c r="G59" s="72"/>
      <c r="H59" s="69"/>
      <c r="I59" s="69"/>
      <c r="J59" s="73"/>
      <c r="N59" s="49"/>
    </row>
    <row r="60" spans="1:14">
      <c r="A60" s="74"/>
      <c r="B60" s="69"/>
      <c r="C60" s="69"/>
      <c r="D60" s="69"/>
      <c r="E60" s="71"/>
      <c r="F60" s="71"/>
      <c r="G60" s="72"/>
      <c r="H60" s="69"/>
      <c r="I60" s="69"/>
      <c r="J60" s="73"/>
      <c r="N60" s="49"/>
    </row>
    <row r="61" spans="1:14">
      <c r="A61" s="74"/>
      <c r="B61" s="69"/>
      <c r="C61" s="69"/>
      <c r="D61" s="69"/>
      <c r="E61" s="71"/>
      <c r="F61" s="71"/>
      <c r="G61" s="72"/>
      <c r="H61" s="69"/>
      <c r="I61" s="69"/>
      <c r="J61" s="73"/>
      <c r="N61" s="49"/>
    </row>
    <row r="62" spans="1:14">
      <c r="A62" s="74"/>
      <c r="B62" s="69"/>
      <c r="C62" s="69"/>
      <c r="D62" s="69"/>
      <c r="E62" s="71"/>
      <c r="F62" s="71"/>
      <c r="G62" s="72"/>
      <c r="H62" s="69"/>
      <c r="I62" s="69"/>
      <c r="J62" s="73"/>
      <c r="N62" s="49"/>
    </row>
    <row r="63" spans="1:14">
      <c r="A63" s="74"/>
      <c r="B63" s="69"/>
      <c r="C63" s="69"/>
      <c r="D63" s="69"/>
      <c r="E63" s="71"/>
      <c r="F63" s="71"/>
      <c r="G63" s="72"/>
      <c r="H63" s="69"/>
      <c r="I63" s="69"/>
      <c r="J63" s="73"/>
      <c r="N63" s="49"/>
    </row>
    <row r="64" spans="1:14">
      <c r="A64" s="74"/>
      <c r="B64" s="69"/>
      <c r="C64" s="69"/>
      <c r="D64" s="69"/>
      <c r="E64" s="71"/>
      <c r="F64" s="71"/>
      <c r="G64" s="72"/>
      <c r="H64" s="69"/>
      <c r="I64" s="69"/>
      <c r="J64" s="73"/>
      <c r="N64" s="49"/>
    </row>
    <row r="65" spans="1:14">
      <c r="A65" s="74"/>
      <c r="B65" s="69"/>
      <c r="C65" s="69"/>
      <c r="D65" s="69"/>
      <c r="E65" s="71"/>
      <c r="F65" s="71"/>
      <c r="G65" s="72"/>
      <c r="H65" s="69"/>
      <c r="I65" s="69"/>
      <c r="J65" s="73"/>
      <c r="N65" s="49"/>
    </row>
    <row r="66" spans="1:14">
      <c r="A66" s="74"/>
      <c r="B66" s="69"/>
      <c r="C66" s="69"/>
      <c r="D66" s="69"/>
      <c r="E66" s="71"/>
      <c r="F66" s="71"/>
      <c r="G66" s="72"/>
      <c r="H66" s="69"/>
      <c r="I66" s="69"/>
      <c r="J66" s="73"/>
      <c r="N66" s="49"/>
    </row>
    <row r="67" spans="1:14">
      <c r="A67" s="74"/>
      <c r="B67" s="69"/>
      <c r="C67" s="69"/>
      <c r="D67" s="69"/>
      <c r="E67" s="75"/>
      <c r="F67" s="75"/>
      <c r="G67" s="72"/>
      <c r="H67" s="69"/>
      <c r="I67" s="69"/>
      <c r="J67" s="73"/>
      <c r="N67" s="49"/>
    </row>
    <row r="68" spans="1:14">
      <c r="A68" s="74"/>
      <c r="B68" s="69"/>
      <c r="C68" s="69"/>
      <c r="D68" s="69"/>
      <c r="E68" s="71"/>
      <c r="F68" s="71"/>
      <c r="G68" s="72"/>
      <c r="H68" s="69"/>
      <c r="I68" s="69"/>
      <c r="J68" s="73"/>
      <c r="N68" s="49"/>
    </row>
    <row r="69" spans="1:14">
      <c r="A69" s="74"/>
      <c r="B69" s="69"/>
      <c r="C69" s="69"/>
      <c r="D69" s="69"/>
      <c r="E69" s="71"/>
      <c r="F69" s="71"/>
      <c r="G69" s="72"/>
      <c r="H69" s="69"/>
      <c r="I69" s="69"/>
      <c r="J69" s="73"/>
      <c r="N69" s="49"/>
    </row>
    <row r="70" spans="1:14">
      <c r="A70" s="74"/>
      <c r="B70" s="69"/>
      <c r="C70" s="69"/>
      <c r="D70" s="69"/>
      <c r="E70" s="71"/>
      <c r="F70" s="71"/>
      <c r="G70" s="72"/>
      <c r="H70" s="69"/>
      <c r="I70" s="69"/>
      <c r="J70" s="73"/>
      <c r="N70" s="49"/>
    </row>
    <row r="71" spans="1:14">
      <c r="A71" s="74"/>
      <c r="B71" s="69"/>
      <c r="C71" s="69"/>
      <c r="D71" s="69"/>
      <c r="E71" s="71"/>
      <c r="F71" s="71"/>
      <c r="G71" s="72"/>
      <c r="H71" s="69"/>
      <c r="I71" s="69"/>
      <c r="J71" s="73"/>
      <c r="N71" s="49"/>
    </row>
    <row r="72" spans="1:14">
      <c r="A72" s="74"/>
      <c r="B72" s="69"/>
      <c r="C72" s="69"/>
      <c r="D72" s="69"/>
      <c r="E72" s="71"/>
      <c r="F72" s="71"/>
      <c r="G72" s="72"/>
      <c r="H72" s="69"/>
      <c r="I72" s="69"/>
      <c r="J72" s="73"/>
      <c r="N72" s="49"/>
    </row>
    <row r="73" spans="1:14">
      <c r="A73" s="74"/>
      <c r="B73" s="69"/>
      <c r="C73" s="69"/>
      <c r="D73" s="69"/>
      <c r="E73" s="71"/>
      <c r="F73" s="71"/>
      <c r="G73" s="72"/>
      <c r="H73" s="69"/>
      <c r="I73" s="69"/>
      <c r="J73" s="73"/>
      <c r="N73" s="49"/>
    </row>
    <row r="74" spans="1:14">
      <c r="A74" s="74"/>
      <c r="B74" s="69"/>
      <c r="C74" s="69"/>
      <c r="D74" s="69"/>
      <c r="E74" s="71"/>
      <c r="F74" s="71"/>
      <c r="G74" s="72"/>
      <c r="H74" s="69"/>
      <c r="I74" s="69"/>
      <c r="J74" s="73"/>
      <c r="N74" s="49"/>
    </row>
    <row r="75" spans="1:14">
      <c r="A75" s="74"/>
      <c r="B75" s="69"/>
      <c r="C75" s="69"/>
      <c r="D75" s="69"/>
      <c r="E75" s="71"/>
      <c r="F75" s="71"/>
      <c r="G75" s="72"/>
      <c r="H75" s="69"/>
      <c r="I75" s="69"/>
      <c r="J75" s="73"/>
      <c r="N75" s="49"/>
    </row>
    <row r="76" spans="1:14">
      <c r="A76" s="74"/>
      <c r="B76" s="69"/>
      <c r="C76" s="69"/>
      <c r="D76" s="69"/>
      <c r="E76" s="71"/>
      <c r="F76" s="71"/>
      <c r="G76" s="72"/>
      <c r="H76" s="69"/>
      <c r="I76" s="69"/>
      <c r="J76" s="73"/>
      <c r="N76" s="49"/>
    </row>
    <row r="77" spans="1:14">
      <c r="A77" s="74"/>
      <c r="B77" s="69"/>
      <c r="C77" s="69"/>
      <c r="D77" s="69"/>
      <c r="E77" s="71"/>
      <c r="F77" s="71"/>
      <c r="G77" s="72"/>
      <c r="H77" s="69"/>
      <c r="I77" s="69"/>
      <c r="J77" s="73"/>
      <c r="N77" s="49"/>
    </row>
    <row r="78" spans="1:14">
      <c r="A78" s="74"/>
      <c r="B78" s="69"/>
      <c r="C78" s="69"/>
      <c r="D78" s="69"/>
      <c r="E78" s="71"/>
      <c r="F78" s="71"/>
      <c r="G78" s="72"/>
      <c r="H78" s="69"/>
      <c r="I78" s="69"/>
      <c r="J78" s="73"/>
      <c r="N78" s="49"/>
    </row>
    <row r="79" spans="1:14">
      <c r="A79" s="74"/>
      <c r="B79" s="69"/>
      <c r="C79" s="69"/>
      <c r="D79" s="69"/>
      <c r="E79" s="71"/>
      <c r="F79" s="71"/>
      <c r="G79" s="72"/>
      <c r="H79" s="69"/>
      <c r="I79" s="69"/>
      <c r="J79" s="73"/>
      <c r="N79" s="49"/>
    </row>
    <row r="80" spans="1:14">
      <c r="A80" s="74"/>
      <c r="B80" s="69"/>
      <c r="C80" s="69"/>
      <c r="D80" s="69"/>
      <c r="E80" s="71"/>
      <c r="F80" s="71"/>
      <c r="G80" s="72"/>
      <c r="H80" s="69"/>
      <c r="I80" s="69"/>
      <c r="J80" s="73"/>
      <c r="N80" s="49"/>
    </row>
    <row r="81" spans="1:14">
      <c r="A81" s="74"/>
      <c r="B81" s="69"/>
      <c r="C81" s="69"/>
      <c r="D81" s="69"/>
      <c r="E81" s="71"/>
      <c r="F81" s="71"/>
      <c r="G81" s="72"/>
      <c r="H81" s="69"/>
      <c r="I81" s="69"/>
      <c r="J81" s="73"/>
      <c r="N81" s="49"/>
    </row>
    <row r="82" spans="1:14">
      <c r="A82" s="74"/>
      <c r="B82" s="69"/>
      <c r="C82" s="69"/>
      <c r="D82" s="69"/>
      <c r="E82" s="71"/>
      <c r="F82" s="71"/>
      <c r="G82" s="72"/>
      <c r="H82" s="69"/>
      <c r="I82" s="69"/>
      <c r="J82" s="73"/>
      <c r="N82" s="49"/>
    </row>
    <row r="83" spans="1:14">
      <c r="A83" s="74"/>
      <c r="B83" s="69"/>
      <c r="C83" s="69"/>
      <c r="D83" s="69"/>
      <c r="E83" s="71"/>
      <c r="F83" s="71"/>
      <c r="G83" s="72"/>
      <c r="H83" s="69"/>
      <c r="I83" s="69"/>
      <c r="J83" s="73"/>
      <c r="N83" s="49"/>
    </row>
    <row r="84" spans="1:14">
      <c r="A84" s="74"/>
      <c r="B84" s="69"/>
      <c r="C84" s="69"/>
      <c r="D84" s="69"/>
      <c r="E84" s="71"/>
      <c r="F84" s="71"/>
      <c r="G84" s="72"/>
      <c r="H84" s="69"/>
      <c r="I84" s="69"/>
      <c r="J84" s="73"/>
      <c r="N84" s="49"/>
    </row>
    <row r="85" spans="1:14">
      <c r="A85" s="74"/>
      <c r="B85" s="69"/>
      <c r="C85" s="69"/>
      <c r="D85" s="69"/>
      <c r="E85" s="71"/>
      <c r="F85" s="71"/>
      <c r="G85" s="72"/>
      <c r="H85" s="69"/>
      <c r="I85" s="69"/>
      <c r="J85" s="73"/>
      <c r="N85" s="49"/>
    </row>
    <row r="86" spans="1:14">
      <c r="A86" s="74"/>
      <c r="B86" s="69"/>
      <c r="C86" s="69"/>
      <c r="D86" s="69"/>
      <c r="E86" s="71"/>
      <c r="F86" s="71"/>
      <c r="G86" s="72"/>
      <c r="H86" s="69"/>
      <c r="I86" s="69"/>
      <c r="J86" s="73"/>
      <c r="N86" s="49"/>
    </row>
    <row r="87" spans="1:14">
      <c r="A87" s="74"/>
      <c r="B87" s="69"/>
      <c r="C87" s="69"/>
      <c r="D87" s="69"/>
      <c r="E87" s="71"/>
      <c r="F87" s="71"/>
      <c r="G87" s="72"/>
      <c r="H87" s="69"/>
      <c r="I87" s="69"/>
      <c r="J87" s="73"/>
      <c r="N87" s="49"/>
    </row>
    <row r="88" spans="1:14">
      <c r="A88" s="74"/>
      <c r="B88" s="69"/>
      <c r="C88" s="69"/>
      <c r="D88" s="69"/>
      <c r="E88" s="71"/>
      <c r="F88" s="71"/>
      <c r="G88" s="72"/>
      <c r="H88" s="69"/>
      <c r="I88" s="69"/>
      <c r="J88" s="73"/>
      <c r="N88" s="49"/>
    </row>
    <row r="89" spans="1:14">
      <c r="A89" s="74"/>
      <c r="B89" s="69"/>
      <c r="C89" s="69"/>
      <c r="D89" s="69"/>
      <c r="E89" s="71"/>
      <c r="F89" s="71"/>
      <c r="G89" s="72"/>
      <c r="H89" s="69"/>
      <c r="I89" s="69"/>
      <c r="J89" s="73"/>
      <c r="N89" s="49"/>
    </row>
    <row r="90" spans="1:14">
      <c r="A90" s="74"/>
      <c r="B90" s="69"/>
      <c r="C90" s="69"/>
      <c r="D90" s="69"/>
      <c r="E90" s="71"/>
      <c r="F90" s="71"/>
      <c r="G90" s="72"/>
      <c r="H90" s="69"/>
      <c r="I90" s="69"/>
      <c r="J90" s="73"/>
      <c r="N90" s="49"/>
    </row>
    <row r="91" spans="1:14">
      <c r="A91" s="74"/>
      <c r="B91" s="69"/>
      <c r="C91" s="69"/>
      <c r="D91" s="69"/>
      <c r="E91" s="71"/>
      <c r="F91" s="71"/>
      <c r="G91" s="72"/>
      <c r="H91" s="69"/>
      <c r="I91" s="69"/>
      <c r="J91" s="73"/>
      <c r="N91" s="49"/>
    </row>
    <row r="92" spans="1:14">
      <c r="A92" s="74"/>
      <c r="B92" s="69"/>
      <c r="C92" s="69"/>
      <c r="D92" s="69"/>
      <c r="E92" s="71"/>
      <c r="F92" s="71"/>
      <c r="G92" s="72"/>
      <c r="H92" s="69"/>
      <c r="I92" s="69"/>
      <c r="J92" s="73"/>
      <c r="N92" s="49"/>
    </row>
    <row r="93" spans="1:14">
      <c r="A93" s="74"/>
      <c r="B93" s="69"/>
      <c r="C93" s="69"/>
      <c r="D93" s="69"/>
      <c r="E93" s="71"/>
      <c r="F93" s="71"/>
      <c r="G93" s="72"/>
      <c r="H93" s="69"/>
      <c r="I93" s="69"/>
      <c r="J93" s="73"/>
      <c r="N93" s="49"/>
    </row>
    <row r="94" spans="1:14">
      <c r="A94" s="74"/>
      <c r="B94" s="69"/>
      <c r="C94" s="69"/>
      <c r="D94" s="69"/>
      <c r="E94" s="71"/>
      <c r="F94" s="71"/>
      <c r="G94" s="72"/>
      <c r="H94" s="69"/>
      <c r="I94" s="69"/>
      <c r="J94" s="73"/>
      <c r="N94" s="49"/>
    </row>
    <row r="95" spans="1:14">
      <c r="A95" s="74"/>
      <c r="B95" s="69"/>
      <c r="C95" s="69"/>
      <c r="D95" s="69"/>
      <c r="E95" s="71"/>
      <c r="F95" s="71"/>
      <c r="G95" s="72"/>
      <c r="H95" s="69"/>
      <c r="I95" s="69"/>
      <c r="J95" s="73"/>
      <c r="N95" s="49"/>
    </row>
    <row r="96" spans="1:14">
      <c r="A96" s="74"/>
      <c r="B96" s="69"/>
      <c r="C96" s="69"/>
      <c r="D96" s="69"/>
      <c r="E96" s="71"/>
      <c r="F96" s="71"/>
      <c r="G96" s="72"/>
      <c r="H96" s="69"/>
      <c r="I96" s="69"/>
      <c r="J96" s="73"/>
      <c r="N96" s="49"/>
    </row>
    <row r="97" spans="1:14">
      <c r="A97" s="74"/>
      <c r="B97" s="69"/>
      <c r="C97" s="69"/>
      <c r="D97" s="69"/>
      <c r="E97" s="71"/>
      <c r="F97" s="71"/>
      <c r="G97" s="72"/>
      <c r="H97" s="69"/>
      <c r="I97" s="69"/>
      <c r="J97" s="73"/>
      <c r="N97" s="49"/>
    </row>
    <row r="98" spans="1:14">
      <c r="A98" s="74"/>
      <c r="B98" s="69"/>
      <c r="C98" s="69"/>
      <c r="D98" s="69"/>
      <c r="E98" s="71"/>
      <c r="F98" s="71"/>
      <c r="G98" s="72"/>
      <c r="H98" s="69"/>
      <c r="I98" s="69"/>
      <c r="J98" s="73"/>
      <c r="N98" s="49"/>
    </row>
    <row r="99" spans="1:14">
      <c r="A99" s="74"/>
      <c r="B99" s="69"/>
      <c r="C99" s="69"/>
      <c r="D99" s="69"/>
      <c r="E99" s="71"/>
      <c r="F99" s="71"/>
      <c r="G99" s="72"/>
      <c r="H99" s="69"/>
      <c r="I99" s="69"/>
      <c r="J99" s="73"/>
      <c r="N99" s="49"/>
    </row>
    <row r="100" spans="1:14">
      <c r="A100" s="74"/>
      <c r="B100" s="69"/>
      <c r="C100" s="69"/>
      <c r="D100" s="69"/>
      <c r="E100" s="71"/>
      <c r="F100" s="71"/>
      <c r="G100" s="72"/>
      <c r="H100" s="69"/>
      <c r="I100" s="69"/>
      <c r="J100" s="73"/>
      <c r="N100" s="49"/>
    </row>
    <row r="101" spans="1:14">
      <c r="A101" s="74"/>
      <c r="B101" s="69"/>
      <c r="C101" s="69"/>
      <c r="D101" s="69"/>
      <c r="E101" s="71"/>
      <c r="F101" s="71"/>
      <c r="G101" s="72"/>
      <c r="H101" s="69"/>
      <c r="I101" s="69"/>
      <c r="J101" s="73"/>
      <c r="N101" s="49"/>
    </row>
    <row r="102" spans="1:14">
      <c r="A102" s="74"/>
      <c r="B102" s="69"/>
      <c r="C102" s="69"/>
      <c r="D102" s="69"/>
      <c r="E102" s="71"/>
      <c r="F102" s="71"/>
      <c r="G102" s="72"/>
      <c r="H102" s="69"/>
      <c r="I102" s="69"/>
      <c r="J102" s="73"/>
      <c r="N102" s="49"/>
    </row>
    <row r="103" spans="1:14">
      <c r="A103" s="74"/>
      <c r="B103" s="69"/>
      <c r="C103" s="69"/>
      <c r="D103" s="69"/>
      <c r="E103" s="71"/>
      <c r="F103" s="71"/>
      <c r="G103" s="72"/>
      <c r="H103" s="69"/>
      <c r="I103" s="69"/>
      <c r="J103" s="73"/>
      <c r="N103" s="49"/>
    </row>
    <row r="104" spans="1:14">
      <c r="A104" s="74"/>
      <c r="B104" s="69"/>
      <c r="C104" s="69"/>
      <c r="D104" s="69"/>
      <c r="E104" s="71"/>
      <c r="F104" s="71"/>
      <c r="G104" s="72"/>
      <c r="H104" s="69"/>
      <c r="I104" s="69"/>
      <c r="J104" s="73"/>
      <c r="N104" s="49"/>
    </row>
    <row r="105" spans="1:14">
      <c r="A105" s="74"/>
      <c r="B105" s="69"/>
      <c r="C105" s="69"/>
      <c r="D105" s="69"/>
      <c r="E105" s="71"/>
      <c r="F105" s="71"/>
      <c r="G105" s="72"/>
      <c r="H105" s="69"/>
      <c r="I105" s="69"/>
      <c r="J105" s="73"/>
      <c r="N105" s="49"/>
    </row>
    <row r="106" spans="1:14">
      <c r="A106" s="74"/>
      <c r="B106" s="69"/>
      <c r="C106" s="69"/>
      <c r="D106" s="69"/>
      <c r="E106" s="71"/>
      <c r="F106" s="71"/>
      <c r="G106" s="72"/>
      <c r="H106" s="69"/>
      <c r="I106" s="69"/>
      <c r="J106" s="73"/>
      <c r="N106" s="49"/>
    </row>
    <row r="107" spans="1:14">
      <c r="A107" s="74"/>
      <c r="B107" s="69"/>
      <c r="C107" s="69"/>
      <c r="D107" s="69"/>
      <c r="E107" s="71"/>
      <c r="F107" s="71"/>
      <c r="G107" s="72"/>
      <c r="H107" s="69"/>
      <c r="I107" s="69"/>
      <c r="J107" s="73"/>
      <c r="N107" s="49"/>
    </row>
    <row r="108" spans="1:14">
      <c r="A108" s="74"/>
      <c r="B108" s="69"/>
      <c r="C108" s="69"/>
      <c r="D108" s="69"/>
      <c r="E108" s="71"/>
      <c r="F108" s="71"/>
      <c r="G108" s="72"/>
      <c r="H108" s="69"/>
      <c r="I108" s="69"/>
      <c r="J108" s="73"/>
      <c r="N108" s="49"/>
    </row>
    <row r="109" spans="1:14">
      <c r="A109" s="74"/>
      <c r="B109" s="69"/>
      <c r="C109" s="69"/>
      <c r="D109" s="69"/>
      <c r="E109" s="71"/>
      <c r="F109" s="71"/>
      <c r="G109" s="72"/>
      <c r="H109" s="69"/>
      <c r="I109" s="69"/>
      <c r="J109" s="73"/>
      <c r="N109" s="49"/>
    </row>
    <row r="110" spans="1:14">
      <c r="A110" s="74"/>
      <c r="B110" s="69"/>
      <c r="C110" s="69"/>
      <c r="D110" s="69"/>
      <c r="E110" s="71"/>
      <c r="F110" s="71"/>
      <c r="G110" s="72"/>
      <c r="H110" s="69"/>
      <c r="I110" s="69"/>
      <c r="J110" s="73"/>
      <c r="N110" s="49"/>
    </row>
    <row r="111" spans="1:14">
      <c r="A111" s="74"/>
      <c r="B111" s="69"/>
      <c r="C111" s="69"/>
      <c r="D111" s="69"/>
      <c r="E111" s="71"/>
      <c r="F111" s="71"/>
      <c r="G111" s="72"/>
      <c r="H111" s="69"/>
      <c r="I111" s="69"/>
      <c r="J111" s="73"/>
      <c r="N111" s="49"/>
    </row>
    <row r="112" spans="1:14">
      <c r="A112" s="74"/>
      <c r="B112" s="69"/>
      <c r="C112" s="69"/>
      <c r="D112" s="69"/>
      <c r="E112" s="71"/>
      <c r="F112" s="71"/>
      <c r="G112" s="72"/>
      <c r="H112" s="69"/>
      <c r="I112" s="69"/>
      <c r="J112" s="73"/>
      <c r="N112" s="49"/>
    </row>
    <row r="113" spans="1:14">
      <c r="A113" s="74"/>
      <c r="B113" s="69"/>
      <c r="C113" s="69"/>
      <c r="D113" s="69"/>
      <c r="E113" s="71"/>
      <c r="F113" s="71"/>
      <c r="G113" s="72"/>
      <c r="H113" s="69"/>
      <c r="I113" s="69"/>
      <c r="J113" s="73"/>
      <c r="N113" s="49"/>
    </row>
    <row r="114" spans="1:14">
      <c r="A114" s="74"/>
      <c r="B114" s="69"/>
      <c r="C114" s="69"/>
      <c r="D114" s="69"/>
      <c r="E114" s="71"/>
      <c r="F114" s="71"/>
      <c r="G114" s="72"/>
      <c r="H114" s="69"/>
      <c r="I114" s="69"/>
      <c r="J114" s="73"/>
      <c r="N114" s="49"/>
    </row>
    <row r="115" spans="1:14">
      <c r="A115" s="74"/>
      <c r="B115" s="69"/>
      <c r="C115" s="69"/>
      <c r="D115" s="69"/>
      <c r="E115" s="71"/>
      <c r="F115" s="71"/>
      <c r="G115" s="72"/>
      <c r="H115" s="69"/>
      <c r="I115" s="69"/>
      <c r="J115" s="73"/>
      <c r="N115" s="49"/>
    </row>
    <row r="116" spans="1:14">
      <c r="A116" s="74"/>
      <c r="B116" s="69"/>
      <c r="C116" s="69"/>
      <c r="D116" s="69"/>
      <c r="E116" s="71"/>
      <c r="F116" s="71"/>
      <c r="G116" s="72"/>
      <c r="H116" s="69"/>
      <c r="I116" s="69"/>
      <c r="J116" s="73"/>
      <c r="N116" s="49"/>
    </row>
    <row r="117" spans="1:14">
      <c r="A117" s="74"/>
      <c r="B117" s="69"/>
      <c r="C117" s="69"/>
      <c r="D117" s="69"/>
      <c r="E117" s="71"/>
      <c r="F117" s="71"/>
      <c r="G117" s="72"/>
      <c r="H117" s="69"/>
      <c r="I117" s="69"/>
      <c r="J117" s="73"/>
      <c r="N117" s="49"/>
    </row>
    <row r="118" spans="1:14">
      <c r="A118" s="74"/>
      <c r="B118" s="69"/>
      <c r="C118" s="69"/>
      <c r="D118" s="69"/>
      <c r="E118" s="71"/>
      <c r="F118" s="71"/>
      <c r="G118" s="72"/>
      <c r="H118" s="69"/>
      <c r="I118" s="69"/>
      <c r="J118" s="73"/>
      <c r="N118" s="49"/>
    </row>
    <row r="119" spans="1:14">
      <c r="A119" s="74"/>
      <c r="B119" s="69"/>
      <c r="C119" s="69"/>
      <c r="D119" s="69"/>
      <c r="E119" s="71"/>
      <c r="F119" s="71"/>
      <c r="G119" s="72"/>
      <c r="H119" s="69"/>
      <c r="I119" s="69"/>
      <c r="J119" s="73"/>
      <c r="N119" s="49"/>
    </row>
    <row r="120" spans="1:14">
      <c r="A120" s="74"/>
      <c r="B120" s="69"/>
      <c r="C120" s="69"/>
      <c r="D120" s="69"/>
      <c r="E120" s="71"/>
      <c r="F120" s="71"/>
      <c r="G120" s="72"/>
      <c r="H120" s="69"/>
      <c r="I120" s="69"/>
      <c r="J120" s="73"/>
      <c r="N120" s="49"/>
    </row>
    <row r="121" spans="1:14">
      <c r="A121" s="74"/>
      <c r="B121" s="69"/>
      <c r="C121" s="69"/>
      <c r="D121" s="69"/>
      <c r="E121" s="71"/>
      <c r="F121" s="71"/>
      <c r="G121" s="72"/>
      <c r="H121" s="69"/>
      <c r="I121" s="69"/>
      <c r="J121" s="73"/>
      <c r="N121" s="49"/>
    </row>
    <row r="122" spans="1:14">
      <c r="A122" s="74"/>
      <c r="B122" s="69"/>
      <c r="C122" s="69"/>
      <c r="D122" s="69"/>
      <c r="E122" s="71"/>
      <c r="F122" s="71"/>
      <c r="G122" s="72"/>
      <c r="H122" s="69"/>
      <c r="I122" s="69"/>
      <c r="J122" s="73"/>
      <c r="N122" s="49"/>
    </row>
    <row r="123" spans="1:14">
      <c r="A123" s="74"/>
      <c r="B123" s="69"/>
      <c r="C123" s="69"/>
      <c r="D123" s="69"/>
      <c r="E123" s="71"/>
      <c r="F123" s="71"/>
      <c r="G123" s="72"/>
      <c r="H123" s="69"/>
      <c r="I123" s="69"/>
      <c r="J123" s="73"/>
      <c r="N123" s="49"/>
    </row>
    <row r="124" spans="1:14">
      <c r="A124" s="74"/>
      <c r="B124" s="69"/>
      <c r="C124" s="69"/>
      <c r="D124" s="69"/>
      <c r="E124" s="71"/>
      <c r="F124" s="71"/>
      <c r="G124" s="72"/>
      <c r="H124" s="69"/>
      <c r="I124" s="69"/>
      <c r="J124" s="73"/>
      <c r="N124" s="49"/>
    </row>
    <row r="125" spans="1:14">
      <c r="A125" s="74"/>
      <c r="B125" s="69"/>
      <c r="C125" s="69"/>
      <c r="D125" s="69"/>
      <c r="E125" s="71"/>
      <c r="F125" s="71"/>
      <c r="G125" s="72"/>
      <c r="H125" s="69"/>
      <c r="I125" s="69"/>
      <c r="J125" s="73"/>
      <c r="N125" s="49"/>
    </row>
    <row r="126" spans="1:14">
      <c r="A126" s="74"/>
      <c r="B126" s="69"/>
      <c r="C126" s="69"/>
      <c r="D126" s="69"/>
      <c r="E126" s="71"/>
      <c r="F126" s="71"/>
      <c r="G126" s="72"/>
      <c r="H126" s="69"/>
      <c r="I126" s="69"/>
      <c r="J126" s="73"/>
      <c r="N126" s="49"/>
    </row>
    <row r="127" spans="1:14">
      <c r="A127" s="74"/>
      <c r="B127" s="69"/>
      <c r="C127" s="69"/>
      <c r="D127" s="69"/>
      <c r="E127" s="71"/>
      <c r="F127" s="71"/>
      <c r="G127" s="72"/>
      <c r="H127" s="69"/>
      <c r="I127" s="69"/>
      <c r="J127" s="73"/>
      <c r="N127" s="49"/>
    </row>
    <row r="128" spans="1:14">
      <c r="A128" s="74"/>
      <c r="B128" s="69"/>
      <c r="C128" s="69"/>
      <c r="D128" s="69"/>
      <c r="E128" s="71"/>
      <c r="F128" s="71"/>
      <c r="G128" s="72"/>
      <c r="H128" s="69"/>
      <c r="I128" s="69"/>
      <c r="J128" s="73"/>
      <c r="N128" s="49"/>
    </row>
    <row r="129" spans="1:14">
      <c r="A129" s="74"/>
      <c r="B129" s="69"/>
      <c r="C129" s="69"/>
      <c r="D129" s="69"/>
      <c r="E129" s="71"/>
      <c r="F129" s="71"/>
      <c r="G129" s="72"/>
      <c r="H129" s="69"/>
      <c r="I129" s="69"/>
      <c r="J129" s="73"/>
      <c r="N129" s="49"/>
    </row>
    <row r="130" spans="1:14">
      <c r="A130" s="74"/>
      <c r="B130" s="69"/>
      <c r="C130" s="69"/>
      <c r="D130" s="69"/>
      <c r="E130" s="71"/>
      <c r="F130" s="71"/>
      <c r="G130" s="72"/>
      <c r="H130" s="69"/>
      <c r="I130" s="69"/>
      <c r="J130" s="73"/>
      <c r="N130" s="49"/>
    </row>
    <row r="131" spans="1:14">
      <c r="A131" s="74"/>
      <c r="B131" s="69"/>
      <c r="C131" s="69"/>
      <c r="D131" s="69"/>
      <c r="E131" s="71"/>
      <c r="F131" s="71"/>
      <c r="G131" s="72"/>
      <c r="H131" s="69"/>
      <c r="I131" s="69"/>
      <c r="J131" s="73"/>
      <c r="N131" s="49"/>
    </row>
    <row r="132" spans="1:14">
      <c r="A132" s="74"/>
      <c r="B132" s="69"/>
      <c r="C132" s="69"/>
      <c r="D132" s="69"/>
      <c r="E132" s="71"/>
      <c r="F132" s="71"/>
      <c r="G132" s="72"/>
      <c r="H132" s="69"/>
      <c r="I132" s="69"/>
      <c r="J132" s="73"/>
      <c r="N132" s="49"/>
    </row>
    <row r="133" spans="1:14">
      <c r="A133" s="74"/>
      <c r="B133" s="69"/>
      <c r="C133" s="69"/>
      <c r="D133" s="69"/>
      <c r="E133" s="71"/>
      <c r="F133" s="71"/>
      <c r="G133" s="72"/>
      <c r="H133" s="69"/>
      <c r="I133" s="69"/>
      <c r="J133" s="73"/>
      <c r="N133" s="49"/>
    </row>
    <row r="134" spans="1:14">
      <c r="A134" s="74"/>
      <c r="B134" s="69"/>
      <c r="C134" s="69"/>
      <c r="D134" s="69"/>
      <c r="E134" s="71"/>
      <c r="F134" s="71"/>
      <c r="G134" s="72"/>
      <c r="H134" s="69"/>
      <c r="I134" s="69"/>
      <c r="J134" s="73"/>
      <c r="N134" s="49"/>
    </row>
    <row r="135" spans="1:14">
      <c r="A135" s="74"/>
      <c r="B135" s="69"/>
      <c r="C135" s="69"/>
      <c r="D135" s="69"/>
      <c r="E135" s="71"/>
      <c r="F135" s="71"/>
      <c r="G135" s="72"/>
      <c r="H135" s="69"/>
      <c r="I135" s="69"/>
      <c r="J135" s="73"/>
      <c r="N135" s="49"/>
    </row>
    <row r="136" spans="1:14">
      <c r="A136" s="74"/>
      <c r="B136" s="69"/>
      <c r="C136" s="69"/>
      <c r="D136" s="69"/>
      <c r="E136" s="75"/>
      <c r="F136" s="75"/>
      <c r="G136" s="72"/>
      <c r="H136" s="69"/>
      <c r="I136" s="69"/>
      <c r="J136" s="73"/>
      <c r="N136" s="49"/>
    </row>
    <row r="137" spans="1:14">
      <c r="A137" s="74"/>
      <c r="B137" s="69"/>
      <c r="C137" s="69"/>
      <c r="D137" s="69"/>
      <c r="E137" s="71"/>
      <c r="F137" s="71"/>
      <c r="G137" s="72"/>
      <c r="H137" s="69"/>
      <c r="I137" s="69"/>
      <c r="J137" s="73"/>
      <c r="N137" s="49"/>
    </row>
    <row r="138" spans="1:14">
      <c r="A138" s="74"/>
      <c r="B138" s="69"/>
      <c r="C138" s="69"/>
      <c r="D138" s="69"/>
      <c r="E138" s="71"/>
      <c r="F138" s="71"/>
      <c r="G138" s="72"/>
      <c r="H138" s="69"/>
      <c r="I138" s="69"/>
      <c r="J138" s="73"/>
      <c r="N138" s="49"/>
    </row>
    <row r="139" spans="1:14">
      <c r="A139" s="74"/>
      <c r="B139" s="69"/>
      <c r="C139" s="69"/>
      <c r="D139" s="69"/>
      <c r="E139" s="71"/>
      <c r="F139" s="71"/>
      <c r="G139" s="72"/>
      <c r="H139" s="69"/>
      <c r="I139" s="69"/>
      <c r="J139" s="73"/>
      <c r="N139" s="49"/>
    </row>
    <row r="140" spans="1:14">
      <c r="A140" s="74"/>
      <c r="B140" s="69"/>
      <c r="C140" s="69"/>
      <c r="D140" s="69"/>
      <c r="E140" s="75"/>
      <c r="F140" s="75"/>
      <c r="G140" s="72"/>
      <c r="H140" s="69"/>
      <c r="I140" s="69"/>
      <c r="J140" s="73"/>
      <c r="N140" s="49"/>
    </row>
    <row r="141" spans="1:14">
      <c r="A141" s="74"/>
      <c r="B141" s="69"/>
      <c r="C141" s="69"/>
      <c r="D141" s="69"/>
      <c r="E141" s="71"/>
      <c r="F141" s="71"/>
      <c r="G141" s="72"/>
      <c r="H141" s="69"/>
      <c r="I141" s="69"/>
      <c r="J141" s="73"/>
      <c r="N141" s="49"/>
    </row>
    <row r="142" spans="1:14">
      <c r="A142" s="74"/>
      <c r="B142" s="69"/>
      <c r="C142" s="69"/>
      <c r="D142" s="69"/>
      <c r="E142" s="71"/>
      <c r="F142" s="71"/>
      <c r="G142" s="72"/>
      <c r="H142" s="69"/>
      <c r="I142" s="69"/>
      <c r="J142" s="73"/>
      <c r="N142" s="49"/>
    </row>
    <row r="143" spans="1:14">
      <c r="A143" s="74"/>
      <c r="B143" s="69"/>
      <c r="C143" s="69"/>
      <c r="D143" s="69"/>
      <c r="E143" s="71"/>
      <c r="F143" s="71"/>
      <c r="G143" s="72"/>
      <c r="H143" s="69"/>
      <c r="I143" s="69"/>
      <c r="J143" s="73"/>
      <c r="N143" s="49"/>
    </row>
    <row r="144" spans="1:14">
      <c r="A144" s="74"/>
      <c r="B144" s="69"/>
      <c r="C144" s="69"/>
      <c r="D144" s="69"/>
      <c r="E144" s="71"/>
      <c r="F144" s="71"/>
      <c r="G144" s="72"/>
      <c r="H144" s="69"/>
      <c r="I144" s="69"/>
      <c r="J144" s="73"/>
      <c r="N144" s="49"/>
    </row>
    <row r="145" spans="1:14">
      <c r="A145" s="74"/>
      <c r="B145" s="69"/>
      <c r="C145" s="69"/>
      <c r="D145" s="69"/>
      <c r="E145" s="71"/>
      <c r="F145" s="71"/>
      <c r="G145" s="72"/>
      <c r="H145" s="69"/>
      <c r="I145" s="69"/>
      <c r="J145" s="73"/>
      <c r="N145" s="49"/>
    </row>
    <row r="146" spans="1:14">
      <c r="A146" s="74"/>
      <c r="B146" s="69"/>
      <c r="C146" s="69"/>
      <c r="D146" s="69"/>
      <c r="E146" s="71"/>
      <c r="F146" s="71"/>
      <c r="G146" s="72"/>
      <c r="H146" s="69"/>
      <c r="I146" s="69"/>
      <c r="J146" s="73"/>
      <c r="N146" s="49"/>
    </row>
    <row r="147" spans="1:14">
      <c r="A147" s="74"/>
      <c r="B147" s="69"/>
      <c r="C147" s="69"/>
      <c r="D147" s="69"/>
      <c r="E147" s="71"/>
      <c r="F147" s="71"/>
      <c r="G147" s="72"/>
      <c r="H147" s="69"/>
      <c r="I147" s="69"/>
      <c r="J147" s="73"/>
      <c r="N147" s="49"/>
    </row>
    <row r="148" spans="1:14">
      <c r="A148" s="74"/>
      <c r="B148" s="69"/>
      <c r="C148" s="69"/>
      <c r="D148" s="69"/>
      <c r="E148" s="71"/>
      <c r="F148" s="71"/>
      <c r="G148" s="72"/>
      <c r="H148" s="69"/>
      <c r="I148" s="69"/>
      <c r="J148" s="73"/>
      <c r="N148" s="49"/>
    </row>
    <row r="149" spans="1:14">
      <c r="A149" s="74"/>
      <c r="B149" s="69"/>
      <c r="C149" s="69"/>
      <c r="D149" s="69"/>
      <c r="E149" s="71"/>
      <c r="F149" s="71"/>
      <c r="G149" s="72"/>
      <c r="H149" s="69"/>
      <c r="I149" s="69"/>
      <c r="J149" s="73"/>
      <c r="N149" s="49"/>
    </row>
    <row r="150" spans="1:14">
      <c r="A150" s="74"/>
      <c r="B150" s="69"/>
      <c r="C150" s="69"/>
      <c r="D150" s="69"/>
      <c r="E150" s="71"/>
      <c r="F150" s="71"/>
      <c r="G150" s="72"/>
      <c r="H150" s="69"/>
      <c r="I150" s="69"/>
      <c r="J150" s="73"/>
      <c r="N150" s="49"/>
    </row>
    <row r="151" spans="1:14">
      <c r="A151" s="74"/>
      <c r="B151" s="69"/>
      <c r="C151" s="69"/>
      <c r="D151" s="69"/>
      <c r="E151" s="71"/>
      <c r="F151" s="71"/>
      <c r="G151" s="72"/>
      <c r="H151" s="69"/>
      <c r="I151" s="69"/>
      <c r="J151" s="73"/>
      <c r="N151" s="49"/>
    </row>
    <row r="152" spans="1:14">
      <c r="A152" s="74"/>
      <c r="B152" s="69"/>
      <c r="C152" s="69"/>
      <c r="D152" s="69"/>
      <c r="E152" s="71"/>
      <c r="F152" s="71"/>
      <c r="G152" s="72"/>
      <c r="H152" s="69"/>
      <c r="I152" s="69"/>
      <c r="J152" s="73"/>
      <c r="N152" s="49"/>
    </row>
    <row r="153" spans="1:14">
      <c r="A153" s="74"/>
      <c r="B153" s="69"/>
      <c r="C153" s="69"/>
      <c r="D153" s="69"/>
      <c r="E153" s="71"/>
      <c r="F153" s="71"/>
      <c r="G153" s="72"/>
      <c r="H153" s="69"/>
      <c r="I153" s="69"/>
      <c r="J153" s="73"/>
      <c r="N153" s="49"/>
    </row>
    <row r="154" spans="1:14">
      <c r="A154" s="74"/>
      <c r="B154" s="69"/>
      <c r="C154" s="69"/>
      <c r="D154" s="69"/>
      <c r="E154" s="71"/>
      <c r="F154" s="71"/>
      <c r="G154" s="72"/>
      <c r="H154" s="69"/>
      <c r="I154" s="69"/>
      <c r="J154" s="73"/>
      <c r="N154" s="49"/>
    </row>
    <row r="155" spans="1:14">
      <c r="A155" s="74"/>
      <c r="B155" s="69"/>
      <c r="C155" s="69"/>
      <c r="D155" s="69"/>
      <c r="E155" s="75"/>
      <c r="F155" s="75"/>
      <c r="G155" s="72"/>
      <c r="H155" s="69"/>
      <c r="I155" s="69"/>
      <c r="J155" s="73"/>
      <c r="N155" s="49"/>
    </row>
    <row r="156" spans="1:14">
      <c r="A156" s="74"/>
      <c r="B156" s="69"/>
      <c r="C156" s="69"/>
      <c r="D156" s="69"/>
      <c r="E156" s="71"/>
      <c r="F156" s="71"/>
      <c r="G156" s="72"/>
      <c r="H156" s="69"/>
      <c r="I156" s="69"/>
      <c r="J156" s="73"/>
      <c r="N156" s="49"/>
    </row>
    <row r="157" spans="1:14">
      <c r="A157" s="74"/>
      <c r="B157" s="69"/>
      <c r="C157" s="69"/>
      <c r="D157" s="69"/>
      <c r="E157" s="71"/>
      <c r="F157" s="71"/>
      <c r="G157" s="72"/>
      <c r="H157" s="69"/>
      <c r="I157" s="69"/>
      <c r="J157" s="73"/>
      <c r="N157" s="49"/>
    </row>
    <row r="158" spans="1:14">
      <c r="A158" s="74"/>
      <c r="B158" s="69"/>
      <c r="C158" s="69"/>
      <c r="D158" s="69"/>
      <c r="E158" s="71"/>
      <c r="F158" s="71"/>
      <c r="G158" s="72"/>
      <c r="H158" s="69"/>
      <c r="I158" s="69"/>
      <c r="J158" s="73"/>
      <c r="N158" s="49"/>
    </row>
    <row r="159" spans="1:14">
      <c r="A159" s="74"/>
      <c r="B159" s="69"/>
      <c r="C159" s="69"/>
      <c r="D159" s="69"/>
      <c r="E159" s="71"/>
      <c r="F159" s="71"/>
      <c r="G159" s="72"/>
      <c r="H159" s="69"/>
      <c r="I159" s="69"/>
      <c r="J159" s="73"/>
      <c r="N159" s="49"/>
    </row>
    <row r="160" spans="1:14">
      <c r="A160" s="74"/>
      <c r="B160" s="69"/>
      <c r="C160" s="69"/>
      <c r="D160" s="69"/>
      <c r="E160" s="71"/>
      <c r="F160" s="71"/>
      <c r="G160" s="72"/>
      <c r="H160" s="69"/>
      <c r="I160" s="69"/>
      <c r="J160" s="73"/>
      <c r="N160" s="49"/>
    </row>
    <row r="161" spans="1:14">
      <c r="A161" s="74"/>
      <c r="B161" s="69"/>
      <c r="C161" s="69"/>
      <c r="D161" s="69"/>
      <c r="E161" s="71"/>
      <c r="F161" s="71"/>
      <c r="G161" s="72"/>
      <c r="H161" s="69"/>
      <c r="I161" s="69"/>
      <c r="J161" s="73"/>
      <c r="N161" s="49"/>
    </row>
    <row r="162" spans="1:14">
      <c r="A162" s="74"/>
      <c r="B162" s="69"/>
      <c r="C162" s="69"/>
      <c r="D162" s="69"/>
      <c r="E162" s="71"/>
      <c r="F162" s="71"/>
      <c r="G162" s="72"/>
      <c r="H162" s="69"/>
      <c r="I162" s="69"/>
      <c r="J162" s="73"/>
      <c r="N162" s="49"/>
    </row>
    <row r="163" spans="1:14">
      <c r="A163" s="74"/>
      <c r="B163" s="69"/>
      <c r="C163" s="69"/>
      <c r="D163" s="69"/>
      <c r="E163" s="71"/>
      <c r="F163" s="71"/>
      <c r="G163" s="72"/>
      <c r="H163" s="69"/>
      <c r="I163" s="69"/>
      <c r="J163" s="73"/>
      <c r="N163" s="49"/>
    </row>
    <row r="164" spans="1:14">
      <c r="A164" s="74"/>
      <c r="B164" s="69"/>
      <c r="C164" s="69"/>
      <c r="D164" s="69"/>
      <c r="E164" s="71"/>
      <c r="F164" s="71"/>
      <c r="G164" s="72"/>
      <c r="H164" s="69"/>
      <c r="I164" s="69"/>
      <c r="J164" s="73"/>
      <c r="N164" s="49"/>
    </row>
    <row r="165" spans="1:14">
      <c r="A165" s="74"/>
      <c r="B165" s="69"/>
      <c r="C165" s="69"/>
      <c r="D165" s="69"/>
      <c r="E165" s="71"/>
      <c r="F165" s="71"/>
      <c r="G165" s="72"/>
      <c r="H165" s="69"/>
      <c r="I165" s="69"/>
      <c r="J165" s="73"/>
      <c r="N165" s="49"/>
    </row>
    <row r="166" spans="1:14">
      <c r="A166" s="74"/>
      <c r="B166" s="69"/>
      <c r="C166" s="69"/>
      <c r="D166" s="69"/>
      <c r="E166" s="71"/>
      <c r="F166" s="71"/>
      <c r="G166" s="72"/>
      <c r="H166" s="69"/>
      <c r="I166" s="69"/>
      <c r="J166" s="73"/>
      <c r="N166" s="49"/>
    </row>
    <row r="167" spans="1:14">
      <c r="A167" s="74"/>
      <c r="B167" s="69"/>
      <c r="C167" s="69"/>
      <c r="D167" s="69"/>
      <c r="E167" s="71"/>
      <c r="F167" s="71"/>
      <c r="G167" s="72"/>
      <c r="H167" s="69"/>
      <c r="I167" s="69"/>
      <c r="J167" s="73"/>
      <c r="N167" s="49"/>
    </row>
    <row r="168" spans="1:14">
      <c r="A168" s="74"/>
      <c r="B168" s="69"/>
      <c r="C168" s="69"/>
      <c r="D168" s="69"/>
      <c r="E168" s="71"/>
      <c r="F168" s="71"/>
      <c r="G168" s="72"/>
      <c r="H168" s="69"/>
      <c r="I168" s="69"/>
      <c r="J168" s="73"/>
      <c r="N168" s="49"/>
    </row>
    <row r="169" spans="1:14">
      <c r="A169" s="74"/>
      <c r="B169" s="69"/>
      <c r="C169" s="69"/>
      <c r="D169" s="69"/>
      <c r="E169" s="71"/>
      <c r="F169" s="71"/>
      <c r="G169" s="72"/>
      <c r="H169" s="69"/>
      <c r="I169" s="69"/>
      <c r="J169" s="73"/>
      <c r="N169" s="49"/>
    </row>
    <row r="170" spans="1:14">
      <c r="A170" s="74"/>
      <c r="B170" s="69"/>
      <c r="C170" s="69"/>
      <c r="D170" s="69"/>
      <c r="E170" s="71"/>
      <c r="F170" s="71"/>
      <c r="G170" s="72"/>
      <c r="H170" s="69"/>
      <c r="I170" s="69"/>
      <c r="J170" s="73"/>
      <c r="N170" s="49"/>
    </row>
    <row r="171" spans="1:14">
      <c r="A171" s="74"/>
      <c r="B171" s="69"/>
      <c r="C171" s="69"/>
      <c r="D171" s="69"/>
      <c r="E171" s="71"/>
      <c r="F171" s="71"/>
      <c r="G171" s="72"/>
      <c r="H171" s="69"/>
      <c r="I171" s="69"/>
      <c r="J171" s="73"/>
      <c r="N171" s="49"/>
    </row>
    <row r="172" spans="1:14">
      <c r="A172" s="74"/>
      <c r="B172" s="69"/>
      <c r="C172" s="69"/>
      <c r="D172" s="69"/>
      <c r="E172" s="71"/>
      <c r="F172" s="71"/>
      <c r="G172" s="72"/>
      <c r="H172" s="69"/>
      <c r="I172" s="69"/>
      <c r="J172" s="73"/>
      <c r="N172" s="49"/>
    </row>
    <row r="173" spans="1:14">
      <c r="A173" s="74"/>
      <c r="B173" s="69"/>
      <c r="C173" s="69"/>
      <c r="D173" s="69"/>
      <c r="E173" s="71"/>
      <c r="F173" s="71"/>
      <c r="G173" s="72"/>
      <c r="H173" s="69"/>
      <c r="I173" s="69"/>
      <c r="J173" s="73"/>
      <c r="N173" s="49"/>
    </row>
    <row r="174" spans="1:14">
      <c r="A174" s="74"/>
      <c r="B174" s="69"/>
      <c r="C174" s="69"/>
      <c r="D174" s="69"/>
      <c r="E174" s="71"/>
      <c r="F174" s="71"/>
      <c r="G174" s="72"/>
      <c r="H174" s="69"/>
      <c r="I174" s="69"/>
      <c r="J174" s="73"/>
      <c r="N174" s="49"/>
    </row>
    <row r="175" spans="1:14">
      <c r="A175" s="74"/>
      <c r="B175" s="69"/>
      <c r="C175" s="69"/>
      <c r="D175" s="69"/>
      <c r="E175" s="71"/>
      <c r="F175" s="71"/>
      <c r="G175" s="72"/>
      <c r="H175" s="69"/>
      <c r="I175" s="69"/>
      <c r="J175" s="73"/>
      <c r="N175" s="49"/>
    </row>
    <row r="176" spans="1:14">
      <c r="A176" s="74"/>
      <c r="B176" s="69"/>
      <c r="C176" s="69"/>
      <c r="D176" s="69"/>
      <c r="E176" s="71"/>
      <c r="F176" s="71"/>
      <c r="G176" s="72"/>
      <c r="H176" s="69"/>
      <c r="I176" s="69"/>
      <c r="J176" s="73"/>
      <c r="N176" s="49"/>
    </row>
    <row r="177" spans="1:14">
      <c r="A177" s="74"/>
      <c r="B177" s="69"/>
      <c r="C177" s="69"/>
      <c r="D177" s="69"/>
      <c r="E177" s="71"/>
      <c r="F177" s="71"/>
      <c r="G177" s="72"/>
      <c r="H177" s="69"/>
      <c r="I177" s="69"/>
      <c r="J177" s="73"/>
      <c r="N177" s="49"/>
    </row>
    <row r="178" spans="1:14">
      <c r="A178" s="74"/>
      <c r="B178" s="69"/>
      <c r="C178" s="69"/>
      <c r="D178" s="69"/>
      <c r="E178" s="71"/>
      <c r="F178" s="71"/>
      <c r="G178" s="72"/>
      <c r="H178" s="69"/>
      <c r="I178" s="69"/>
      <c r="J178" s="73"/>
      <c r="N178" s="49"/>
    </row>
    <row r="179" spans="1:14">
      <c r="A179" s="74"/>
      <c r="B179" s="69"/>
      <c r="C179" s="69"/>
      <c r="D179" s="69"/>
      <c r="E179" s="71"/>
      <c r="F179" s="71"/>
      <c r="G179" s="72"/>
      <c r="H179" s="69"/>
      <c r="I179" s="69"/>
      <c r="J179" s="73"/>
      <c r="N179" s="49"/>
    </row>
    <row r="180" spans="1:14">
      <c r="A180" s="74"/>
      <c r="B180" s="69"/>
      <c r="C180" s="69"/>
      <c r="D180" s="69"/>
      <c r="E180" s="71"/>
      <c r="F180" s="71"/>
      <c r="G180" s="72"/>
      <c r="H180" s="69"/>
      <c r="I180" s="69"/>
      <c r="J180" s="73"/>
      <c r="N180" s="49"/>
    </row>
    <row r="181" spans="1:14">
      <c r="A181" s="74"/>
      <c r="B181" s="69"/>
      <c r="C181" s="69"/>
      <c r="D181" s="69"/>
      <c r="E181" s="71"/>
      <c r="F181" s="71"/>
      <c r="G181" s="72"/>
      <c r="H181" s="69"/>
      <c r="I181" s="69"/>
      <c r="J181" s="73"/>
      <c r="N181" s="49"/>
    </row>
    <row r="182" spans="1:14">
      <c r="A182" s="74"/>
      <c r="B182" s="69"/>
      <c r="C182" s="69"/>
      <c r="D182" s="69"/>
      <c r="E182" s="71"/>
      <c r="F182" s="71"/>
      <c r="G182" s="72"/>
      <c r="H182" s="69"/>
      <c r="I182" s="69"/>
      <c r="J182" s="73"/>
      <c r="N182" s="49"/>
    </row>
    <row r="183" spans="1:14">
      <c r="A183" s="74"/>
      <c r="B183" s="69"/>
      <c r="C183" s="69"/>
      <c r="D183" s="69"/>
      <c r="E183" s="71"/>
      <c r="F183" s="71"/>
      <c r="G183" s="72"/>
      <c r="H183" s="69"/>
      <c r="I183" s="69"/>
      <c r="J183" s="73"/>
      <c r="N183" s="49"/>
    </row>
    <row r="184" spans="1:14">
      <c r="A184" s="74"/>
      <c r="B184" s="69"/>
      <c r="C184" s="69"/>
      <c r="D184" s="69"/>
      <c r="E184" s="71"/>
      <c r="F184" s="71"/>
      <c r="G184" s="72"/>
      <c r="H184" s="69"/>
      <c r="I184" s="69"/>
      <c r="J184" s="73"/>
      <c r="N184" s="49"/>
    </row>
    <row r="185" spans="1:14">
      <c r="A185" s="74"/>
      <c r="B185" s="69"/>
      <c r="C185" s="69"/>
      <c r="D185" s="69"/>
      <c r="E185" s="71"/>
      <c r="F185" s="71"/>
      <c r="G185" s="72"/>
      <c r="H185" s="69"/>
      <c r="I185" s="69"/>
      <c r="J185" s="73"/>
      <c r="N185" s="49"/>
    </row>
    <row r="186" spans="1:14">
      <c r="A186" s="74"/>
      <c r="B186" s="69"/>
      <c r="C186" s="69"/>
      <c r="D186" s="69"/>
      <c r="E186" s="71"/>
      <c r="F186" s="71"/>
      <c r="G186" s="72"/>
      <c r="H186" s="69"/>
      <c r="I186" s="69"/>
      <c r="J186" s="73"/>
      <c r="N186" s="49"/>
    </row>
    <row r="187" spans="1:14">
      <c r="A187" s="74"/>
      <c r="B187" s="69"/>
      <c r="C187" s="69"/>
      <c r="D187" s="69"/>
      <c r="E187" s="71"/>
      <c r="F187" s="71"/>
      <c r="G187" s="72"/>
      <c r="H187" s="69"/>
      <c r="I187" s="69"/>
      <c r="J187" s="73"/>
      <c r="N187" s="49"/>
    </row>
    <row r="188" spans="1:14">
      <c r="A188" s="74"/>
      <c r="B188" s="69"/>
      <c r="C188" s="69"/>
      <c r="D188" s="69"/>
      <c r="E188" s="71"/>
      <c r="F188" s="71"/>
      <c r="G188" s="72"/>
      <c r="H188" s="69"/>
      <c r="I188" s="69"/>
      <c r="J188" s="73"/>
      <c r="N188" s="49"/>
    </row>
    <row r="189" spans="1:14">
      <c r="A189" s="74"/>
      <c r="B189" s="69"/>
      <c r="C189" s="69"/>
      <c r="D189" s="69"/>
      <c r="E189" s="71"/>
      <c r="F189" s="71"/>
      <c r="G189" s="72"/>
      <c r="H189" s="69"/>
      <c r="I189" s="69"/>
      <c r="J189" s="73"/>
      <c r="N189" s="49"/>
    </row>
    <row r="190" spans="1:14">
      <c r="A190" s="74"/>
      <c r="B190" s="69"/>
      <c r="C190" s="69"/>
      <c r="D190" s="69"/>
      <c r="E190" s="71"/>
      <c r="F190" s="71"/>
      <c r="G190" s="72"/>
      <c r="H190" s="69"/>
      <c r="I190" s="69"/>
      <c r="J190" s="73"/>
      <c r="N190" s="49"/>
    </row>
    <row r="191" spans="1:14">
      <c r="A191" s="74"/>
      <c r="B191" s="69"/>
      <c r="C191" s="69"/>
      <c r="D191" s="69"/>
      <c r="E191" s="71"/>
      <c r="F191" s="71"/>
      <c r="G191" s="72"/>
      <c r="H191" s="69"/>
      <c r="I191" s="69"/>
      <c r="J191" s="73"/>
      <c r="N191" s="49"/>
    </row>
    <row r="192" spans="1:14">
      <c r="A192" s="74"/>
      <c r="B192" s="69"/>
      <c r="C192" s="69"/>
      <c r="D192" s="69"/>
      <c r="E192" s="71"/>
      <c r="F192" s="71"/>
      <c r="G192" s="72"/>
      <c r="H192" s="69"/>
      <c r="I192" s="69"/>
      <c r="J192" s="73"/>
      <c r="N192" s="49"/>
    </row>
    <row r="193" spans="1:14">
      <c r="A193" s="74"/>
      <c r="B193" s="69"/>
      <c r="C193" s="69"/>
      <c r="D193" s="69"/>
      <c r="E193" s="71"/>
      <c r="F193" s="71"/>
      <c r="G193" s="72"/>
      <c r="H193" s="69"/>
      <c r="I193" s="69"/>
      <c r="J193" s="73"/>
      <c r="N193" s="49"/>
    </row>
    <row r="194" spans="1:14">
      <c r="A194" s="74"/>
      <c r="B194" s="69"/>
      <c r="C194" s="69"/>
      <c r="D194" s="69"/>
      <c r="E194" s="71"/>
      <c r="F194" s="71"/>
      <c r="G194" s="72"/>
      <c r="H194" s="69"/>
      <c r="I194" s="69"/>
      <c r="J194" s="73"/>
      <c r="N194" s="49"/>
    </row>
    <row r="195" spans="1:14">
      <c r="A195" s="74"/>
      <c r="B195" s="69"/>
      <c r="C195" s="69"/>
      <c r="D195" s="69"/>
      <c r="E195" s="71"/>
      <c r="F195" s="71"/>
      <c r="G195" s="72"/>
      <c r="H195" s="69"/>
      <c r="I195" s="69"/>
      <c r="J195" s="73"/>
      <c r="N195" s="49"/>
    </row>
    <row r="196" spans="1:14">
      <c r="A196" s="74"/>
      <c r="B196" s="69"/>
      <c r="C196" s="69"/>
      <c r="D196" s="69"/>
      <c r="E196" s="75"/>
      <c r="F196" s="75"/>
      <c r="G196" s="72"/>
      <c r="H196" s="69"/>
      <c r="I196" s="69"/>
      <c r="J196" s="73"/>
      <c r="N196" s="49"/>
    </row>
    <row r="197" spans="1:14">
      <c r="A197" s="74"/>
      <c r="B197" s="69"/>
      <c r="C197" s="69"/>
      <c r="D197" s="69"/>
      <c r="E197" s="71"/>
      <c r="F197" s="71"/>
      <c r="G197" s="72"/>
      <c r="H197" s="69"/>
      <c r="I197" s="69"/>
      <c r="J197" s="73"/>
      <c r="N197" s="49"/>
    </row>
    <row r="198" spans="1:14">
      <c r="A198" s="74"/>
      <c r="B198" s="69"/>
      <c r="C198" s="69"/>
      <c r="D198" s="69"/>
      <c r="E198" s="71"/>
      <c r="F198" s="71"/>
      <c r="G198" s="72"/>
      <c r="H198" s="69"/>
      <c r="I198" s="69"/>
      <c r="J198" s="73"/>
      <c r="N198" s="49"/>
    </row>
    <row r="199" spans="1:14">
      <c r="A199" s="74"/>
      <c r="B199" s="69"/>
      <c r="C199" s="69"/>
      <c r="D199" s="69"/>
      <c r="E199" s="71"/>
      <c r="F199" s="71"/>
      <c r="G199" s="72"/>
      <c r="H199" s="69"/>
      <c r="I199" s="69"/>
      <c r="J199" s="73"/>
      <c r="N199" s="49"/>
    </row>
    <row r="200" spans="1:14">
      <c r="A200" s="74"/>
      <c r="B200" s="69"/>
      <c r="C200" s="69"/>
      <c r="D200" s="69"/>
      <c r="E200" s="71"/>
      <c r="F200" s="71"/>
      <c r="G200" s="72"/>
      <c r="H200" s="69"/>
      <c r="I200" s="69"/>
      <c r="J200" s="73"/>
      <c r="N200" s="49"/>
    </row>
    <row r="201" spans="1:14">
      <c r="A201" s="74"/>
      <c r="B201" s="69"/>
      <c r="C201" s="69"/>
      <c r="D201" s="69"/>
      <c r="E201" s="71"/>
      <c r="F201" s="71"/>
      <c r="G201" s="72"/>
      <c r="H201" s="69"/>
      <c r="I201" s="69"/>
      <c r="J201" s="73"/>
      <c r="N201" s="49"/>
    </row>
    <row r="202" spans="1:14">
      <c r="A202" s="74"/>
      <c r="B202" s="69"/>
      <c r="C202" s="69"/>
      <c r="D202" s="69"/>
      <c r="E202" s="71"/>
      <c r="F202" s="71"/>
      <c r="G202" s="72"/>
      <c r="H202" s="69"/>
      <c r="I202" s="69"/>
      <c r="J202" s="73"/>
      <c r="N202" s="49"/>
    </row>
    <row r="203" spans="1:14">
      <c r="A203" s="74"/>
      <c r="B203" s="69"/>
      <c r="C203" s="69"/>
      <c r="D203" s="69"/>
      <c r="E203" s="71"/>
      <c r="F203" s="71"/>
      <c r="G203" s="72"/>
      <c r="H203" s="69"/>
      <c r="I203" s="69"/>
      <c r="J203" s="73"/>
      <c r="N203" s="49"/>
    </row>
    <row r="204" spans="1:14">
      <c r="A204" s="74"/>
      <c r="B204" s="69"/>
      <c r="C204" s="69"/>
      <c r="D204" s="69"/>
      <c r="E204" s="71"/>
      <c r="F204" s="71"/>
      <c r="G204" s="72"/>
      <c r="H204" s="69"/>
      <c r="I204" s="69"/>
      <c r="J204" s="73"/>
      <c r="N204" s="49"/>
    </row>
    <row r="205" spans="1:14">
      <c r="A205" s="74"/>
      <c r="B205" s="69"/>
      <c r="C205" s="69"/>
      <c r="D205" s="69"/>
      <c r="E205" s="71"/>
      <c r="F205" s="71"/>
      <c r="G205" s="72"/>
      <c r="H205" s="69"/>
      <c r="I205" s="69"/>
      <c r="J205" s="73"/>
      <c r="N205" s="49"/>
    </row>
    <row r="206" spans="1:14">
      <c r="A206" s="74"/>
      <c r="B206" s="69"/>
      <c r="C206" s="69"/>
      <c r="D206" s="69"/>
      <c r="E206" s="71"/>
      <c r="F206" s="71"/>
      <c r="G206" s="72"/>
      <c r="H206" s="69"/>
      <c r="I206" s="69"/>
      <c r="J206" s="73"/>
      <c r="N206" s="49"/>
    </row>
    <row r="207" spans="1:14">
      <c r="A207" s="74"/>
      <c r="B207" s="69"/>
      <c r="C207" s="69"/>
      <c r="D207" s="69"/>
      <c r="E207" s="71"/>
      <c r="F207" s="71"/>
      <c r="G207" s="72"/>
      <c r="H207" s="69"/>
      <c r="I207" s="69"/>
      <c r="J207" s="73"/>
      <c r="N207" s="49"/>
    </row>
    <row r="208" spans="1:14">
      <c r="A208" s="74"/>
      <c r="B208" s="69"/>
      <c r="C208" s="69"/>
      <c r="D208" s="69"/>
      <c r="E208" s="71"/>
      <c r="F208" s="71"/>
      <c r="G208" s="72"/>
      <c r="H208" s="69"/>
      <c r="I208" s="69"/>
      <c r="J208" s="73"/>
      <c r="N208" s="49"/>
    </row>
    <row r="209" spans="1:14">
      <c r="A209" s="74"/>
      <c r="B209" s="69"/>
      <c r="C209" s="69"/>
      <c r="D209" s="69"/>
      <c r="E209" s="71"/>
      <c r="F209" s="71"/>
      <c r="G209" s="72"/>
      <c r="H209" s="69"/>
      <c r="I209" s="69"/>
      <c r="J209" s="73"/>
      <c r="N209" s="49"/>
    </row>
    <row r="210" spans="1:14">
      <c r="A210" s="74"/>
      <c r="B210" s="69"/>
      <c r="C210" s="69"/>
      <c r="D210" s="69"/>
      <c r="E210" s="71"/>
      <c r="F210" s="71"/>
      <c r="G210" s="72"/>
      <c r="H210" s="69"/>
      <c r="I210" s="69"/>
      <c r="J210" s="73"/>
      <c r="N210" s="49"/>
    </row>
    <row r="211" spans="1:14">
      <c r="A211" s="74"/>
      <c r="B211" s="69"/>
      <c r="C211" s="69"/>
      <c r="D211" s="69"/>
      <c r="E211" s="71"/>
      <c r="F211" s="71"/>
      <c r="G211" s="72"/>
      <c r="H211" s="69"/>
      <c r="I211" s="69"/>
      <c r="J211" s="73"/>
      <c r="N211" s="49"/>
    </row>
    <row r="212" spans="1:14">
      <c r="A212" s="74"/>
      <c r="B212" s="69"/>
      <c r="C212" s="69"/>
      <c r="D212" s="69"/>
      <c r="E212" s="71"/>
      <c r="F212" s="71"/>
      <c r="G212" s="72"/>
      <c r="H212" s="69"/>
      <c r="I212" s="69"/>
      <c r="J212" s="73"/>
      <c r="N212" s="49"/>
    </row>
    <row r="213" spans="1:14">
      <c r="A213" s="74"/>
      <c r="B213" s="69"/>
      <c r="C213" s="69"/>
      <c r="D213" s="69"/>
      <c r="E213" s="71"/>
      <c r="F213" s="71"/>
      <c r="G213" s="72"/>
      <c r="H213" s="69"/>
      <c r="I213" s="69"/>
      <c r="J213" s="73"/>
      <c r="N213" s="49"/>
    </row>
    <row r="214" spans="1:14">
      <c r="A214" s="74"/>
      <c r="B214" s="69"/>
      <c r="C214" s="69"/>
      <c r="D214" s="69"/>
      <c r="E214" s="71"/>
      <c r="F214" s="71"/>
      <c r="G214" s="72"/>
      <c r="H214" s="69"/>
      <c r="I214" s="69"/>
      <c r="J214" s="73"/>
      <c r="N214" s="49"/>
    </row>
    <row r="215" spans="1:14">
      <c r="A215" s="74"/>
      <c r="B215" s="69"/>
      <c r="C215" s="69"/>
      <c r="D215" s="69"/>
      <c r="E215" s="71"/>
      <c r="F215" s="71"/>
      <c r="G215" s="72"/>
      <c r="H215" s="69"/>
      <c r="I215" s="69"/>
      <c r="J215" s="73"/>
      <c r="N215" s="49"/>
    </row>
    <row r="216" spans="1:14">
      <c r="A216" s="74"/>
      <c r="B216" s="69"/>
      <c r="C216" s="69"/>
      <c r="D216" s="69"/>
      <c r="E216" s="71"/>
      <c r="F216" s="71"/>
      <c r="G216" s="72"/>
      <c r="H216" s="69"/>
      <c r="I216" s="69"/>
      <c r="J216" s="73"/>
      <c r="N216" s="49"/>
    </row>
    <row r="217" spans="1:14">
      <c r="A217" s="74"/>
      <c r="B217" s="69"/>
      <c r="C217" s="69"/>
      <c r="D217" s="69"/>
      <c r="E217" s="71"/>
      <c r="F217" s="71"/>
      <c r="G217" s="72"/>
      <c r="H217" s="69"/>
      <c r="I217" s="69"/>
      <c r="J217" s="73"/>
      <c r="N217" s="49"/>
    </row>
    <row r="218" spans="1:14">
      <c r="A218" s="74"/>
      <c r="B218" s="69"/>
      <c r="C218" s="69"/>
      <c r="D218" s="69"/>
      <c r="E218" s="71"/>
      <c r="F218" s="71"/>
      <c r="G218" s="72"/>
      <c r="H218" s="69"/>
      <c r="I218" s="69"/>
      <c r="J218" s="73"/>
      <c r="N218" s="49"/>
    </row>
    <row r="219" spans="1:14">
      <c r="A219" s="74"/>
      <c r="B219" s="69"/>
      <c r="C219" s="69"/>
      <c r="D219" s="69"/>
      <c r="E219" s="71"/>
      <c r="F219" s="71"/>
      <c r="G219" s="72"/>
      <c r="H219" s="69"/>
      <c r="I219" s="69"/>
      <c r="J219" s="73"/>
      <c r="N219" s="49"/>
    </row>
    <row r="220" spans="1:14">
      <c r="A220" s="74"/>
      <c r="B220" s="69"/>
      <c r="C220" s="69"/>
      <c r="D220" s="69"/>
      <c r="E220" s="71"/>
      <c r="F220" s="71"/>
      <c r="G220" s="72"/>
      <c r="H220" s="69"/>
      <c r="I220" s="69"/>
      <c r="J220" s="73"/>
      <c r="N220" s="49"/>
    </row>
    <row r="221" spans="1:14">
      <c r="A221" s="74"/>
      <c r="B221" s="69"/>
      <c r="C221" s="69"/>
      <c r="D221" s="69"/>
      <c r="E221" s="71"/>
      <c r="F221" s="71"/>
      <c r="G221" s="72"/>
      <c r="H221" s="69"/>
      <c r="I221" s="69"/>
      <c r="J221" s="73"/>
      <c r="N221" s="49"/>
    </row>
    <row r="222" spans="1:14">
      <c r="A222" s="74"/>
      <c r="B222" s="69"/>
      <c r="C222" s="69"/>
      <c r="D222" s="69"/>
      <c r="E222" s="71"/>
      <c r="F222" s="71"/>
      <c r="G222" s="72"/>
      <c r="H222" s="69"/>
      <c r="I222" s="69"/>
      <c r="J222" s="73"/>
      <c r="N222" s="49"/>
    </row>
    <row r="223" spans="1:14">
      <c r="A223" s="74"/>
      <c r="B223" s="69"/>
      <c r="C223" s="69"/>
      <c r="D223" s="69"/>
      <c r="E223" s="71"/>
      <c r="F223" s="71"/>
      <c r="G223" s="72"/>
      <c r="H223" s="69"/>
      <c r="I223" s="69"/>
      <c r="J223" s="73"/>
      <c r="N223" s="49"/>
    </row>
    <row r="224" spans="1:14">
      <c r="A224" s="74"/>
      <c r="B224" s="69"/>
      <c r="C224" s="69"/>
      <c r="D224" s="69"/>
      <c r="E224" s="71"/>
      <c r="F224" s="71"/>
      <c r="G224" s="72"/>
      <c r="H224" s="69"/>
      <c r="I224" s="69"/>
      <c r="J224" s="73"/>
      <c r="N224" s="49"/>
    </row>
    <row r="225" spans="1:14">
      <c r="A225" s="74"/>
      <c r="B225" s="69"/>
      <c r="C225" s="69"/>
      <c r="D225" s="69"/>
      <c r="E225" s="75"/>
      <c r="F225" s="75"/>
      <c r="G225" s="72"/>
      <c r="H225" s="69"/>
      <c r="I225" s="69"/>
      <c r="J225" s="73"/>
      <c r="N225" s="49"/>
    </row>
    <row r="226" spans="1:14">
      <c r="A226" s="74"/>
      <c r="B226" s="69"/>
      <c r="C226" s="69"/>
      <c r="D226" s="69"/>
      <c r="E226" s="71"/>
      <c r="F226" s="71"/>
      <c r="G226" s="72"/>
      <c r="H226" s="69"/>
      <c r="I226" s="69"/>
      <c r="J226" s="73"/>
      <c r="N226" s="49"/>
    </row>
    <row r="227" spans="1:14">
      <c r="A227" s="74"/>
      <c r="B227" s="69"/>
      <c r="C227" s="69"/>
      <c r="D227" s="69"/>
      <c r="E227" s="71"/>
      <c r="F227" s="71"/>
      <c r="G227" s="72"/>
      <c r="H227" s="69"/>
      <c r="I227" s="69"/>
      <c r="J227" s="73"/>
      <c r="N227" s="49"/>
    </row>
    <row r="228" spans="1:14">
      <c r="A228" s="74"/>
      <c r="B228" s="69"/>
      <c r="C228" s="69"/>
      <c r="D228" s="69"/>
      <c r="E228" s="71"/>
      <c r="F228" s="71"/>
      <c r="G228" s="72"/>
      <c r="H228" s="69"/>
      <c r="I228" s="69"/>
      <c r="J228" s="73"/>
      <c r="N228" s="49"/>
    </row>
    <row r="229" spans="1:14">
      <c r="A229" s="74"/>
      <c r="B229" s="69"/>
      <c r="C229" s="69"/>
      <c r="D229" s="69"/>
      <c r="E229" s="71"/>
      <c r="F229" s="71"/>
      <c r="G229" s="72"/>
      <c r="H229" s="69"/>
      <c r="I229" s="69"/>
      <c r="J229" s="73"/>
      <c r="N229" s="49"/>
    </row>
    <row r="230" spans="1:14">
      <c r="A230" s="74"/>
      <c r="B230" s="69"/>
      <c r="C230" s="69"/>
      <c r="D230" s="69"/>
      <c r="E230" s="71"/>
      <c r="F230" s="71"/>
      <c r="G230" s="72"/>
      <c r="H230" s="69"/>
      <c r="I230" s="69"/>
      <c r="J230" s="73"/>
      <c r="N230" s="49"/>
    </row>
    <row r="231" spans="1:14">
      <c r="A231" s="74"/>
      <c r="B231" s="69"/>
      <c r="C231" s="69"/>
      <c r="D231" s="69"/>
      <c r="E231" s="71"/>
      <c r="F231" s="71"/>
      <c r="G231" s="72"/>
      <c r="H231" s="69"/>
      <c r="I231" s="69"/>
      <c r="J231" s="73"/>
      <c r="N231" s="49"/>
    </row>
    <row r="232" spans="1:14">
      <c r="A232" s="74"/>
      <c r="B232" s="69"/>
      <c r="C232" s="69"/>
      <c r="D232" s="69"/>
      <c r="E232" s="71"/>
      <c r="F232" s="71"/>
      <c r="G232" s="72"/>
      <c r="H232" s="69"/>
      <c r="I232" s="69"/>
      <c r="J232" s="73"/>
      <c r="N232" s="49"/>
    </row>
    <row r="233" spans="1:14">
      <c r="A233" s="74"/>
      <c r="B233" s="69"/>
      <c r="C233" s="69"/>
      <c r="D233" s="69"/>
      <c r="E233" s="71"/>
      <c r="F233" s="71"/>
      <c r="G233" s="72"/>
      <c r="H233" s="69"/>
      <c r="I233" s="69"/>
      <c r="J233" s="73"/>
      <c r="N233" s="49"/>
    </row>
    <row r="234" spans="1:14">
      <c r="A234" s="74"/>
      <c r="B234" s="69"/>
      <c r="C234" s="69"/>
      <c r="D234" s="69"/>
      <c r="E234" s="71"/>
      <c r="F234" s="71"/>
      <c r="G234" s="72"/>
      <c r="H234" s="69"/>
      <c r="I234" s="69"/>
      <c r="J234" s="73"/>
      <c r="N234" s="49"/>
    </row>
    <row r="235" spans="1:14">
      <c r="A235" s="74"/>
      <c r="B235" s="69"/>
      <c r="C235" s="69"/>
      <c r="D235" s="69"/>
      <c r="E235" s="71"/>
      <c r="F235" s="71"/>
      <c r="G235" s="72"/>
      <c r="H235" s="69"/>
      <c r="I235" s="69"/>
      <c r="J235" s="73"/>
      <c r="N235" s="49"/>
    </row>
    <row r="236" spans="1:14">
      <c r="A236" s="74"/>
      <c r="B236" s="69"/>
      <c r="C236" s="69"/>
      <c r="D236" s="69"/>
      <c r="E236" s="71"/>
      <c r="F236" s="71"/>
      <c r="G236" s="72"/>
      <c r="H236" s="69"/>
      <c r="I236" s="69"/>
      <c r="J236" s="73"/>
      <c r="N236" s="49"/>
    </row>
    <row r="237" spans="1:14">
      <c r="A237" s="74"/>
      <c r="B237" s="69"/>
      <c r="C237" s="69"/>
      <c r="D237" s="69"/>
      <c r="E237" s="71"/>
      <c r="F237" s="71"/>
      <c r="G237" s="72"/>
      <c r="H237" s="69"/>
      <c r="I237" s="69"/>
      <c r="J237" s="73"/>
      <c r="N237" s="49"/>
    </row>
    <row r="238" spans="1:14">
      <c r="A238" s="74"/>
      <c r="B238" s="69"/>
      <c r="C238" s="69"/>
      <c r="D238" s="69"/>
      <c r="E238" s="71"/>
      <c r="F238" s="71"/>
      <c r="G238" s="72"/>
      <c r="H238" s="69"/>
      <c r="I238" s="69"/>
      <c r="J238" s="73"/>
      <c r="N238" s="49"/>
    </row>
    <row r="239" spans="1:14">
      <c r="A239" s="74"/>
      <c r="B239" s="69"/>
      <c r="C239" s="69"/>
      <c r="D239" s="69"/>
      <c r="E239" s="71"/>
      <c r="F239" s="71"/>
      <c r="G239" s="72"/>
      <c r="H239" s="69"/>
      <c r="I239" s="69"/>
      <c r="J239" s="73"/>
      <c r="N239" s="49"/>
    </row>
    <row r="240" spans="1:14">
      <c r="A240" s="74"/>
      <c r="B240" s="69"/>
      <c r="C240" s="69"/>
      <c r="D240" s="69"/>
      <c r="E240" s="71"/>
      <c r="F240" s="71"/>
      <c r="G240" s="72"/>
      <c r="H240" s="69"/>
      <c r="I240" s="69"/>
      <c r="J240" s="73"/>
      <c r="N240" s="49"/>
    </row>
    <row r="241" spans="1:14">
      <c r="A241" s="74"/>
      <c r="B241" s="69"/>
      <c r="C241" s="69"/>
      <c r="D241" s="69"/>
      <c r="E241" s="71"/>
      <c r="F241" s="71"/>
      <c r="G241" s="72"/>
      <c r="H241" s="69"/>
      <c r="I241" s="69"/>
      <c r="J241" s="73"/>
      <c r="N241" s="49"/>
    </row>
    <row r="242" spans="1:14">
      <c r="A242" s="74"/>
      <c r="B242" s="69"/>
      <c r="C242" s="69"/>
      <c r="D242" s="69"/>
      <c r="E242" s="71"/>
      <c r="F242" s="71"/>
      <c r="G242" s="72"/>
      <c r="H242" s="69"/>
      <c r="I242" s="69"/>
      <c r="J242" s="73"/>
      <c r="N242" s="49"/>
    </row>
    <row r="243" spans="1:14">
      <c r="A243" s="74"/>
      <c r="B243" s="69"/>
      <c r="C243" s="69"/>
      <c r="D243" s="69"/>
      <c r="E243" s="71"/>
      <c r="F243" s="71"/>
      <c r="G243" s="72"/>
      <c r="H243" s="69"/>
      <c r="I243" s="69"/>
      <c r="J243" s="73"/>
      <c r="N243" s="49"/>
    </row>
    <row r="244" spans="1:14">
      <c r="A244" s="74"/>
      <c r="B244" s="69"/>
      <c r="C244" s="69"/>
      <c r="D244" s="69"/>
      <c r="E244" s="75"/>
      <c r="F244" s="75"/>
      <c r="G244" s="72"/>
      <c r="H244" s="69"/>
      <c r="I244" s="69"/>
      <c r="J244" s="73"/>
      <c r="N244" s="49"/>
    </row>
    <row r="245" spans="1:14">
      <c r="A245" s="74"/>
      <c r="B245" s="69"/>
      <c r="C245" s="69"/>
      <c r="D245" s="69"/>
      <c r="E245" s="71"/>
      <c r="F245" s="71"/>
      <c r="G245" s="72"/>
      <c r="H245" s="69"/>
      <c r="I245" s="69"/>
      <c r="J245" s="73"/>
      <c r="N245" s="49"/>
    </row>
    <row r="246" spans="1:14">
      <c r="A246" s="74"/>
      <c r="B246" s="69"/>
      <c r="C246" s="69"/>
      <c r="D246" s="69"/>
      <c r="E246" s="71"/>
      <c r="F246" s="71"/>
      <c r="G246" s="72"/>
      <c r="H246" s="69"/>
      <c r="I246" s="69"/>
      <c r="J246" s="73"/>
      <c r="N246" s="49"/>
    </row>
    <row r="247" spans="1:14">
      <c r="A247" s="74"/>
      <c r="B247" s="69"/>
      <c r="C247" s="69"/>
      <c r="D247" s="69"/>
      <c r="E247" s="71"/>
      <c r="F247" s="71"/>
      <c r="G247" s="72"/>
      <c r="H247" s="69"/>
      <c r="I247" s="69"/>
      <c r="J247" s="73"/>
      <c r="N247" s="49"/>
    </row>
    <row r="248" spans="1:14">
      <c r="A248" s="74"/>
      <c r="B248" s="69"/>
      <c r="C248" s="69"/>
      <c r="D248" s="69"/>
      <c r="E248" s="71"/>
      <c r="F248" s="71"/>
      <c r="G248" s="72"/>
      <c r="H248" s="69"/>
      <c r="I248" s="69"/>
      <c r="J248" s="73"/>
      <c r="N248" s="49"/>
    </row>
    <row r="249" spans="1:14">
      <c r="A249" s="74"/>
      <c r="B249" s="69"/>
      <c r="C249" s="69"/>
      <c r="D249" s="69"/>
      <c r="E249" s="71"/>
      <c r="F249" s="71"/>
      <c r="G249" s="72"/>
      <c r="H249" s="69"/>
      <c r="I249" s="69"/>
      <c r="J249" s="73"/>
      <c r="N249" s="49"/>
    </row>
    <row r="250" spans="1:14">
      <c r="A250" s="74"/>
      <c r="B250" s="69"/>
      <c r="C250" s="69"/>
      <c r="D250" s="69"/>
      <c r="E250" s="71"/>
      <c r="F250" s="71"/>
      <c r="G250" s="72"/>
      <c r="H250" s="69"/>
      <c r="I250" s="69"/>
      <c r="J250" s="73"/>
      <c r="N250" s="49"/>
    </row>
    <row r="251" spans="1:14">
      <c r="A251" s="74"/>
      <c r="B251" s="69"/>
      <c r="C251" s="69"/>
      <c r="D251" s="69"/>
      <c r="E251" s="71"/>
      <c r="F251" s="71"/>
      <c r="G251" s="72"/>
      <c r="H251" s="69"/>
      <c r="I251" s="69"/>
      <c r="J251" s="73"/>
      <c r="N251" s="49"/>
    </row>
    <row r="252" spans="1:14">
      <c r="A252" s="74"/>
      <c r="B252" s="69"/>
      <c r="C252" s="69"/>
      <c r="D252" s="69"/>
      <c r="E252" s="71"/>
      <c r="F252" s="71"/>
      <c r="G252" s="72"/>
      <c r="H252" s="69"/>
      <c r="I252" s="69"/>
      <c r="J252" s="73"/>
      <c r="N252" s="49"/>
    </row>
    <row r="253" spans="1:14">
      <c r="A253" s="74"/>
      <c r="B253" s="69"/>
      <c r="C253" s="69"/>
      <c r="D253" s="69"/>
      <c r="E253" s="71"/>
      <c r="F253" s="71"/>
      <c r="G253" s="72"/>
      <c r="H253" s="69"/>
      <c r="I253" s="69"/>
      <c r="J253" s="73"/>
      <c r="N253" s="49"/>
    </row>
    <row r="254" spans="1:14">
      <c r="A254" s="74"/>
      <c r="B254" s="69"/>
      <c r="C254" s="69"/>
      <c r="D254" s="69"/>
      <c r="E254" s="71"/>
      <c r="F254" s="71"/>
      <c r="G254" s="72"/>
      <c r="H254" s="69"/>
      <c r="I254" s="69"/>
      <c r="J254" s="73"/>
      <c r="N254" s="49"/>
    </row>
    <row r="255" spans="1:14">
      <c r="A255" s="74"/>
      <c r="B255" s="69"/>
      <c r="C255" s="69"/>
      <c r="D255" s="69"/>
      <c r="E255" s="71"/>
      <c r="F255" s="71"/>
      <c r="G255" s="72"/>
      <c r="H255" s="69"/>
      <c r="I255" s="69"/>
      <c r="J255" s="73"/>
      <c r="N255" s="49"/>
    </row>
    <row r="256" spans="1:14">
      <c r="A256" s="74"/>
      <c r="B256" s="69"/>
      <c r="C256" s="69"/>
      <c r="D256" s="69"/>
      <c r="E256" s="71"/>
      <c r="F256" s="71"/>
      <c r="G256" s="72"/>
      <c r="H256" s="69"/>
      <c r="I256" s="69"/>
      <c r="J256" s="73"/>
      <c r="N256" s="49"/>
    </row>
    <row r="257" spans="1:14">
      <c r="A257" s="74"/>
      <c r="B257" s="69"/>
      <c r="C257" s="69"/>
      <c r="D257" s="69"/>
      <c r="E257" s="71"/>
      <c r="F257" s="71"/>
      <c r="G257" s="72"/>
      <c r="H257" s="69"/>
      <c r="I257" s="69"/>
      <c r="J257" s="73"/>
      <c r="N257" s="49"/>
    </row>
    <row r="258" spans="1:14">
      <c r="A258" s="74"/>
      <c r="B258" s="69"/>
      <c r="C258" s="69"/>
      <c r="D258" s="69"/>
      <c r="E258" s="71"/>
      <c r="F258" s="71"/>
      <c r="G258" s="72"/>
      <c r="H258" s="69"/>
      <c r="I258" s="69"/>
      <c r="J258" s="73"/>
      <c r="N258" s="49"/>
    </row>
    <row r="259" spans="1:14">
      <c r="A259" s="74"/>
      <c r="B259" s="69"/>
      <c r="C259" s="69"/>
      <c r="D259" s="69"/>
      <c r="E259" s="71"/>
      <c r="F259" s="71"/>
      <c r="G259" s="72"/>
      <c r="H259" s="69"/>
      <c r="I259" s="69"/>
      <c r="J259" s="73"/>
      <c r="N259" s="49"/>
    </row>
    <row r="260" spans="1:14">
      <c r="A260" s="74"/>
      <c r="B260" s="69"/>
      <c r="C260" s="69"/>
      <c r="D260" s="69"/>
      <c r="E260" s="71"/>
      <c r="F260" s="71"/>
      <c r="G260" s="72"/>
      <c r="H260" s="69"/>
      <c r="I260" s="69"/>
      <c r="J260" s="73"/>
      <c r="N260" s="49"/>
    </row>
    <row r="261" spans="1:14">
      <c r="A261" s="74"/>
      <c r="B261" s="69"/>
      <c r="C261" s="69"/>
      <c r="D261" s="69"/>
      <c r="E261" s="71"/>
      <c r="F261" s="71"/>
      <c r="G261" s="72"/>
      <c r="H261" s="69"/>
      <c r="I261" s="69"/>
      <c r="J261" s="73"/>
      <c r="N261" s="49"/>
    </row>
    <row r="262" spans="1:14">
      <c r="A262" s="74"/>
      <c r="B262" s="69"/>
      <c r="C262" s="69"/>
      <c r="D262" s="69"/>
      <c r="E262" s="71"/>
      <c r="F262" s="71"/>
      <c r="G262" s="72"/>
      <c r="H262" s="69"/>
      <c r="I262" s="69"/>
      <c r="J262" s="73"/>
      <c r="N262" s="49"/>
    </row>
    <row r="263" spans="1:14">
      <c r="A263" s="74"/>
      <c r="B263" s="69"/>
      <c r="C263" s="69"/>
      <c r="D263" s="69"/>
      <c r="E263" s="71"/>
      <c r="F263" s="71"/>
      <c r="G263" s="72"/>
      <c r="H263" s="69"/>
      <c r="I263" s="69"/>
      <c r="J263" s="73"/>
      <c r="N263" s="49"/>
    </row>
    <row r="264" spans="1:14">
      <c r="A264" s="74"/>
      <c r="B264" s="69"/>
      <c r="C264" s="69"/>
      <c r="D264" s="69"/>
      <c r="E264" s="71"/>
      <c r="F264" s="71"/>
      <c r="G264" s="72"/>
      <c r="H264" s="69"/>
      <c r="I264" s="69"/>
      <c r="J264" s="73"/>
      <c r="N264" s="49"/>
    </row>
    <row r="265" spans="1:14">
      <c r="A265" s="74"/>
      <c r="B265" s="69"/>
      <c r="C265" s="69"/>
      <c r="D265" s="69"/>
      <c r="E265" s="71"/>
      <c r="F265" s="71"/>
      <c r="G265" s="72"/>
      <c r="H265" s="69"/>
      <c r="I265" s="69"/>
      <c r="J265" s="73"/>
      <c r="N265" s="49"/>
    </row>
    <row r="266" spans="1:14">
      <c r="A266" s="74"/>
      <c r="B266" s="69"/>
      <c r="C266" s="69"/>
      <c r="D266" s="69"/>
      <c r="E266" s="71"/>
      <c r="F266" s="71"/>
      <c r="G266" s="72"/>
      <c r="H266" s="69"/>
      <c r="I266" s="69"/>
      <c r="J266" s="73"/>
      <c r="N266" s="49"/>
    </row>
    <row r="267" spans="1:14">
      <c r="A267" s="74"/>
      <c r="B267" s="69"/>
      <c r="C267" s="69"/>
      <c r="D267" s="69"/>
      <c r="E267" s="71"/>
      <c r="F267" s="71"/>
      <c r="G267" s="72"/>
      <c r="H267" s="69"/>
      <c r="I267" s="69"/>
      <c r="J267" s="73"/>
      <c r="N267" s="49"/>
    </row>
    <row r="268" spans="1:14">
      <c r="A268" s="74"/>
      <c r="B268" s="69"/>
      <c r="C268" s="69"/>
      <c r="D268" s="69"/>
      <c r="E268" s="71"/>
      <c r="F268" s="71"/>
      <c r="G268" s="72"/>
      <c r="H268" s="69"/>
      <c r="I268" s="69"/>
      <c r="J268" s="73"/>
      <c r="N268" s="49"/>
    </row>
    <row r="269" spans="1:14">
      <c r="A269" s="74"/>
      <c r="B269" s="69"/>
      <c r="C269" s="69"/>
      <c r="D269" s="69"/>
      <c r="E269" s="71"/>
      <c r="F269" s="71"/>
      <c r="G269" s="72"/>
      <c r="H269" s="69"/>
      <c r="I269" s="69"/>
      <c r="J269" s="73"/>
      <c r="N269" s="49"/>
    </row>
    <row r="270" spans="1:14">
      <c r="A270" s="74"/>
      <c r="B270" s="69"/>
      <c r="C270" s="69"/>
      <c r="D270" s="69"/>
      <c r="E270" s="71"/>
      <c r="F270" s="71"/>
      <c r="G270" s="72"/>
      <c r="H270" s="69"/>
      <c r="I270" s="69"/>
      <c r="J270" s="73"/>
      <c r="N270" s="49"/>
    </row>
    <row r="271" spans="1:14">
      <c r="A271" s="74"/>
      <c r="B271" s="69"/>
      <c r="C271" s="69"/>
      <c r="D271" s="69"/>
      <c r="E271" s="70"/>
      <c r="F271" s="71"/>
      <c r="G271" s="72"/>
      <c r="H271" s="69"/>
      <c r="I271" s="69"/>
      <c r="J271" s="73"/>
      <c r="N271" s="49"/>
    </row>
    <row r="272" spans="1:14">
      <c r="A272" s="74"/>
      <c r="B272" s="69"/>
      <c r="C272" s="69"/>
      <c r="D272" s="69"/>
      <c r="E272" s="70"/>
      <c r="F272" s="71"/>
      <c r="G272" s="72"/>
      <c r="H272" s="69"/>
      <c r="I272" s="69"/>
      <c r="J272" s="73"/>
      <c r="N272" s="49"/>
    </row>
    <row r="273" spans="1:14">
      <c r="A273" s="74"/>
      <c r="B273" s="69"/>
      <c r="C273" s="69"/>
      <c r="D273" s="69"/>
      <c r="E273" s="70"/>
      <c r="F273" s="71"/>
      <c r="G273" s="72"/>
      <c r="H273" s="69"/>
      <c r="I273" s="69"/>
      <c r="J273" s="73"/>
      <c r="N273" s="49"/>
    </row>
    <row r="274" spans="1:14">
      <c r="A274" s="74"/>
      <c r="B274" s="69"/>
      <c r="C274" s="69"/>
      <c r="D274" s="69"/>
      <c r="E274" s="70"/>
      <c r="F274" s="71"/>
      <c r="G274" s="72"/>
      <c r="H274" s="69"/>
      <c r="I274" s="69"/>
      <c r="J274" s="73"/>
      <c r="N274" s="49"/>
    </row>
    <row r="275" spans="1:14">
      <c r="A275" s="74"/>
      <c r="B275" s="69"/>
      <c r="C275" s="69"/>
      <c r="D275" s="69"/>
      <c r="E275" s="70"/>
      <c r="F275" s="71"/>
      <c r="G275" s="72"/>
      <c r="H275" s="69"/>
      <c r="I275" s="69"/>
      <c r="J275" s="73"/>
      <c r="N275" s="49"/>
    </row>
    <row r="276" spans="1:14">
      <c r="A276" s="74"/>
      <c r="B276" s="69"/>
      <c r="C276" s="69"/>
      <c r="D276" s="69"/>
      <c r="E276" s="70"/>
      <c r="F276" s="71"/>
      <c r="G276" s="72"/>
      <c r="H276" s="69"/>
      <c r="I276" s="69"/>
      <c r="J276" s="73"/>
      <c r="N276" s="49"/>
    </row>
    <row r="277" spans="1:14">
      <c r="A277" s="74"/>
      <c r="B277" s="69"/>
      <c r="C277" s="69"/>
      <c r="D277" s="69"/>
      <c r="E277" s="70"/>
      <c r="F277" s="71"/>
      <c r="G277" s="72"/>
      <c r="H277" s="69"/>
      <c r="I277" s="69"/>
      <c r="J277" s="73"/>
      <c r="N277" s="49"/>
    </row>
    <row r="278" spans="1:14">
      <c r="N278" s="49" t="str">
        <f>IF(G278="","",COUNTIF('MASTER LL'!$B:$B,'MASTER WO'!G278))</f>
        <v/>
      </c>
    </row>
    <row r="279" spans="1:14">
      <c r="N279" s="49"/>
    </row>
    <row r="280" spans="1:14">
      <c r="N280" s="49"/>
    </row>
    <row r="281" spans="1:14">
      <c r="N281" s="49"/>
    </row>
    <row r="282" spans="1:14">
      <c r="N282" s="49"/>
    </row>
    <row r="283" spans="1:14">
      <c r="N283" s="49"/>
    </row>
    <row r="284" spans="1:14">
      <c r="N284" s="49"/>
    </row>
    <row r="285" spans="1:14">
      <c r="N285" s="49"/>
    </row>
    <row r="286" spans="1:14">
      <c r="N286" s="49"/>
    </row>
    <row r="287" spans="1:14">
      <c r="N287" s="49"/>
    </row>
    <row r="288" spans="1:14">
      <c r="N288" s="49"/>
    </row>
    <row r="289" spans="14:14">
      <c r="N289" s="49"/>
    </row>
    <row r="290" spans="14:14">
      <c r="N290" s="49"/>
    </row>
    <row r="291" spans="14:14">
      <c r="N291" s="49"/>
    </row>
    <row r="292" spans="14:14">
      <c r="N292" s="49"/>
    </row>
    <row r="293" spans="14:14">
      <c r="N293" s="49"/>
    </row>
    <row r="294" spans="14:14">
      <c r="N294" s="49"/>
    </row>
    <row r="295" spans="14:14">
      <c r="N295" s="49"/>
    </row>
    <row r="296" spans="14:14">
      <c r="N296" s="49"/>
    </row>
    <row r="297" spans="14:14">
      <c r="N297" s="49"/>
    </row>
    <row r="298" spans="14:14">
      <c r="N298" s="49"/>
    </row>
    <row r="299" spans="14:14">
      <c r="N299" s="49"/>
    </row>
    <row r="300" spans="14:14">
      <c r="N300" s="49"/>
    </row>
    <row r="301" spans="14:14">
      <c r="N301" s="49"/>
    </row>
    <row r="302" spans="14:14">
      <c r="N302" s="49"/>
    </row>
    <row r="303" spans="14:14">
      <c r="N303" s="49"/>
    </row>
    <row r="304" spans="14:14">
      <c r="N304" s="49"/>
    </row>
    <row r="305" spans="14:14">
      <c r="N305" s="85"/>
    </row>
    <row r="306" spans="14:14">
      <c r="N306" s="85"/>
    </row>
    <row r="307" spans="14:14">
      <c r="N307" s="85"/>
    </row>
    <row r="308" spans="14:14">
      <c r="N308" s="85"/>
    </row>
    <row r="309" spans="14:14">
      <c r="N309" s="85"/>
    </row>
    <row r="310" spans="14:14">
      <c r="N310" s="85"/>
    </row>
    <row r="311" spans="14:14">
      <c r="N311" s="85"/>
    </row>
  </sheetData>
  <autoFilter ref="A4:N4">
    <filterColumn colId="5"/>
    <filterColumn colId="6"/>
    <filterColumn colId="7"/>
    <filterColumn colId="8"/>
    <filterColumn colId="9"/>
    <filterColumn colId="11"/>
  </autoFilter>
  <sortState ref="A6:O14">
    <sortCondition descending="1" ref="N6:N14"/>
  </sortState>
  <conditionalFormatting sqref="N3 N5:N311">
    <cfRule type="cellIs" dxfId="33" priority="14" operator="equal">
      <formula>0</formula>
    </cfRule>
  </conditionalFormatting>
  <conditionalFormatting sqref="O4">
    <cfRule type="cellIs" dxfId="32" priority="9" operator="notEqual">
      <formula>0</formula>
    </cfRule>
  </conditionalFormatting>
  <pageMargins left="0.5" right="0.25" top="1" bottom="1" header="0.51" footer="0.5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L990"/>
  <sheetViews>
    <sheetView showGridLines="0" zoomScale="85" zoomScaleNormal="85" workbookViewId="0">
      <selection sqref="A1:J11"/>
    </sheetView>
  </sheetViews>
  <sheetFormatPr defaultColWidth="10.7109375" defaultRowHeight="14.25"/>
  <cols>
    <col min="1" max="1" width="12.140625" style="58" customWidth="1"/>
    <col min="2" max="2" width="13.85546875" style="58" customWidth="1"/>
    <col min="3" max="3" width="15.140625" style="58" customWidth="1"/>
    <col min="4" max="4" width="18.28515625" style="58" customWidth="1"/>
    <col min="5" max="5" width="10.140625" style="58" bestFit="1" customWidth="1"/>
    <col min="6" max="6" width="10" style="11" bestFit="1" customWidth="1"/>
    <col min="7" max="7" width="18.140625" style="11" customWidth="1"/>
    <col min="8" max="8" width="13.7109375" style="11" customWidth="1"/>
    <col min="9" max="9" width="13.140625" style="11" customWidth="1"/>
    <col min="10" max="10" width="10.7109375" style="11"/>
    <col min="11" max="11" width="9.140625" style="11" customWidth="1"/>
    <col min="12" max="12" width="9.85546875" style="11" customWidth="1"/>
    <col min="13" max="234" width="10.7109375" style="11"/>
    <col min="235" max="235" width="13.42578125" style="11" bestFit="1" customWidth="1"/>
    <col min="236" max="236" width="10.140625" style="11" bestFit="1" customWidth="1"/>
    <col min="237" max="237" width="16.5703125" style="11" bestFit="1" customWidth="1"/>
    <col min="238" max="238" width="19.42578125" style="11" bestFit="1" customWidth="1"/>
    <col min="239" max="239" width="15.28515625" style="11" customWidth="1"/>
    <col min="240" max="240" width="20.140625" style="11" bestFit="1" customWidth="1"/>
    <col min="241" max="241" width="9" style="11" bestFit="1" customWidth="1"/>
    <col min="242" max="242" width="12.85546875" style="11" customWidth="1"/>
    <col min="243" max="243" width="16.7109375" style="11" bestFit="1" customWidth="1"/>
    <col min="244" max="244" width="22.140625" style="11" customWidth="1"/>
    <col min="245" max="245" width="17.7109375" style="11" customWidth="1"/>
    <col min="246" max="246" width="14.5703125" style="11" bestFit="1" customWidth="1"/>
    <col min="247" max="247" width="11.5703125" style="11" bestFit="1" customWidth="1"/>
    <col min="248" max="248" width="14" style="11" bestFit="1" customWidth="1"/>
    <col min="249" max="256" width="10.7109375" style="11"/>
    <col min="257" max="257" width="16.7109375" style="11" bestFit="1" customWidth="1"/>
    <col min="258" max="258" width="22.140625" style="11" customWidth="1"/>
    <col min="259" max="490" width="10.7109375" style="11"/>
    <col min="491" max="491" width="13.42578125" style="11" bestFit="1" customWidth="1"/>
    <col min="492" max="492" width="10.140625" style="11" bestFit="1" customWidth="1"/>
    <col min="493" max="493" width="16.5703125" style="11" bestFit="1" customWidth="1"/>
    <col min="494" max="494" width="19.42578125" style="11" bestFit="1" customWidth="1"/>
    <col min="495" max="495" width="15.28515625" style="11" customWidth="1"/>
    <col min="496" max="496" width="20.140625" style="11" bestFit="1" customWidth="1"/>
    <col min="497" max="497" width="9" style="11" bestFit="1" customWidth="1"/>
    <col min="498" max="498" width="12.85546875" style="11" customWidth="1"/>
    <col min="499" max="499" width="16.7109375" style="11" bestFit="1" customWidth="1"/>
    <col min="500" max="500" width="22.140625" style="11" customWidth="1"/>
    <col min="501" max="501" width="17.7109375" style="11" customWidth="1"/>
    <col min="502" max="502" width="14.5703125" style="11" bestFit="1" customWidth="1"/>
    <col min="503" max="503" width="11.5703125" style="11" bestFit="1" customWidth="1"/>
    <col min="504" max="504" width="14" style="11" bestFit="1" customWidth="1"/>
    <col min="505" max="512" width="10.7109375" style="11"/>
    <col min="513" max="513" width="16.7109375" style="11" bestFit="1" customWidth="1"/>
    <col min="514" max="514" width="22.140625" style="11" customWidth="1"/>
    <col min="515" max="746" width="10.7109375" style="11"/>
    <col min="747" max="747" width="13.42578125" style="11" bestFit="1" customWidth="1"/>
    <col min="748" max="748" width="10.140625" style="11" bestFit="1" customWidth="1"/>
    <col min="749" max="749" width="16.5703125" style="11" bestFit="1" customWidth="1"/>
    <col min="750" max="750" width="19.42578125" style="11" bestFit="1" customWidth="1"/>
    <col min="751" max="751" width="15.28515625" style="11" customWidth="1"/>
    <col min="752" max="752" width="20.140625" style="11" bestFit="1" customWidth="1"/>
    <col min="753" max="753" width="9" style="11" bestFit="1" customWidth="1"/>
    <col min="754" max="754" width="12.85546875" style="11" customWidth="1"/>
    <col min="755" max="755" width="16.7109375" style="11" bestFit="1" customWidth="1"/>
    <col min="756" max="756" width="22.140625" style="11" customWidth="1"/>
    <col min="757" max="757" width="17.7109375" style="11" customWidth="1"/>
    <col min="758" max="758" width="14.5703125" style="11" bestFit="1" customWidth="1"/>
    <col min="759" max="759" width="11.5703125" style="11" bestFit="1" customWidth="1"/>
    <col min="760" max="760" width="14" style="11" bestFit="1" customWidth="1"/>
    <col min="761" max="768" width="10.7109375" style="11"/>
    <col min="769" max="769" width="16.7109375" style="11" bestFit="1" customWidth="1"/>
    <col min="770" max="770" width="22.140625" style="11" customWidth="1"/>
    <col min="771" max="1002" width="10.7109375" style="11"/>
    <col min="1003" max="1003" width="13.42578125" style="11" bestFit="1" customWidth="1"/>
    <col min="1004" max="1004" width="10.140625" style="11" bestFit="1" customWidth="1"/>
    <col min="1005" max="1005" width="16.5703125" style="11" bestFit="1" customWidth="1"/>
    <col min="1006" max="1006" width="19.42578125" style="11" bestFit="1" customWidth="1"/>
    <col min="1007" max="1007" width="15.28515625" style="11" customWidth="1"/>
    <col min="1008" max="1008" width="20.140625" style="11" bestFit="1" customWidth="1"/>
    <col min="1009" max="1009" width="9" style="11" bestFit="1" customWidth="1"/>
    <col min="1010" max="1010" width="12.85546875" style="11" customWidth="1"/>
    <col min="1011" max="1011" width="16.7109375" style="11" bestFit="1" customWidth="1"/>
    <col min="1012" max="1012" width="22.140625" style="11" customWidth="1"/>
    <col min="1013" max="1013" width="17.7109375" style="11" customWidth="1"/>
    <col min="1014" max="1014" width="14.5703125" style="11" bestFit="1" customWidth="1"/>
    <col min="1015" max="1015" width="11.5703125" style="11" bestFit="1" customWidth="1"/>
    <col min="1016" max="1016" width="14" style="11" bestFit="1" customWidth="1"/>
    <col min="1017" max="1024" width="10.7109375" style="11"/>
    <col min="1025" max="1025" width="16.7109375" style="11" bestFit="1" customWidth="1"/>
    <col min="1026" max="1026" width="22.140625" style="11" customWidth="1"/>
    <col min="1027" max="1258" width="10.7109375" style="11"/>
    <col min="1259" max="1259" width="13.42578125" style="11" bestFit="1" customWidth="1"/>
    <col min="1260" max="1260" width="10.140625" style="11" bestFit="1" customWidth="1"/>
    <col min="1261" max="1261" width="16.5703125" style="11" bestFit="1" customWidth="1"/>
    <col min="1262" max="1262" width="19.42578125" style="11" bestFit="1" customWidth="1"/>
    <col min="1263" max="1263" width="15.28515625" style="11" customWidth="1"/>
    <col min="1264" max="1264" width="20.140625" style="11" bestFit="1" customWidth="1"/>
    <col min="1265" max="1265" width="9" style="11" bestFit="1" customWidth="1"/>
    <col min="1266" max="1266" width="12.85546875" style="11" customWidth="1"/>
    <col min="1267" max="1267" width="16.7109375" style="11" bestFit="1" customWidth="1"/>
    <col min="1268" max="1268" width="22.140625" style="11" customWidth="1"/>
    <col min="1269" max="1269" width="17.7109375" style="11" customWidth="1"/>
    <col min="1270" max="1270" width="14.5703125" style="11" bestFit="1" customWidth="1"/>
    <col min="1271" max="1271" width="11.5703125" style="11" bestFit="1" customWidth="1"/>
    <col min="1272" max="1272" width="14" style="11" bestFit="1" customWidth="1"/>
    <col min="1273" max="1280" width="10.7109375" style="11"/>
    <col min="1281" max="1281" width="16.7109375" style="11" bestFit="1" customWidth="1"/>
    <col min="1282" max="1282" width="22.140625" style="11" customWidth="1"/>
    <col min="1283" max="1514" width="10.7109375" style="11"/>
    <col min="1515" max="1515" width="13.42578125" style="11" bestFit="1" customWidth="1"/>
    <col min="1516" max="1516" width="10.140625" style="11" bestFit="1" customWidth="1"/>
    <col min="1517" max="1517" width="16.5703125" style="11" bestFit="1" customWidth="1"/>
    <col min="1518" max="1518" width="19.42578125" style="11" bestFit="1" customWidth="1"/>
    <col min="1519" max="1519" width="15.28515625" style="11" customWidth="1"/>
    <col min="1520" max="1520" width="20.140625" style="11" bestFit="1" customWidth="1"/>
    <col min="1521" max="1521" width="9" style="11" bestFit="1" customWidth="1"/>
    <col min="1522" max="1522" width="12.85546875" style="11" customWidth="1"/>
    <col min="1523" max="1523" width="16.7109375" style="11" bestFit="1" customWidth="1"/>
    <col min="1524" max="1524" width="22.140625" style="11" customWidth="1"/>
    <col min="1525" max="1525" width="17.7109375" style="11" customWidth="1"/>
    <col min="1526" max="1526" width="14.5703125" style="11" bestFit="1" customWidth="1"/>
    <col min="1527" max="1527" width="11.5703125" style="11" bestFit="1" customWidth="1"/>
    <col min="1528" max="1528" width="14" style="11" bestFit="1" customWidth="1"/>
    <col min="1529" max="1536" width="10.7109375" style="11"/>
    <col min="1537" max="1537" width="16.7109375" style="11" bestFit="1" customWidth="1"/>
    <col min="1538" max="1538" width="22.140625" style="11" customWidth="1"/>
    <col min="1539" max="1770" width="10.7109375" style="11"/>
    <col min="1771" max="1771" width="13.42578125" style="11" bestFit="1" customWidth="1"/>
    <col min="1772" max="1772" width="10.140625" style="11" bestFit="1" customWidth="1"/>
    <col min="1773" max="1773" width="16.5703125" style="11" bestFit="1" customWidth="1"/>
    <col min="1774" max="1774" width="19.42578125" style="11" bestFit="1" customWidth="1"/>
    <col min="1775" max="1775" width="15.28515625" style="11" customWidth="1"/>
    <col min="1776" max="1776" width="20.140625" style="11" bestFit="1" customWidth="1"/>
    <col min="1777" max="1777" width="9" style="11" bestFit="1" customWidth="1"/>
    <col min="1778" max="1778" width="12.85546875" style="11" customWidth="1"/>
    <col min="1779" max="1779" width="16.7109375" style="11" bestFit="1" customWidth="1"/>
    <col min="1780" max="1780" width="22.140625" style="11" customWidth="1"/>
    <col min="1781" max="1781" width="17.7109375" style="11" customWidth="1"/>
    <col min="1782" max="1782" width="14.5703125" style="11" bestFit="1" customWidth="1"/>
    <col min="1783" max="1783" width="11.5703125" style="11" bestFit="1" customWidth="1"/>
    <col min="1784" max="1784" width="14" style="11" bestFit="1" customWidth="1"/>
    <col min="1785" max="1792" width="10.7109375" style="11"/>
    <col min="1793" max="1793" width="16.7109375" style="11" bestFit="1" customWidth="1"/>
    <col min="1794" max="1794" width="22.140625" style="11" customWidth="1"/>
    <col min="1795" max="2026" width="10.7109375" style="11"/>
    <col min="2027" max="2027" width="13.42578125" style="11" bestFit="1" customWidth="1"/>
    <col min="2028" max="2028" width="10.140625" style="11" bestFit="1" customWidth="1"/>
    <col min="2029" max="2029" width="16.5703125" style="11" bestFit="1" customWidth="1"/>
    <col min="2030" max="2030" width="19.42578125" style="11" bestFit="1" customWidth="1"/>
    <col min="2031" max="2031" width="15.28515625" style="11" customWidth="1"/>
    <col min="2032" max="2032" width="20.140625" style="11" bestFit="1" customWidth="1"/>
    <col min="2033" max="2033" width="9" style="11" bestFit="1" customWidth="1"/>
    <col min="2034" max="2034" width="12.85546875" style="11" customWidth="1"/>
    <col min="2035" max="2035" width="16.7109375" style="11" bestFit="1" customWidth="1"/>
    <col min="2036" max="2036" width="22.140625" style="11" customWidth="1"/>
    <col min="2037" max="2037" width="17.7109375" style="11" customWidth="1"/>
    <col min="2038" max="2038" width="14.5703125" style="11" bestFit="1" customWidth="1"/>
    <col min="2039" max="2039" width="11.5703125" style="11" bestFit="1" customWidth="1"/>
    <col min="2040" max="2040" width="14" style="11" bestFit="1" customWidth="1"/>
    <col min="2041" max="2048" width="10.7109375" style="11"/>
    <col min="2049" max="2049" width="16.7109375" style="11" bestFit="1" customWidth="1"/>
    <col min="2050" max="2050" width="22.140625" style="11" customWidth="1"/>
    <col min="2051" max="2282" width="10.7109375" style="11"/>
    <col min="2283" max="2283" width="13.42578125" style="11" bestFit="1" customWidth="1"/>
    <col min="2284" max="2284" width="10.140625" style="11" bestFit="1" customWidth="1"/>
    <col min="2285" max="2285" width="16.5703125" style="11" bestFit="1" customWidth="1"/>
    <col min="2286" max="2286" width="19.42578125" style="11" bestFit="1" customWidth="1"/>
    <col min="2287" max="2287" width="15.28515625" style="11" customWidth="1"/>
    <col min="2288" max="2288" width="20.140625" style="11" bestFit="1" customWidth="1"/>
    <col min="2289" max="2289" width="9" style="11" bestFit="1" customWidth="1"/>
    <col min="2290" max="2290" width="12.85546875" style="11" customWidth="1"/>
    <col min="2291" max="2291" width="16.7109375" style="11" bestFit="1" customWidth="1"/>
    <col min="2292" max="2292" width="22.140625" style="11" customWidth="1"/>
    <col min="2293" max="2293" width="17.7109375" style="11" customWidth="1"/>
    <col min="2294" max="2294" width="14.5703125" style="11" bestFit="1" customWidth="1"/>
    <col min="2295" max="2295" width="11.5703125" style="11" bestFit="1" customWidth="1"/>
    <col min="2296" max="2296" width="14" style="11" bestFit="1" customWidth="1"/>
    <col min="2297" max="2304" width="10.7109375" style="11"/>
    <col min="2305" max="2305" width="16.7109375" style="11" bestFit="1" customWidth="1"/>
    <col min="2306" max="2306" width="22.140625" style="11" customWidth="1"/>
    <col min="2307" max="2538" width="10.7109375" style="11"/>
    <col min="2539" max="2539" width="13.42578125" style="11" bestFit="1" customWidth="1"/>
    <col min="2540" max="2540" width="10.140625" style="11" bestFit="1" customWidth="1"/>
    <col min="2541" max="2541" width="16.5703125" style="11" bestFit="1" customWidth="1"/>
    <col min="2542" max="2542" width="19.42578125" style="11" bestFit="1" customWidth="1"/>
    <col min="2543" max="2543" width="15.28515625" style="11" customWidth="1"/>
    <col min="2544" max="2544" width="20.140625" style="11" bestFit="1" customWidth="1"/>
    <col min="2545" max="2545" width="9" style="11" bestFit="1" customWidth="1"/>
    <col min="2546" max="2546" width="12.85546875" style="11" customWidth="1"/>
    <col min="2547" max="2547" width="16.7109375" style="11" bestFit="1" customWidth="1"/>
    <col min="2548" max="2548" width="22.140625" style="11" customWidth="1"/>
    <col min="2549" max="2549" width="17.7109375" style="11" customWidth="1"/>
    <col min="2550" max="2550" width="14.5703125" style="11" bestFit="1" customWidth="1"/>
    <col min="2551" max="2551" width="11.5703125" style="11" bestFit="1" customWidth="1"/>
    <col min="2552" max="2552" width="14" style="11" bestFit="1" customWidth="1"/>
    <col min="2553" max="2560" width="10.7109375" style="11"/>
    <col min="2561" max="2561" width="16.7109375" style="11" bestFit="1" customWidth="1"/>
    <col min="2562" max="2562" width="22.140625" style="11" customWidth="1"/>
    <col min="2563" max="2794" width="10.7109375" style="11"/>
    <col min="2795" max="2795" width="13.42578125" style="11" bestFit="1" customWidth="1"/>
    <col min="2796" max="2796" width="10.140625" style="11" bestFit="1" customWidth="1"/>
    <col min="2797" max="2797" width="16.5703125" style="11" bestFit="1" customWidth="1"/>
    <col min="2798" max="2798" width="19.42578125" style="11" bestFit="1" customWidth="1"/>
    <col min="2799" max="2799" width="15.28515625" style="11" customWidth="1"/>
    <col min="2800" max="2800" width="20.140625" style="11" bestFit="1" customWidth="1"/>
    <col min="2801" max="2801" width="9" style="11" bestFit="1" customWidth="1"/>
    <col min="2802" max="2802" width="12.85546875" style="11" customWidth="1"/>
    <col min="2803" max="2803" width="16.7109375" style="11" bestFit="1" customWidth="1"/>
    <col min="2804" max="2804" width="22.140625" style="11" customWidth="1"/>
    <col min="2805" max="2805" width="17.7109375" style="11" customWidth="1"/>
    <col min="2806" max="2806" width="14.5703125" style="11" bestFit="1" customWidth="1"/>
    <col min="2807" max="2807" width="11.5703125" style="11" bestFit="1" customWidth="1"/>
    <col min="2808" max="2808" width="14" style="11" bestFit="1" customWidth="1"/>
    <col min="2809" max="2816" width="10.7109375" style="11"/>
    <col min="2817" max="2817" width="16.7109375" style="11" bestFit="1" customWidth="1"/>
    <col min="2818" max="2818" width="22.140625" style="11" customWidth="1"/>
    <col min="2819" max="3050" width="10.7109375" style="11"/>
    <col min="3051" max="3051" width="13.42578125" style="11" bestFit="1" customWidth="1"/>
    <col min="3052" max="3052" width="10.140625" style="11" bestFit="1" customWidth="1"/>
    <col min="3053" max="3053" width="16.5703125" style="11" bestFit="1" customWidth="1"/>
    <col min="3054" max="3054" width="19.42578125" style="11" bestFit="1" customWidth="1"/>
    <col min="3055" max="3055" width="15.28515625" style="11" customWidth="1"/>
    <col min="3056" max="3056" width="20.140625" style="11" bestFit="1" customWidth="1"/>
    <col min="3057" max="3057" width="9" style="11" bestFit="1" customWidth="1"/>
    <col min="3058" max="3058" width="12.85546875" style="11" customWidth="1"/>
    <col min="3059" max="3059" width="16.7109375" style="11" bestFit="1" customWidth="1"/>
    <col min="3060" max="3060" width="22.140625" style="11" customWidth="1"/>
    <col min="3061" max="3061" width="17.7109375" style="11" customWidth="1"/>
    <col min="3062" max="3062" width="14.5703125" style="11" bestFit="1" customWidth="1"/>
    <col min="3063" max="3063" width="11.5703125" style="11" bestFit="1" customWidth="1"/>
    <col min="3064" max="3064" width="14" style="11" bestFit="1" customWidth="1"/>
    <col min="3065" max="3072" width="10.7109375" style="11"/>
    <col min="3073" max="3073" width="16.7109375" style="11" bestFit="1" customWidth="1"/>
    <col min="3074" max="3074" width="22.140625" style="11" customWidth="1"/>
    <col min="3075" max="3306" width="10.7109375" style="11"/>
    <col min="3307" max="3307" width="13.42578125" style="11" bestFit="1" customWidth="1"/>
    <col min="3308" max="3308" width="10.140625" style="11" bestFit="1" customWidth="1"/>
    <col min="3309" max="3309" width="16.5703125" style="11" bestFit="1" customWidth="1"/>
    <col min="3310" max="3310" width="19.42578125" style="11" bestFit="1" customWidth="1"/>
    <col min="3311" max="3311" width="15.28515625" style="11" customWidth="1"/>
    <col min="3312" max="3312" width="20.140625" style="11" bestFit="1" customWidth="1"/>
    <col min="3313" max="3313" width="9" style="11" bestFit="1" customWidth="1"/>
    <col min="3314" max="3314" width="12.85546875" style="11" customWidth="1"/>
    <col min="3315" max="3315" width="16.7109375" style="11" bestFit="1" customWidth="1"/>
    <col min="3316" max="3316" width="22.140625" style="11" customWidth="1"/>
    <col min="3317" max="3317" width="17.7109375" style="11" customWidth="1"/>
    <col min="3318" max="3318" width="14.5703125" style="11" bestFit="1" customWidth="1"/>
    <col min="3319" max="3319" width="11.5703125" style="11" bestFit="1" customWidth="1"/>
    <col min="3320" max="3320" width="14" style="11" bestFit="1" customWidth="1"/>
    <col min="3321" max="3328" width="10.7109375" style="11"/>
    <col min="3329" max="3329" width="16.7109375" style="11" bestFit="1" customWidth="1"/>
    <col min="3330" max="3330" width="22.140625" style="11" customWidth="1"/>
    <col min="3331" max="3562" width="10.7109375" style="11"/>
    <col min="3563" max="3563" width="13.42578125" style="11" bestFit="1" customWidth="1"/>
    <col min="3564" max="3564" width="10.140625" style="11" bestFit="1" customWidth="1"/>
    <col min="3565" max="3565" width="16.5703125" style="11" bestFit="1" customWidth="1"/>
    <col min="3566" max="3566" width="19.42578125" style="11" bestFit="1" customWidth="1"/>
    <col min="3567" max="3567" width="15.28515625" style="11" customWidth="1"/>
    <col min="3568" max="3568" width="20.140625" style="11" bestFit="1" customWidth="1"/>
    <col min="3569" max="3569" width="9" style="11" bestFit="1" customWidth="1"/>
    <col min="3570" max="3570" width="12.85546875" style="11" customWidth="1"/>
    <col min="3571" max="3571" width="16.7109375" style="11" bestFit="1" customWidth="1"/>
    <col min="3572" max="3572" width="22.140625" style="11" customWidth="1"/>
    <col min="3573" max="3573" width="17.7109375" style="11" customWidth="1"/>
    <col min="3574" max="3574" width="14.5703125" style="11" bestFit="1" customWidth="1"/>
    <col min="3575" max="3575" width="11.5703125" style="11" bestFit="1" customWidth="1"/>
    <col min="3576" max="3576" width="14" style="11" bestFit="1" customWidth="1"/>
    <col min="3577" max="3584" width="10.7109375" style="11"/>
    <col min="3585" max="3585" width="16.7109375" style="11" bestFit="1" customWidth="1"/>
    <col min="3586" max="3586" width="22.140625" style="11" customWidth="1"/>
    <col min="3587" max="3818" width="10.7109375" style="11"/>
    <col min="3819" max="3819" width="13.42578125" style="11" bestFit="1" customWidth="1"/>
    <col min="3820" max="3820" width="10.140625" style="11" bestFit="1" customWidth="1"/>
    <col min="3821" max="3821" width="16.5703125" style="11" bestFit="1" customWidth="1"/>
    <col min="3822" max="3822" width="19.42578125" style="11" bestFit="1" customWidth="1"/>
    <col min="3823" max="3823" width="15.28515625" style="11" customWidth="1"/>
    <col min="3824" max="3824" width="20.140625" style="11" bestFit="1" customWidth="1"/>
    <col min="3825" max="3825" width="9" style="11" bestFit="1" customWidth="1"/>
    <col min="3826" max="3826" width="12.85546875" style="11" customWidth="1"/>
    <col min="3827" max="3827" width="16.7109375" style="11" bestFit="1" customWidth="1"/>
    <col min="3828" max="3828" width="22.140625" style="11" customWidth="1"/>
    <col min="3829" max="3829" width="17.7109375" style="11" customWidth="1"/>
    <col min="3830" max="3830" width="14.5703125" style="11" bestFit="1" customWidth="1"/>
    <col min="3831" max="3831" width="11.5703125" style="11" bestFit="1" customWidth="1"/>
    <col min="3832" max="3832" width="14" style="11" bestFit="1" customWidth="1"/>
    <col min="3833" max="3840" width="10.7109375" style="11"/>
    <col min="3841" max="3841" width="16.7109375" style="11" bestFit="1" customWidth="1"/>
    <col min="3842" max="3842" width="22.140625" style="11" customWidth="1"/>
    <col min="3843" max="4074" width="10.7109375" style="11"/>
    <col min="4075" max="4075" width="13.42578125" style="11" bestFit="1" customWidth="1"/>
    <col min="4076" max="4076" width="10.140625" style="11" bestFit="1" customWidth="1"/>
    <col min="4077" max="4077" width="16.5703125" style="11" bestFit="1" customWidth="1"/>
    <col min="4078" max="4078" width="19.42578125" style="11" bestFit="1" customWidth="1"/>
    <col min="4079" max="4079" width="15.28515625" style="11" customWidth="1"/>
    <col min="4080" max="4080" width="20.140625" style="11" bestFit="1" customWidth="1"/>
    <col min="4081" max="4081" width="9" style="11" bestFit="1" customWidth="1"/>
    <col min="4082" max="4082" width="12.85546875" style="11" customWidth="1"/>
    <col min="4083" max="4083" width="16.7109375" style="11" bestFit="1" customWidth="1"/>
    <col min="4084" max="4084" width="22.140625" style="11" customWidth="1"/>
    <col min="4085" max="4085" width="17.7109375" style="11" customWidth="1"/>
    <col min="4086" max="4086" width="14.5703125" style="11" bestFit="1" customWidth="1"/>
    <col min="4087" max="4087" width="11.5703125" style="11" bestFit="1" customWidth="1"/>
    <col min="4088" max="4088" width="14" style="11" bestFit="1" customWidth="1"/>
    <col min="4089" max="4096" width="10.7109375" style="11"/>
    <col min="4097" max="4097" width="16.7109375" style="11" bestFit="1" customWidth="1"/>
    <col min="4098" max="4098" width="22.140625" style="11" customWidth="1"/>
    <col min="4099" max="4330" width="10.7109375" style="11"/>
    <col min="4331" max="4331" width="13.42578125" style="11" bestFit="1" customWidth="1"/>
    <col min="4332" max="4332" width="10.140625" style="11" bestFit="1" customWidth="1"/>
    <col min="4333" max="4333" width="16.5703125" style="11" bestFit="1" customWidth="1"/>
    <col min="4334" max="4334" width="19.42578125" style="11" bestFit="1" customWidth="1"/>
    <col min="4335" max="4335" width="15.28515625" style="11" customWidth="1"/>
    <col min="4336" max="4336" width="20.140625" style="11" bestFit="1" customWidth="1"/>
    <col min="4337" max="4337" width="9" style="11" bestFit="1" customWidth="1"/>
    <col min="4338" max="4338" width="12.85546875" style="11" customWidth="1"/>
    <col min="4339" max="4339" width="16.7109375" style="11" bestFit="1" customWidth="1"/>
    <col min="4340" max="4340" width="22.140625" style="11" customWidth="1"/>
    <col min="4341" max="4341" width="17.7109375" style="11" customWidth="1"/>
    <col min="4342" max="4342" width="14.5703125" style="11" bestFit="1" customWidth="1"/>
    <col min="4343" max="4343" width="11.5703125" style="11" bestFit="1" customWidth="1"/>
    <col min="4344" max="4344" width="14" style="11" bestFit="1" customWidth="1"/>
    <col min="4345" max="4352" width="10.7109375" style="11"/>
    <col min="4353" max="4353" width="16.7109375" style="11" bestFit="1" customWidth="1"/>
    <col min="4354" max="4354" width="22.140625" style="11" customWidth="1"/>
    <col min="4355" max="4586" width="10.7109375" style="11"/>
    <col min="4587" max="4587" width="13.42578125" style="11" bestFit="1" customWidth="1"/>
    <col min="4588" max="4588" width="10.140625" style="11" bestFit="1" customWidth="1"/>
    <col min="4589" max="4589" width="16.5703125" style="11" bestFit="1" customWidth="1"/>
    <col min="4590" max="4590" width="19.42578125" style="11" bestFit="1" customWidth="1"/>
    <col min="4591" max="4591" width="15.28515625" style="11" customWidth="1"/>
    <col min="4592" max="4592" width="20.140625" style="11" bestFit="1" customWidth="1"/>
    <col min="4593" max="4593" width="9" style="11" bestFit="1" customWidth="1"/>
    <col min="4594" max="4594" width="12.85546875" style="11" customWidth="1"/>
    <col min="4595" max="4595" width="16.7109375" style="11" bestFit="1" customWidth="1"/>
    <col min="4596" max="4596" width="22.140625" style="11" customWidth="1"/>
    <col min="4597" max="4597" width="17.7109375" style="11" customWidth="1"/>
    <col min="4598" max="4598" width="14.5703125" style="11" bestFit="1" customWidth="1"/>
    <col min="4599" max="4599" width="11.5703125" style="11" bestFit="1" customWidth="1"/>
    <col min="4600" max="4600" width="14" style="11" bestFit="1" customWidth="1"/>
    <col min="4601" max="4608" width="10.7109375" style="11"/>
    <col min="4609" max="4609" width="16.7109375" style="11" bestFit="1" customWidth="1"/>
    <col min="4610" max="4610" width="22.140625" style="11" customWidth="1"/>
    <col min="4611" max="4842" width="10.7109375" style="11"/>
    <col min="4843" max="4843" width="13.42578125" style="11" bestFit="1" customWidth="1"/>
    <col min="4844" max="4844" width="10.140625" style="11" bestFit="1" customWidth="1"/>
    <col min="4845" max="4845" width="16.5703125" style="11" bestFit="1" customWidth="1"/>
    <col min="4846" max="4846" width="19.42578125" style="11" bestFit="1" customWidth="1"/>
    <col min="4847" max="4847" width="15.28515625" style="11" customWidth="1"/>
    <col min="4848" max="4848" width="20.140625" style="11" bestFit="1" customWidth="1"/>
    <col min="4849" max="4849" width="9" style="11" bestFit="1" customWidth="1"/>
    <col min="4850" max="4850" width="12.85546875" style="11" customWidth="1"/>
    <col min="4851" max="4851" width="16.7109375" style="11" bestFit="1" customWidth="1"/>
    <col min="4852" max="4852" width="22.140625" style="11" customWidth="1"/>
    <col min="4853" max="4853" width="17.7109375" style="11" customWidth="1"/>
    <col min="4854" max="4854" width="14.5703125" style="11" bestFit="1" customWidth="1"/>
    <col min="4855" max="4855" width="11.5703125" style="11" bestFit="1" customWidth="1"/>
    <col min="4856" max="4856" width="14" style="11" bestFit="1" customWidth="1"/>
    <col min="4857" max="4864" width="10.7109375" style="11"/>
    <col min="4865" max="4865" width="16.7109375" style="11" bestFit="1" customWidth="1"/>
    <col min="4866" max="4866" width="22.140625" style="11" customWidth="1"/>
    <col min="4867" max="5098" width="10.7109375" style="11"/>
    <col min="5099" max="5099" width="13.42578125" style="11" bestFit="1" customWidth="1"/>
    <col min="5100" max="5100" width="10.140625" style="11" bestFit="1" customWidth="1"/>
    <col min="5101" max="5101" width="16.5703125" style="11" bestFit="1" customWidth="1"/>
    <col min="5102" max="5102" width="19.42578125" style="11" bestFit="1" customWidth="1"/>
    <col min="5103" max="5103" width="15.28515625" style="11" customWidth="1"/>
    <col min="5104" max="5104" width="20.140625" style="11" bestFit="1" customWidth="1"/>
    <col min="5105" max="5105" width="9" style="11" bestFit="1" customWidth="1"/>
    <col min="5106" max="5106" width="12.85546875" style="11" customWidth="1"/>
    <col min="5107" max="5107" width="16.7109375" style="11" bestFit="1" customWidth="1"/>
    <col min="5108" max="5108" width="22.140625" style="11" customWidth="1"/>
    <col min="5109" max="5109" width="17.7109375" style="11" customWidth="1"/>
    <col min="5110" max="5110" width="14.5703125" style="11" bestFit="1" customWidth="1"/>
    <col min="5111" max="5111" width="11.5703125" style="11" bestFit="1" customWidth="1"/>
    <col min="5112" max="5112" width="14" style="11" bestFit="1" customWidth="1"/>
    <col min="5113" max="5120" width="10.7109375" style="11"/>
    <col min="5121" max="5121" width="16.7109375" style="11" bestFit="1" customWidth="1"/>
    <col min="5122" max="5122" width="22.140625" style="11" customWidth="1"/>
    <col min="5123" max="5354" width="10.7109375" style="11"/>
    <col min="5355" max="5355" width="13.42578125" style="11" bestFit="1" customWidth="1"/>
    <col min="5356" max="5356" width="10.140625" style="11" bestFit="1" customWidth="1"/>
    <col min="5357" max="5357" width="16.5703125" style="11" bestFit="1" customWidth="1"/>
    <col min="5358" max="5358" width="19.42578125" style="11" bestFit="1" customWidth="1"/>
    <col min="5359" max="5359" width="15.28515625" style="11" customWidth="1"/>
    <col min="5360" max="5360" width="20.140625" style="11" bestFit="1" customWidth="1"/>
    <col min="5361" max="5361" width="9" style="11" bestFit="1" customWidth="1"/>
    <col min="5362" max="5362" width="12.85546875" style="11" customWidth="1"/>
    <col min="5363" max="5363" width="16.7109375" style="11" bestFit="1" customWidth="1"/>
    <col min="5364" max="5364" width="22.140625" style="11" customWidth="1"/>
    <col min="5365" max="5365" width="17.7109375" style="11" customWidth="1"/>
    <col min="5366" max="5366" width="14.5703125" style="11" bestFit="1" customWidth="1"/>
    <col min="5367" max="5367" width="11.5703125" style="11" bestFit="1" customWidth="1"/>
    <col min="5368" max="5368" width="14" style="11" bestFit="1" customWidth="1"/>
    <col min="5369" max="5376" width="10.7109375" style="11"/>
    <col min="5377" max="5377" width="16.7109375" style="11" bestFit="1" customWidth="1"/>
    <col min="5378" max="5378" width="22.140625" style="11" customWidth="1"/>
    <col min="5379" max="5610" width="10.7109375" style="11"/>
    <col min="5611" max="5611" width="13.42578125" style="11" bestFit="1" customWidth="1"/>
    <col min="5612" max="5612" width="10.140625" style="11" bestFit="1" customWidth="1"/>
    <col min="5613" max="5613" width="16.5703125" style="11" bestFit="1" customWidth="1"/>
    <col min="5614" max="5614" width="19.42578125" style="11" bestFit="1" customWidth="1"/>
    <col min="5615" max="5615" width="15.28515625" style="11" customWidth="1"/>
    <col min="5616" max="5616" width="20.140625" style="11" bestFit="1" customWidth="1"/>
    <col min="5617" max="5617" width="9" style="11" bestFit="1" customWidth="1"/>
    <col min="5618" max="5618" width="12.85546875" style="11" customWidth="1"/>
    <col min="5619" max="5619" width="16.7109375" style="11" bestFit="1" customWidth="1"/>
    <col min="5620" max="5620" width="22.140625" style="11" customWidth="1"/>
    <col min="5621" max="5621" width="17.7109375" style="11" customWidth="1"/>
    <col min="5622" max="5622" width="14.5703125" style="11" bestFit="1" customWidth="1"/>
    <col min="5623" max="5623" width="11.5703125" style="11" bestFit="1" customWidth="1"/>
    <col min="5624" max="5624" width="14" style="11" bestFit="1" customWidth="1"/>
    <col min="5625" max="5632" width="10.7109375" style="11"/>
    <col min="5633" max="5633" width="16.7109375" style="11" bestFit="1" customWidth="1"/>
    <col min="5634" max="5634" width="22.140625" style="11" customWidth="1"/>
    <col min="5635" max="5866" width="10.7109375" style="11"/>
    <col min="5867" max="5867" width="13.42578125" style="11" bestFit="1" customWidth="1"/>
    <col min="5868" max="5868" width="10.140625" style="11" bestFit="1" customWidth="1"/>
    <col min="5869" max="5869" width="16.5703125" style="11" bestFit="1" customWidth="1"/>
    <col min="5870" max="5870" width="19.42578125" style="11" bestFit="1" customWidth="1"/>
    <col min="5871" max="5871" width="15.28515625" style="11" customWidth="1"/>
    <col min="5872" max="5872" width="20.140625" style="11" bestFit="1" customWidth="1"/>
    <col min="5873" max="5873" width="9" style="11" bestFit="1" customWidth="1"/>
    <col min="5874" max="5874" width="12.85546875" style="11" customWidth="1"/>
    <col min="5875" max="5875" width="16.7109375" style="11" bestFit="1" customWidth="1"/>
    <col min="5876" max="5876" width="22.140625" style="11" customWidth="1"/>
    <col min="5877" max="5877" width="17.7109375" style="11" customWidth="1"/>
    <col min="5878" max="5878" width="14.5703125" style="11" bestFit="1" customWidth="1"/>
    <col min="5879" max="5879" width="11.5703125" style="11" bestFit="1" customWidth="1"/>
    <col min="5880" max="5880" width="14" style="11" bestFit="1" customWidth="1"/>
    <col min="5881" max="5888" width="10.7109375" style="11"/>
    <col min="5889" max="5889" width="16.7109375" style="11" bestFit="1" customWidth="1"/>
    <col min="5890" max="5890" width="22.140625" style="11" customWidth="1"/>
    <col min="5891" max="6122" width="10.7109375" style="11"/>
    <col min="6123" max="6123" width="13.42578125" style="11" bestFit="1" customWidth="1"/>
    <col min="6124" max="6124" width="10.140625" style="11" bestFit="1" customWidth="1"/>
    <col min="6125" max="6125" width="16.5703125" style="11" bestFit="1" customWidth="1"/>
    <col min="6126" max="6126" width="19.42578125" style="11" bestFit="1" customWidth="1"/>
    <col min="6127" max="6127" width="15.28515625" style="11" customWidth="1"/>
    <col min="6128" max="6128" width="20.140625" style="11" bestFit="1" customWidth="1"/>
    <col min="6129" max="6129" width="9" style="11" bestFit="1" customWidth="1"/>
    <col min="6130" max="6130" width="12.85546875" style="11" customWidth="1"/>
    <col min="6131" max="6131" width="16.7109375" style="11" bestFit="1" customWidth="1"/>
    <col min="6132" max="6132" width="22.140625" style="11" customWidth="1"/>
    <col min="6133" max="6133" width="17.7109375" style="11" customWidth="1"/>
    <col min="6134" max="6134" width="14.5703125" style="11" bestFit="1" customWidth="1"/>
    <col min="6135" max="6135" width="11.5703125" style="11" bestFit="1" customWidth="1"/>
    <col min="6136" max="6136" width="14" style="11" bestFit="1" customWidth="1"/>
    <col min="6137" max="6144" width="10.7109375" style="11"/>
    <col min="6145" max="6145" width="16.7109375" style="11" bestFit="1" customWidth="1"/>
    <col min="6146" max="6146" width="22.140625" style="11" customWidth="1"/>
    <col min="6147" max="6378" width="10.7109375" style="11"/>
    <col min="6379" max="6379" width="13.42578125" style="11" bestFit="1" customWidth="1"/>
    <col min="6380" max="6380" width="10.140625" style="11" bestFit="1" customWidth="1"/>
    <col min="6381" max="6381" width="16.5703125" style="11" bestFit="1" customWidth="1"/>
    <col min="6382" max="6382" width="19.42578125" style="11" bestFit="1" customWidth="1"/>
    <col min="6383" max="6383" width="15.28515625" style="11" customWidth="1"/>
    <col min="6384" max="6384" width="20.140625" style="11" bestFit="1" customWidth="1"/>
    <col min="6385" max="6385" width="9" style="11" bestFit="1" customWidth="1"/>
    <col min="6386" max="6386" width="12.85546875" style="11" customWidth="1"/>
    <col min="6387" max="6387" width="16.7109375" style="11" bestFit="1" customWidth="1"/>
    <col min="6388" max="6388" width="22.140625" style="11" customWidth="1"/>
    <col min="6389" max="6389" width="17.7109375" style="11" customWidth="1"/>
    <col min="6390" max="6390" width="14.5703125" style="11" bestFit="1" customWidth="1"/>
    <col min="6391" max="6391" width="11.5703125" style="11" bestFit="1" customWidth="1"/>
    <col min="6392" max="6392" width="14" style="11" bestFit="1" customWidth="1"/>
    <col min="6393" max="6400" width="10.7109375" style="11"/>
    <col min="6401" max="6401" width="16.7109375" style="11" bestFit="1" customWidth="1"/>
    <col min="6402" max="6402" width="22.140625" style="11" customWidth="1"/>
    <col min="6403" max="6634" width="10.7109375" style="11"/>
    <col min="6635" max="6635" width="13.42578125" style="11" bestFit="1" customWidth="1"/>
    <col min="6636" max="6636" width="10.140625" style="11" bestFit="1" customWidth="1"/>
    <col min="6637" max="6637" width="16.5703125" style="11" bestFit="1" customWidth="1"/>
    <col min="6638" max="6638" width="19.42578125" style="11" bestFit="1" customWidth="1"/>
    <col min="6639" max="6639" width="15.28515625" style="11" customWidth="1"/>
    <col min="6640" max="6640" width="20.140625" style="11" bestFit="1" customWidth="1"/>
    <col min="6641" max="6641" width="9" style="11" bestFit="1" customWidth="1"/>
    <col min="6642" max="6642" width="12.85546875" style="11" customWidth="1"/>
    <col min="6643" max="6643" width="16.7109375" style="11" bestFit="1" customWidth="1"/>
    <col min="6644" max="6644" width="22.140625" style="11" customWidth="1"/>
    <col min="6645" max="6645" width="17.7109375" style="11" customWidth="1"/>
    <col min="6646" max="6646" width="14.5703125" style="11" bestFit="1" customWidth="1"/>
    <col min="6647" max="6647" width="11.5703125" style="11" bestFit="1" customWidth="1"/>
    <col min="6648" max="6648" width="14" style="11" bestFit="1" customWidth="1"/>
    <col min="6649" max="6656" width="10.7109375" style="11"/>
    <col min="6657" max="6657" width="16.7109375" style="11" bestFit="1" customWidth="1"/>
    <col min="6658" max="6658" width="22.140625" style="11" customWidth="1"/>
    <col min="6659" max="6890" width="10.7109375" style="11"/>
    <col min="6891" max="6891" width="13.42578125" style="11" bestFit="1" customWidth="1"/>
    <col min="6892" max="6892" width="10.140625" style="11" bestFit="1" customWidth="1"/>
    <col min="6893" max="6893" width="16.5703125" style="11" bestFit="1" customWidth="1"/>
    <col min="6894" max="6894" width="19.42578125" style="11" bestFit="1" customWidth="1"/>
    <col min="6895" max="6895" width="15.28515625" style="11" customWidth="1"/>
    <col min="6896" max="6896" width="20.140625" style="11" bestFit="1" customWidth="1"/>
    <col min="6897" max="6897" width="9" style="11" bestFit="1" customWidth="1"/>
    <col min="6898" max="6898" width="12.85546875" style="11" customWidth="1"/>
    <col min="6899" max="6899" width="16.7109375" style="11" bestFit="1" customWidth="1"/>
    <col min="6900" max="6900" width="22.140625" style="11" customWidth="1"/>
    <col min="6901" max="6901" width="17.7109375" style="11" customWidth="1"/>
    <col min="6902" max="6902" width="14.5703125" style="11" bestFit="1" customWidth="1"/>
    <col min="6903" max="6903" width="11.5703125" style="11" bestFit="1" customWidth="1"/>
    <col min="6904" max="6904" width="14" style="11" bestFit="1" customWidth="1"/>
    <col min="6905" max="6912" width="10.7109375" style="11"/>
    <col min="6913" max="6913" width="16.7109375" style="11" bestFit="1" customWidth="1"/>
    <col min="6914" max="6914" width="22.140625" style="11" customWidth="1"/>
    <col min="6915" max="7146" width="10.7109375" style="11"/>
    <col min="7147" max="7147" width="13.42578125" style="11" bestFit="1" customWidth="1"/>
    <col min="7148" max="7148" width="10.140625" style="11" bestFit="1" customWidth="1"/>
    <col min="7149" max="7149" width="16.5703125" style="11" bestFit="1" customWidth="1"/>
    <col min="7150" max="7150" width="19.42578125" style="11" bestFit="1" customWidth="1"/>
    <col min="7151" max="7151" width="15.28515625" style="11" customWidth="1"/>
    <col min="7152" max="7152" width="20.140625" style="11" bestFit="1" customWidth="1"/>
    <col min="7153" max="7153" width="9" style="11" bestFit="1" customWidth="1"/>
    <col min="7154" max="7154" width="12.85546875" style="11" customWidth="1"/>
    <col min="7155" max="7155" width="16.7109375" style="11" bestFit="1" customWidth="1"/>
    <col min="7156" max="7156" width="22.140625" style="11" customWidth="1"/>
    <col min="7157" max="7157" width="17.7109375" style="11" customWidth="1"/>
    <col min="7158" max="7158" width="14.5703125" style="11" bestFit="1" customWidth="1"/>
    <col min="7159" max="7159" width="11.5703125" style="11" bestFit="1" customWidth="1"/>
    <col min="7160" max="7160" width="14" style="11" bestFit="1" customWidth="1"/>
    <col min="7161" max="7168" width="10.7109375" style="11"/>
    <col min="7169" max="7169" width="16.7109375" style="11" bestFit="1" customWidth="1"/>
    <col min="7170" max="7170" width="22.140625" style="11" customWidth="1"/>
    <col min="7171" max="7402" width="10.7109375" style="11"/>
    <col min="7403" max="7403" width="13.42578125" style="11" bestFit="1" customWidth="1"/>
    <col min="7404" max="7404" width="10.140625" style="11" bestFit="1" customWidth="1"/>
    <col min="7405" max="7405" width="16.5703125" style="11" bestFit="1" customWidth="1"/>
    <col min="7406" max="7406" width="19.42578125" style="11" bestFit="1" customWidth="1"/>
    <col min="7407" max="7407" width="15.28515625" style="11" customWidth="1"/>
    <col min="7408" max="7408" width="20.140625" style="11" bestFit="1" customWidth="1"/>
    <col min="7409" max="7409" width="9" style="11" bestFit="1" customWidth="1"/>
    <col min="7410" max="7410" width="12.85546875" style="11" customWidth="1"/>
    <col min="7411" max="7411" width="16.7109375" style="11" bestFit="1" customWidth="1"/>
    <col min="7412" max="7412" width="22.140625" style="11" customWidth="1"/>
    <col min="7413" max="7413" width="17.7109375" style="11" customWidth="1"/>
    <col min="7414" max="7414" width="14.5703125" style="11" bestFit="1" customWidth="1"/>
    <col min="7415" max="7415" width="11.5703125" style="11" bestFit="1" customWidth="1"/>
    <col min="7416" max="7416" width="14" style="11" bestFit="1" customWidth="1"/>
    <col min="7417" max="7424" width="10.7109375" style="11"/>
    <col min="7425" max="7425" width="16.7109375" style="11" bestFit="1" customWidth="1"/>
    <col min="7426" max="7426" width="22.140625" style="11" customWidth="1"/>
    <col min="7427" max="7658" width="10.7109375" style="11"/>
    <col min="7659" max="7659" width="13.42578125" style="11" bestFit="1" customWidth="1"/>
    <col min="7660" max="7660" width="10.140625" style="11" bestFit="1" customWidth="1"/>
    <col min="7661" max="7661" width="16.5703125" style="11" bestFit="1" customWidth="1"/>
    <col min="7662" max="7662" width="19.42578125" style="11" bestFit="1" customWidth="1"/>
    <col min="7663" max="7663" width="15.28515625" style="11" customWidth="1"/>
    <col min="7664" max="7664" width="20.140625" style="11" bestFit="1" customWidth="1"/>
    <col min="7665" max="7665" width="9" style="11" bestFit="1" customWidth="1"/>
    <col min="7666" max="7666" width="12.85546875" style="11" customWidth="1"/>
    <col min="7667" max="7667" width="16.7109375" style="11" bestFit="1" customWidth="1"/>
    <col min="7668" max="7668" width="22.140625" style="11" customWidth="1"/>
    <col min="7669" max="7669" width="17.7109375" style="11" customWidth="1"/>
    <col min="7670" max="7670" width="14.5703125" style="11" bestFit="1" customWidth="1"/>
    <col min="7671" max="7671" width="11.5703125" style="11" bestFit="1" customWidth="1"/>
    <col min="7672" max="7672" width="14" style="11" bestFit="1" customWidth="1"/>
    <col min="7673" max="7680" width="10.7109375" style="11"/>
    <col min="7681" max="7681" width="16.7109375" style="11" bestFit="1" customWidth="1"/>
    <col min="7682" max="7682" width="22.140625" style="11" customWidth="1"/>
    <col min="7683" max="7914" width="10.7109375" style="11"/>
    <col min="7915" max="7915" width="13.42578125" style="11" bestFit="1" customWidth="1"/>
    <col min="7916" max="7916" width="10.140625" style="11" bestFit="1" customWidth="1"/>
    <col min="7917" max="7917" width="16.5703125" style="11" bestFit="1" customWidth="1"/>
    <col min="7918" max="7918" width="19.42578125" style="11" bestFit="1" customWidth="1"/>
    <col min="7919" max="7919" width="15.28515625" style="11" customWidth="1"/>
    <col min="7920" max="7920" width="20.140625" style="11" bestFit="1" customWidth="1"/>
    <col min="7921" max="7921" width="9" style="11" bestFit="1" customWidth="1"/>
    <col min="7922" max="7922" width="12.85546875" style="11" customWidth="1"/>
    <col min="7923" max="7923" width="16.7109375" style="11" bestFit="1" customWidth="1"/>
    <col min="7924" max="7924" width="22.140625" style="11" customWidth="1"/>
    <col min="7925" max="7925" width="17.7109375" style="11" customWidth="1"/>
    <col min="7926" max="7926" width="14.5703125" style="11" bestFit="1" customWidth="1"/>
    <col min="7927" max="7927" width="11.5703125" style="11" bestFit="1" customWidth="1"/>
    <col min="7928" max="7928" width="14" style="11" bestFit="1" customWidth="1"/>
    <col min="7929" max="7936" width="10.7109375" style="11"/>
    <col min="7937" max="7937" width="16.7109375" style="11" bestFit="1" customWidth="1"/>
    <col min="7938" max="7938" width="22.140625" style="11" customWidth="1"/>
    <col min="7939" max="8170" width="10.7109375" style="11"/>
    <col min="8171" max="8171" width="13.42578125" style="11" bestFit="1" customWidth="1"/>
    <col min="8172" max="8172" width="10.140625" style="11" bestFit="1" customWidth="1"/>
    <col min="8173" max="8173" width="16.5703125" style="11" bestFit="1" customWidth="1"/>
    <col min="8174" max="8174" width="19.42578125" style="11" bestFit="1" customWidth="1"/>
    <col min="8175" max="8175" width="15.28515625" style="11" customWidth="1"/>
    <col min="8176" max="8176" width="20.140625" style="11" bestFit="1" customWidth="1"/>
    <col min="8177" max="8177" width="9" style="11" bestFit="1" customWidth="1"/>
    <col min="8178" max="8178" width="12.85546875" style="11" customWidth="1"/>
    <col min="8179" max="8179" width="16.7109375" style="11" bestFit="1" customWidth="1"/>
    <col min="8180" max="8180" width="22.140625" style="11" customWidth="1"/>
    <col min="8181" max="8181" width="17.7109375" style="11" customWidth="1"/>
    <col min="8182" max="8182" width="14.5703125" style="11" bestFit="1" customWidth="1"/>
    <col min="8183" max="8183" width="11.5703125" style="11" bestFit="1" customWidth="1"/>
    <col min="8184" max="8184" width="14" style="11" bestFit="1" customWidth="1"/>
    <col min="8185" max="8192" width="10.7109375" style="11"/>
    <col min="8193" max="8193" width="16.7109375" style="11" bestFit="1" customWidth="1"/>
    <col min="8194" max="8194" width="22.140625" style="11" customWidth="1"/>
    <col min="8195" max="8426" width="10.7109375" style="11"/>
    <col min="8427" max="8427" width="13.42578125" style="11" bestFit="1" customWidth="1"/>
    <col min="8428" max="8428" width="10.140625" style="11" bestFit="1" customWidth="1"/>
    <col min="8429" max="8429" width="16.5703125" style="11" bestFit="1" customWidth="1"/>
    <col min="8430" max="8430" width="19.42578125" style="11" bestFit="1" customWidth="1"/>
    <col min="8431" max="8431" width="15.28515625" style="11" customWidth="1"/>
    <col min="8432" max="8432" width="20.140625" style="11" bestFit="1" customWidth="1"/>
    <col min="8433" max="8433" width="9" style="11" bestFit="1" customWidth="1"/>
    <col min="8434" max="8434" width="12.85546875" style="11" customWidth="1"/>
    <col min="8435" max="8435" width="16.7109375" style="11" bestFit="1" customWidth="1"/>
    <col min="8436" max="8436" width="22.140625" style="11" customWidth="1"/>
    <col min="8437" max="8437" width="17.7109375" style="11" customWidth="1"/>
    <col min="8438" max="8438" width="14.5703125" style="11" bestFit="1" customWidth="1"/>
    <col min="8439" max="8439" width="11.5703125" style="11" bestFit="1" customWidth="1"/>
    <col min="8440" max="8440" width="14" style="11" bestFit="1" customWidth="1"/>
    <col min="8441" max="8448" width="10.7109375" style="11"/>
    <col min="8449" max="8449" width="16.7109375" style="11" bestFit="1" customWidth="1"/>
    <col min="8450" max="8450" width="22.140625" style="11" customWidth="1"/>
    <col min="8451" max="8682" width="10.7109375" style="11"/>
    <col min="8683" max="8683" width="13.42578125" style="11" bestFit="1" customWidth="1"/>
    <col min="8684" max="8684" width="10.140625" style="11" bestFit="1" customWidth="1"/>
    <col min="8685" max="8685" width="16.5703125" style="11" bestFit="1" customWidth="1"/>
    <col min="8686" max="8686" width="19.42578125" style="11" bestFit="1" customWidth="1"/>
    <col min="8687" max="8687" width="15.28515625" style="11" customWidth="1"/>
    <col min="8688" max="8688" width="20.140625" style="11" bestFit="1" customWidth="1"/>
    <col min="8689" max="8689" width="9" style="11" bestFit="1" customWidth="1"/>
    <col min="8690" max="8690" width="12.85546875" style="11" customWidth="1"/>
    <col min="8691" max="8691" width="16.7109375" style="11" bestFit="1" customWidth="1"/>
    <col min="8692" max="8692" width="22.140625" style="11" customWidth="1"/>
    <col min="8693" max="8693" width="17.7109375" style="11" customWidth="1"/>
    <col min="8694" max="8694" width="14.5703125" style="11" bestFit="1" customWidth="1"/>
    <col min="8695" max="8695" width="11.5703125" style="11" bestFit="1" customWidth="1"/>
    <col min="8696" max="8696" width="14" style="11" bestFit="1" customWidth="1"/>
    <col min="8697" max="8704" width="10.7109375" style="11"/>
    <col min="8705" max="8705" width="16.7109375" style="11" bestFit="1" customWidth="1"/>
    <col min="8706" max="8706" width="22.140625" style="11" customWidth="1"/>
    <col min="8707" max="8938" width="10.7109375" style="11"/>
    <col min="8939" max="8939" width="13.42578125" style="11" bestFit="1" customWidth="1"/>
    <col min="8940" max="8940" width="10.140625" style="11" bestFit="1" customWidth="1"/>
    <col min="8941" max="8941" width="16.5703125" style="11" bestFit="1" customWidth="1"/>
    <col min="8942" max="8942" width="19.42578125" style="11" bestFit="1" customWidth="1"/>
    <col min="8943" max="8943" width="15.28515625" style="11" customWidth="1"/>
    <col min="8944" max="8944" width="20.140625" style="11" bestFit="1" customWidth="1"/>
    <col min="8945" max="8945" width="9" style="11" bestFit="1" customWidth="1"/>
    <col min="8946" max="8946" width="12.85546875" style="11" customWidth="1"/>
    <col min="8947" max="8947" width="16.7109375" style="11" bestFit="1" customWidth="1"/>
    <col min="8948" max="8948" width="22.140625" style="11" customWidth="1"/>
    <col min="8949" max="8949" width="17.7109375" style="11" customWidth="1"/>
    <col min="8950" max="8950" width="14.5703125" style="11" bestFit="1" customWidth="1"/>
    <col min="8951" max="8951" width="11.5703125" style="11" bestFit="1" customWidth="1"/>
    <col min="8952" max="8952" width="14" style="11" bestFit="1" customWidth="1"/>
    <col min="8953" max="8960" width="10.7109375" style="11"/>
    <col min="8961" max="8961" width="16.7109375" style="11" bestFit="1" customWidth="1"/>
    <col min="8962" max="8962" width="22.140625" style="11" customWidth="1"/>
    <col min="8963" max="9194" width="10.7109375" style="11"/>
    <col min="9195" max="9195" width="13.42578125" style="11" bestFit="1" customWidth="1"/>
    <col min="9196" max="9196" width="10.140625" style="11" bestFit="1" customWidth="1"/>
    <col min="9197" max="9197" width="16.5703125" style="11" bestFit="1" customWidth="1"/>
    <col min="9198" max="9198" width="19.42578125" style="11" bestFit="1" customWidth="1"/>
    <col min="9199" max="9199" width="15.28515625" style="11" customWidth="1"/>
    <col min="9200" max="9200" width="20.140625" style="11" bestFit="1" customWidth="1"/>
    <col min="9201" max="9201" width="9" style="11" bestFit="1" customWidth="1"/>
    <col min="9202" max="9202" width="12.85546875" style="11" customWidth="1"/>
    <col min="9203" max="9203" width="16.7109375" style="11" bestFit="1" customWidth="1"/>
    <col min="9204" max="9204" width="22.140625" style="11" customWidth="1"/>
    <col min="9205" max="9205" width="17.7109375" style="11" customWidth="1"/>
    <col min="9206" max="9206" width="14.5703125" style="11" bestFit="1" customWidth="1"/>
    <col min="9207" max="9207" width="11.5703125" style="11" bestFit="1" customWidth="1"/>
    <col min="9208" max="9208" width="14" style="11" bestFit="1" customWidth="1"/>
    <col min="9209" max="9216" width="10.7109375" style="11"/>
    <col min="9217" max="9217" width="16.7109375" style="11" bestFit="1" customWidth="1"/>
    <col min="9218" max="9218" width="22.140625" style="11" customWidth="1"/>
    <col min="9219" max="9450" width="10.7109375" style="11"/>
    <col min="9451" max="9451" width="13.42578125" style="11" bestFit="1" customWidth="1"/>
    <col min="9452" max="9452" width="10.140625" style="11" bestFit="1" customWidth="1"/>
    <col min="9453" max="9453" width="16.5703125" style="11" bestFit="1" customWidth="1"/>
    <col min="9454" max="9454" width="19.42578125" style="11" bestFit="1" customWidth="1"/>
    <col min="9455" max="9455" width="15.28515625" style="11" customWidth="1"/>
    <col min="9456" max="9456" width="20.140625" style="11" bestFit="1" customWidth="1"/>
    <col min="9457" max="9457" width="9" style="11" bestFit="1" customWidth="1"/>
    <col min="9458" max="9458" width="12.85546875" style="11" customWidth="1"/>
    <col min="9459" max="9459" width="16.7109375" style="11" bestFit="1" customWidth="1"/>
    <col min="9460" max="9460" width="22.140625" style="11" customWidth="1"/>
    <col min="9461" max="9461" width="17.7109375" style="11" customWidth="1"/>
    <col min="9462" max="9462" width="14.5703125" style="11" bestFit="1" customWidth="1"/>
    <col min="9463" max="9463" width="11.5703125" style="11" bestFit="1" customWidth="1"/>
    <col min="9464" max="9464" width="14" style="11" bestFit="1" customWidth="1"/>
    <col min="9465" max="9472" width="10.7109375" style="11"/>
    <col min="9473" max="9473" width="16.7109375" style="11" bestFit="1" customWidth="1"/>
    <col min="9474" max="9474" width="22.140625" style="11" customWidth="1"/>
    <col min="9475" max="9706" width="10.7109375" style="11"/>
    <col min="9707" max="9707" width="13.42578125" style="11" bestFit="1" customWidth="1"/>
    <col min="9708" max="9708" width="10.140625" style="11" bestFit="1" customWidth="1"/>
    <col min="9709" max="9709" width="16.5703125" style="11" bestFit="1" customWidth="1"/>
    <col min="9710" max="9710" width="19.42578125" style="11" bestFit="1" customWidth="1"/>
    <col min="9711" max="9711" width="15.28515625" style="11" customWidth="1"/>
    <col min="9712" max="9712" width="20.140625" style="11" bestFit="1" customWidth="1"/>
    <col min="9713" max="9713" width="9" style="11" bestFit="1" customWidth="1"/>
    <col min="9714" max="9714" width="12.85546875" style="11" customWidth="1"/>
    <col min="9715" max="9715" width="16.7109375" style="11" bestFit="1" customWidth="1"/>
    <col min="9716" max="9716" width="22.140625" style="11" customWidth="1"/>
    <col min="9717" max="9717" width="17.7109375" style="11" customWidth="1"/>
    <col min="9718" max="9718" width="14.5703125" style="11" bestFit="1" customWidth="1"/>
    <col min="9719" max="9719" width="11.5703125" style="11" bestFit="1" customWidth="1"/>
    <col min="9720" max="9720" width="14" style="11" bestFit="1" customWidth="1"/>
    <col min="9721" max="9728" width="10.7109375" style="11"/>
    <col min="9729" max="9729" width="16.7109375" style="11" bestFit="1" customWidth="1"/>
    <col min="9730" max="9730" width="22.140625" style="11" customWidth="1"/>
    <col min="9731" max="9962" width="10.7109375" style="11"/>
    <col min="9963" max="9963" width="13.42578125" style="11" bestFit="1" customWidth="1"/>
    <col min="9964" max="9964" width="10.140625" style="11" bestFit="1" customWidth="1"/>
    <col min="9965" max="9965" width="16.5703125" style="11" bestFit="1" customWidth="1"/>
    <col min="9966" max="9966" width="19.42578125" style="11" bestFit="1" customWidth="1"/>
    <col min="9967" max="9967" width="15.28515625" style="11" customWidth="1"/>
    <col min="9968" max="9968" width="20.140625" style="11" bestFit="1" customWidth="1"/>
    <col min="9969" max="9969" width="9" style="11" bestFit="1" customWidth="1"/>
    <col min="9970" max="9970" width="12.85546875" style="11" customWidth="1"/>
    <col min="9971" max="9971" width="16.7109375" style="11" bestFit="1" customWidth="1"/>
    <col min="9972" max="9972" width="22.140625" style="11" customWidth="1"/>
    <col min="9973" max="9973" width="17.7109375" style="11" customWidth="1"/>
    <col min="9974" max="9974" width="14.5703125" style="11" bestFit="1" customWidth="1"/>
    <col min="9975" max="9975" width="11.5703125" style="11" bestFit="1" customWidth="1"/>
    <col min="9976" max="9976" width="14" style="11" bestFit="1" customWidth="1"/>
    <col min="9977" max="9984" width="10.7109375" style="11"/>
    <col min="9985" max="9985" width="16.7109375" style="11" bestFit="1" customWidth="1"/>
    <col min="9986" max="9986" width="22.140625" style="11" customWidth="1"/>
    <col min="9987" max="10218" width="10.7109375" style="11"/>
    <col min="10219" max="10219" width="13.42578125" style="11" bestFit="1" customWidth="1"/>
    <col min="10220" max="10220" width="10.140625" style="11" bestFit="1" customWidth="1"/>
    <col min="10221" max="10221" width="16.5703125" style="11" bestFit="1" customWidth="1"/>
    <col min="10222" max="10222" width="19.42578125" style="11" bestFit="1" customWidth="1"/>
    <col min="10223" max="10223" width="15.28515625" style="11" customWidth="1"/>
    <col min="10224" max="10224" width="20.140625" style="11" bestFit="1" customWidth="1"/>
    <col min="10225" max="10225" width="9" style="11" bestFit="1" customWidth="1"/>
    <col min="10226" max="10226" width="12.85546875" style="11" customWidth="1"/>
    <col min="10227" max="10227" width="16.7109375" style="11" bestFit="1" customWidth="1"/>
    <col min="10228" max="10228" width="22.140625" style="11" customWidth="1"/>
    <col min="10229" max="10229" width="17.7109375" style="11" customWidth="1"/>
    <col min="10230" max="10230" width="14.5703125" style="11" bestFit="1" customWidth="1"/>
    <col min="10231" max="10231" width="11.5703125" style="11" bestFit="1" customWidth="1"/>
    <col min="10232" max="10232" width="14" style="11" bestFit="1" customWidth="1"/>
    <col min="10233" max="10240" width="10.7109375" style="11"/>
    <col min="10241" max="10241" width="16.7109375" style="11" bestFit="1" customWidth="1"/>
    <col min="10242" max="10242" width="22.140625" style="11" customWidth="1"/>
    <col min="10243" max="10474" width="10.7109375" style="11"/>
    <col min="10475" max="10475" width="13.42578125" style="11" bestFit="1" customWidth="1"/>
    <col min="10476" max="10476" width="10.140625" style="11" bestFit="1" customWidth="1"/>
    <col min="10477" max="10477" width="16.5703125" style="11" bestFit="1" customWidth="1"/>
    <col min="10478" max="10478" width="19.42578125" style="11" bestFit="1" customWidth="1"/>
    <col min="10479" max="10479" width="15.28515625" style="11" customWidth="1"/>
    <col min="10480" max="10480" width="20.140625" style="11" bestFit="1" customWidth="1"/>
    <col min="10481" max="10481" width="9" style="11" bestFit="1" customWidth="1"/>
    <col min="10482" max="10482" width="12.85546875" style="11" customWidth="1"/>
    <col min="10483" max="10483" width="16.7109375" style="11" bestFit="1" customWidth="1"/>
    <col min="10484" max="10484" width="22.140625" style="11" customWidth="1"/>
    <col min="10485" max="10485" width="17.7109375" style="11" customWidth="1"/>
    <col min="10486" max="10486" width="14.5703125" style="11" bestFit="1" customWidth="1"/>
    <col min="10487" max="10487" width="11.5703125" style="11" bestFit="1" customWidth="1"/>
    <col min="10488" max="10488" width="14" style="11" bestFit="1" customWidth="1"/>
    <col min="10489" max="10496" width="10.7109375" style="11"/>
    <col min="10497" max="10497" width="16.7109375" style="11" bestFit="1" customWidth="1"/>
    <col min="10498" max="10498" width="22.140625" style="11" customWidth="1"/>
    <col min="10499" max="10730" width="10.7109375" style="11"/>
    <col min="10731" max="10731" width="13.42578125" style="11" bestFit="1" customWidth="1"/>
    <col min="10732" max="10732" width="10.140625" style="11" bestFit="1" customWidth="1"/>
    <col min="10733" max="10733" width="16.5703125" style="11" bestFit="1" customWidth="1"/>
    <col min="10734" max="10734" width="19.42578125" style="11" bestFit="1" customWidth="1"/>
    <col min="10735" max="10735" width="15.28515625" style="11" customWidth="1"/>
    <col min="10736" max="10736" width="20.140625" style="11" bestFit="1" customWidth="1"/>
    <col min="10737" max="10737" width="9" style="11" bestFit="1" customWidth="1"/>
    <col min="10738" max="10738" width="12.85546875" style="11" customWidth="1"/>
    <col min="10739" max="10739" width="16.7109375" style="11" bestFit="1" customWidth="1"/>
    <col min="10740" max="10740" width="22.140625" style="11" customWidth="1"/>
    <col min="10741" max="10741" width="17.7109375" style="11" customWidth="1"/>
    <col min="10742" max="10742" width="14.5703125" style="11" bestFit="1" customWidth="1"/>
    <col min="10743" max="10743" width="11.5703125" style="11" bestFit="1" customWidth="1"/>
    <col min="10744" max="10744" width="14" style="11" bestFit="1" customWidth="1"/>
    <col min="10745" max="10752" width="10.7109375" style="11"/>
    <col min="10753" max="10753" width="16.7109375" style="11" bestFit="1" customWidth="1"/>
    <col min="10754" max="10754" width="22.140625" style="11" customWidth="1"/>
    <col min="10755" max="10986" width="10.7109375" style="11"/>
    <col min="10987" max="10987" width="13.42578125" style="11" bestFit="1" customWidth="1"/>
    <col min="10988" max="10988" width="10.140625" style="11" bestFit="1" customWidth="1"/>
    <col min="10989" max="10989" width="16.5703125" style="11" bestFit="1" customWidth="1"/>
    <col min="10990" max="10990" width="19.42578125" style="11" bestFit="1" customWidth="1"/>
    <col min="10991" max="10991" width="15.28515625" style="11" customWidth="1"/>
    <col min="10992" max="10992" width="20.140625" style="11" bestFit="1" customWidth="1"/>
    <col min="10993" max="10993" width="9" style="11" bestFit="1" customWidth="1"/>
    <col min="10994" max="10994" width="12.85546875" style="11" customWidth="1"/>
    <col min="10995" max="10995" width="16.7109375" style="11" bestFit="1" customWidth="1"/>
    <col min="10996" max="10996" width="22.140625" style="11" customWidth="1"/>
    <col min="10997" max="10997" width="17.7109375" style="11" customWidth="1"/>
    <col min="10998" max="10998" width="14.5703125" style="11" bestFit="1" customWidth="1"/>
    <col min="10999" max="10999" width="11.5703125" style="11" bestFit="1" customWidth="1"/>
    <col min="11000" max="11000" width="14" style="11" bestFit="1" customWidth="1"/>
    <col min="11001" max="11008" width="10.7109375" style="11"/>
    <col min="11009" max="11009" width="16.7109375" style="11" bestFit="1" customWidth="1"/>
    <col min="11010" max="11010" width="22.140625" style="11" customWidth="1"/>
    <col min="11011" max="11242" width="10.7109375" style="11"/>
    <col min="11243" max="11243" width="13.42578125" style="11" bestFit="1" customWidth="1"/>
    <col min="11244" max="11244" width="10.140625" style="11" bestFit="1" customWidth="1"/>
    <col min="11245" max="11245" width="16.5703125" style="11" bestFit="1" customWidth="1"/>
    <col min="11246" max="11246" width="19.42578125" style="11" bestFit="1" customWidth="1"/>
    <col min="11247" max="11247" width="15.28515625" style="11" customWidth="1"/>
    <col min="11248" max="11248" width="20.140625" style="11" bestFit="1" customWidth="1"/>
    <col min="11249" max="11249" width="9" style="11" bestFit="1" customWidth="1"/>
    <col min="11250" max="11250" width="12.85546875" style="11" customWidth="1"/>
    <col min="11251" max="11251" width="16.7109375" style="11" bestFit="1" customWidth="1"/>
    <col min="11252" max="11252" width="22.140625" style="11" customWidth="1"/>
    <col min="11253" max="11253" width="17.7109375" style="11" customWidth="1"/>
    <col min="11254" max="11254" width="14.5703125" style="11" bestFit="1" customWidth="1"/>
    <col min="11255" max="11255" width="11.5703125" style="11" bestFit="1" customWidth="1"/>
    <col min="11256" max="11256" width="14" style="11" bestFit="1" customWidth="1"/>
    <col min="11257" max="11264" width="10.7109375" style="11"/>
    <col min="11265" max="11265" width="16.7109375" style="11" bestFit="1" customWidth="1"/>
    <col min="11266" max="11266" width="22.140625" style="11" customWidth="1"/>
    <col min="11267" max="11498" width="10.7109375" style="11"/>
    <col min="11499" max="11499" width="13.42578125" style="11" bestFit="1" customWidth="1"/>
    <col min="11500" max="11500" width="10.140625" style="11" bestFit="1" customWidth="1"/>
    <col min="11501" max="11501" width="16.5703125" style="11" bestFit="1" customWidth="1"/>
    <col min="11502" max="11502" width="19.42578125" style="11" bestFit="1" customWidth="1"/>
    <col min="11503" max="11503" width="15.28515625" style="11" customWidth="1"/>
    <col min="11504" max="11504" width="20.140625" style="11" bestFit="1" customWidth="1"/>
    <col min="11505" max="11505" width="9" style="11" bestFit="1" customWidth="1"/>
    <col min="11506" max="11506" width="12.85546875" style="11" customWidth="1"/>
    <col min="11507" max="11507" width="16.7109375" style="11" bestFit="1" customWidth="1"/>
    <col min="11508" max="11508" width="22.140625" style="11" customWidth="1"/>
    <col min="11509" max="11509" width="17.7109375" style="11" customWidth="1"/>
    <col min="11510" max="11510" width="14.5703125" style="11" bestFit="1" customWidth="1"/>
    <col min="11511" max="11511" width="11.5703125" style="11" bestFit="1" customWidth="1"/>
    <col min="11512" max="11512" width="14" style="11" bestFit="1" customWidth="1"/>
    <col min="11513" max="11520" width="10.7109375" style="11"/>
    <col min="11521" max="11521" width="16.7109375" style="11" bestFit="1" customWidth="1"/>
    <col min="11522" max="11522" width="22.140625" style="11" customWidth="1"/>
    <col min="11523" max="11754" width="10.7109375" style="11"/>
    <col min="11755" max="11755" width="13.42578125" style="11" bestFit="1" customWidth="1"/>
    <col min="11756" max="11756" width="10.140625" style="11" bestFit="1" customWidth="1"/>
    <col min="11757" max="11757" width="16.5703125" style="11" bestFit="1" customWidth="1"/>
    <col min="11758" max="11758" width="19.42578125" style="11" bestFit="1" customWidth="1"/>
    <col min="11759" max="11759" width="15.28515625" style="11" customWidth="1"/>
    <col min="11760" max="11760" width="20.140625" style="11" bestFit="1" customWidth="1"/>
    <col min="11761" max="11761" width="9" style="11" bestFit="1" customWidth="1"/>
    <col min="11762" max="11762" width="12.85546875" style="11" customWidth="1"/>
    <col min="11763" max="11763" width="16.7109375" style="11" bestFit="1" customWidth="1"/>
    <col min="11764" max="11764" width="22.140625" style="11" customWidth="1"/>
    <col min="11765" max="11765" width="17.7109375" style="11" customWidth="1"/>
    <col min="11766" max="11766" width="14.5703125" style="11" bestFit="1" customWidth="1"/>
    <col min="11767" max="11767" width="11.5703125" style="11" bestFit="1" customWidth="1"/>
    <col min="11768" max="11768" width="14" style="11" bestFit="1" customWidth="1"/>
    <col min="11769" max="11776" width="10.7109375" style="11"/>
    <col min="11777" max="11777" width="16.7109375" style="11" bestFit="1" customWidth="1"/>
    <col min="11778" max="11778" width="22.140625" style="11" customWidth="1"/>
    <col min="11779" max="12010" width="10.7109375" style="11"/>
    <col min="12011" max="12011" width="13.42578125" style="11" bestFit="1" customWidth="1"/>
    <col min="12012" max="12012" width="10.140625" style="11" bestFit="1" customWidth="1"/>
    <col min="12013" max="12013" width="16.5703125" style="11" bestFit="1" customWidth="1"/>
    <col min="12014" max="12014" width="19.42578125" style="11" bestFit="1" customWidth="1"/>
    <col min="12015" max="12015" width="15.28515625" style="11" customWidth="1"/>
    <col min="12016" max="12016" width="20.140625" style="11" bestFit="1" customWidth="1"/>
    <col min="12017" max="12017" width="9" style="11" bestFit="1" customWidth="1"/>
    <col min="12018" max="12018" width="12.85546875" style="11" customWidth="1"/>
    <col min="12019" max="12019" width="16.7109375" style="11" bestFit="1" customWidth="1"/>
    <col min="12020" max="12020" width="22.140625" style="11" customWidth="1"/>
    <col min="12021" max="12021" width="17.7109375" style="11" customWidth="1"/>
    <col min="12022" max="12022" width="14.5703125" style="11" bestFit="1" customWidth="1"/>
    <col min="12023" max="12023" width="11.5703125" style="11" bestFit="1" customWidth="1"/>
    <col min="12024" max="12024" width="14" style="11" bestFit="1" customWidth="1"/>
    <col min="12025" max="12032" width="10.7109375" style="11"/>
    <col min="12033" max="12033" width="16.7109375" style="11" bestFit="1" customWidth="1"/>
    <col min="12034" max="12034" width="22.140625" style="11" customWidth="1"/>
    <col min="12035" max="12266" width="10.7109375" style="11"/>
    <col min="12267" max="12267" width="13.42578125" style="11" bestFit="1" customWidth="1"/>
    <col min="12268" max="12268" width="10.140625" style="11" bestFit="1" customWidth="1"/>
    <col min="12269" max="12269" width="16.5703125" style="11" bestFit="1" customWidth="1"/>
    <col min="12270" max="12270" width="19.42578125" style="11" bestFit="1" customWidth="1"/>
    <col min="12271" max="12271" width="15.28515625" style="11" customWidth="1"/>
    <col min="12272" max="12272" width="20.140625" style="11" bestFit="1" customWidth="1"/>
    <col min="12273" max="12273" width="9" style="11" bestFit="1" customWidth="1"/>
    <col min="12274" max="12274" width="12.85546875" style="11" customWidth="1"/>
    <col min="12275" max="12275" width="16.7109375" style="11" bestFit="1" customWidth="1"/>
    <col min="12276" max="12276" width="22.140625" style="11" customWidth="1"/>
    <col min="12277" max="12277" width="17.7109375" style="11" customWidth="1"/>
    <col min="12278" max="12278" width="14.5703125" style="11" bestFit="1" customWidth="1"/>
    <col min="12279" max="12279" width="11.5703125" style="11" bestFit="1" customWidth="1"/>
    <col min="12280" max="12280" width="14" style="11" bestFit="1" customWidth="1"/>
    <col min="12281" max="12288" width="10.7109375" style="11"/>
    <col min="12289" max="12289" width="16.7109375" style="11" bestFit="1" customWidth="1"/>
    <col min="12290" max="12290" width="22.140625" style="11" customWidth="1"/>
    <col min="12291" max="12522" width="10.7109375" style="11"/>
    <col min="12523" max="12523" width="13.42578125" style="11" bestFit="1" customWidth="1"/>
    <col min="12524" max="12524" width="10.140625" style="11" bestFit="1" customWidth="1"/>
    <col min="12525" max="12525" width="16.5703125" style="11" bestFit="1" customWidth="1"/>
    <col min="12526" max="12526" width="19.42578125" style="11" bestFit="1" customWidth="1"/>
    <col min="12527" max="12527" width="15.28515625" style="11" customWidth="1"/>
    <col min="12528" max="12528" width="20.140625" style="11" bestFit="1" customWidth="1"/>
    <col min="12529" max="12529" width="9" style="11" bestFit="1" customWidth="1"/>
    <col min="12530" max="12530" width="12.85546875" style="11" customWidth="1"/>
    <col min="12531" max="12531" width="16.7109375" style="11" bestFit="1" customWidth="1"/>
    <col min="12532" max="12532" width="22.140625" style="11" customWidth="1"/>
    <col min="12533" max="12533" width="17.7109375" style="11" customWidth="1"/>
    <col min="12534" max="12534" width="14.5703125" style="11" bestFit="1" customWidth="1"/>
    <col min="12535" max="12535" width="11.5703125" style="11" bestFit="1" customWidth="1"/>
    <col min="12536" max="12536" width="14" style="11" bestFit="1" customWidth="1"/>
    <col min="12537" max="12544" width="10.7109375" style="11"/>
    <col min="12545" max="12545" width="16.7109375" style="11" bestFit="1" customWidth="1"/>
    <col min="12546" max="12546" width="22.140625" style="11" customWidth="1"/>
    <col min="12547" max="12778" width="10.7109375" style="11"/>
    <col min="12779" max="12779" width="13.42578125" style="11" bestFit="1" customWidth="1"/>
    <col min="12780" max="12780" width="10.140625" style="11" bestFit="1" customWidth="1"/>
    <col min="12781" max="12781" width="16.5703125" style="11" bestFit="1" customWidth="1"/>
    <col min="12782" max="12782" width="19.42578125" style="11" bestFit="1" customWidth="1"/>
    <col min="12783" max="12783" width="15.28515625" style="11" customWidth="1"/>
    <col min="12784" max="12784" width="20.140625" style="11" bestFit="1" customWidth="1"/>
    <col min="12785" max="12785" width="9" style="11" bestFit="1" customWidth="1"/>
    <col min="12786" max="12786" width="12.85546875" style="11" customWidth="1"/>
    <col min="12787" max="12787" width="16.7109375" style="11" bestFit="1" customWidth="1"/>
    <col min="12788" max="12788" width="22.140625" style="11" customWidth="1"/>
    <col min="12789" max="12789" width="17.7109375" style="11" customWidth="1"/>
    <col min="12790" max="12790" width="14.5703125" style="11" bestFit="1" customWidth="1"/>
    <col min="12791" max="12791" width="11.5703125" style="11" bestFit="1" customWidth="1"/>
    <col min="12792" max="12792" width="14" style="11" bestFit="1" customWidth="1"/>
    <col min="12793" max="12800" width="10.7109375" style="11"/>
    <col min="12801" max="12801" width="16.7109375" style="11" bestFit="1" customWidth="1"/>
    <col min="12802" max="12802" width="22.140625" style="11" customWidth="1"/>
    <col min="12803" max="13034" width="10.7109375" style="11"/>
    <col min="13035" max="13035" width="13.42578125" style="11" bestFit="1" customWidth="1"/>
    <col min="13036" max="13036" width="10.140625" style="11" bestFit="1" customWidth="1"/>
    <col min="13037" max="13037" width="16.5703125" style="11" bestFit="1" customWidth="1"/>
    <col min="13038" max="13038" width="19.42578125" style="11" bestFit="1" customWidth="1"/>
    <col min="13039" max="13039" width="15.28515625" style="11" customWidth="1"/>
    <col min="13040" max="13040" width="20.140625" style="11" bestFit="1" customWidth="1"/>
    <col min="13041" max="13041" width="9" style="11" bestFit="1" customWidth="1"/>
    <col min="13042" max="13042" width="12.85546875" style="11" customWidth="1"/>
    <col min="13043" max="13043" width="16.7109375" style="11" bestFit="1" customWidth="1"/>
    <col min="13044" max="13044" width="22.140625" style="11" customWidth="1"/>
    <col min="13045" max="13045" width="17.7109375" style="11" customWidth="1"/>
    <col min="13046" max="13046" width="14.5703125" style="11" bestFit="1" customWidth="1"/>
    <col min="13047" max="13047" width="11.5703125" style="11" bestFit="1" customWidth="1"/>
    <col min="13048" max="13048" width="14" style="11" bestFit="1" customWidth="1"/>
    <col min="13049" max="13056" width="10.7109375" style="11"/>
    <col min="13057" max="13057" width="16.7109375" style="11" bestFit="1" customWidth="1"/>
    <col min="13058" max="13058" width="22.140625" style="11" customWidth="1"/>
    <col min="13059" max="13290" width="10.7109375" style="11"/>
    <col min="13291" max="13291" width="13.42578125" style="11" bestFit="1" customWidth="1"/>
    <col min="13292" max="13292" width="10.140625" style="11" bestFit="1" customWidth="1"/>
    <col min="13293" max="13293" width="16.5703125" style="11" bestFit="1" customWidth="1"/>
    <col min="13294" max="13294" width="19.42578125" style="11" bestFit="1" customWidth="1"/>
    <col min="13295" max="13295" width="15.28515625" style="11" customWidth="1"/>
    <col min="13296" max="13296" width="20.140625" style="11" bestFit="1" customWidth="1"/>
    <col min="13297" max="13297" width="9" style="11" bestFit="1" customWidth="1"/>
    <col min="13298" max="13298" width="12.85546875" style="11" customWidth="1"/>
    <col min="13299" max="13299" width="16.7109375" style="11" bestFit="1" customWidth="1"/>
    <col min="13300" max="13300" width="22.140625" style="11" customWidth="1"/>
    <col min="13301" max="13301" width="17.7109375" style="11" customWidth="1"/>
    <col min="13302" max="13302" width="14.5703125" style="11" bestFit="1" customWidth="1"/>
    <col min="13303" max="13303" width="11.5703125" style="11" bestFit="1" customWidth="1"/>
    <col min="13304" max="13304" width="14" style="11" bestFit="1" customWidth="1"/>
    <col min="13305" max="13312" width="10.7109375" style="11"/>
    <col min="13313" max="13313" width="16.7109375" style="11" bestFit="1" customWidth="1"/>
    <col min="13314" max="13314" width="22.140625" style="11" customWidth="1"/>
    <col min="13315" max="13546" width="10.7109375" style="11"/>
    <col min="13547" max="13547" width="13.42578125" style="11" bestFit="1" customWidth="1"/>
    <col min="13548" max="13548" width="10.140625" style="11" bestFit="1" customWidth="1"/>
    <col min="13549" max="13549" width="16.5703125" style="11" bestFit="1" customWidth="1"/>
    <col min="13550" max="13550" width="19.42578125" style="11" bestFit="1" customWidth="1"/>
    <col min="13551" max="13551" width="15.28515625" style="11" customWidth="1"/>
    <col min="13552" max="13552" width="20.140625" style="11" bestFit="1" customWidth="1"/>
    <col min="13553" max="13553" width="9" style="11" bestFit="1" customWidth="1"/>
    <col min="13554" max="13554" width="12.85546875" style="11" customWidth="1"/>
    <col min="13555" max="13555" width="16.7109375" style="11" bestFit="1" customWidth="1"/>
    <col min="13556" max="13556" width="22.140625" style="11" customWidth="1"/>
    <col min="13557" max="13557" width="17.7109375" style="11" customWidth="1"/>
    <col min="13558" max="13558" width="14.5703125" style="11" bestFit="1" customWidth="1"/>
    <col min="13559" max="13559" width="11.5703125" style="11" bestFit="1" customWidth="1"/>
    <col min="13560" max="13560" width="14" style="11" bestFit="1" customWidth="1"/>
    <col min="13561" max="13568" width="10.7109375" style="11"/>
    <col min="13569" max="13569" width="16.7109375" style="11" bestFit="1" customWidth="1"/>
    <col min="13570" max="13570" width="22.140625" style="11" customWidth="1"/>
    <col min="13571" max="13802" width="10.7109375" style="11"/>
    <col min="13803" max="13803" width="13.42578125" style="11" bestFit="1" customWidth="1"/>
    <col min="13804" max="13804" width="10.140625" style="11" bestFit="1" customWidth="1"/>
    <col min="13805" max="13805" width="16.5703125" style="11" bestFit="1" customWidth="1"/>
    <col min="13806" max="13806" width="19.42578125" style="11" bestFit="1" customWidth="1"/>
    <col min="13807" max="13807" width="15.28515625" style="11" customWidth="1"/>
    <col min="13808" max="13808" width="20.140625" style="11" bestFit="1" customWidth="1"/>
    <col min="13809" max="13809" width="9" style="11" bestFit="1" customWidth="1"/>
    <col min="13810" max="13810" width="12.85546875" style="11" customWidth="1"/>
    <col min="13811" max="13811" width="16.7109375" style="11" bestFit="1" customWidth="1"/>
    <col min="13812" max="13812" width="22.140625" style="11" customWidth="1"/>
    <col min="13813" max="13813" width="17.7109375" style="11" customWidth="1"/>
    <col min="13814" max="13814" width="14.5703125" style="11" bestFit="1" customWidth="1"/>
    <col min="13815" max="13815" width="11.5703125" style="11" bestFit="1" customWidth="1"/>
    <col min="13816" max="13816" width="14" style="11" bestFit="1" customWidth="1"/>
    <col min="13817" max="13824" width="10.7109375" style="11"/>
    <col min="13825" max="13825" width="16.7109375" style="11" bestFit="1" customWidth="1"/>
    <col min="13826" max="13826" width="22.140625" style="11" customWidth="1"/>
    <col min="13827" max="14058" width="10.7109375" style="11"/>
    <col min="14059" max="14059" width="13.42578125" style="11" bestFit="1" customWidth="1"/>
    <col min="14060" max="14060" width="10.140625" style="11" bestFit="1" customWidth="1"/>
    <col min="14061" max="14061" width="16.5703125" style="11" bestFit="1" customWidth="1"/>
    <col min="14062" max="14062" width="19.42578125" style="11" bestFit="1" customWidth="1"/>
    <col min="14063" max="14063" width="15.28515625" style="11" customWidth="1"/>
    <col min="14064" max="14064" width="20.140625" style="11" bestFit="1" customWidth="1"/>
    <col min="14065" max="14065" width="9" style="11" bestFit="1" customWidth="1"/>
    <col min="14066" max="14066" width="12.85546875" style="11" customWidth="1"/>
    <col min="14067" max="14067" width="16.7109375" style="11" bestFit="1" customWidth="1"/>
    <col min="14068" max="14068" width="22.140625" style="11" customWidth="1"/>
    <col min="14069" max="14069" width="17.7109375" style="11" customWidth="1"/>
    <col min="14070" max="14070" width="14.5703125" style="11" bestFit="1" customWidth="1"/>
    <col min="14071" max="14071" width="11.5703125" style="11" bestFit="1" customWidth="1"/>
    <col min="14072" max="14072" width="14" style="11" bestFit="1" customWidth="1"/>
    <col min="14073" max="14080" width="10.7109375" style="11"/>
    <col min="14081" max="14081" width="16.7109375" style="11" bestFit="1" customWidth="1"/>
    <col min="14082" max="14082" width="22.140625" style="11" customWidth="1"/>
    <col min="14083" max="14314" width="10.7109375" style="11"/>
    <col min="14315" max="14315" width="13.42578125" style="11" bestFit="1" customWidth="1"/>
    <col min="14316" max="14316" width="10.140625" style="11" bestFit="1" customWidth="1"/>
    <col min="14317" max="14317" width="16.5703125" style="11" bestFit="1" customWidth="1"/>
    <col min="14318" max="14318" width="19.42578125" style="11" bestFit="1" customWidth="1"/>
    <col min="14319" max="14319" width="15.28515625" style="11" customWidth="1"/>
    <col min="14320" max="14320" width="20.140625" style="11" bestFit="1" customWidth="1"/>
    <col min="14321" max="14321" width="9" style="11" bestFit="1" customWidth="1"/>
    <col min="14322" max="14322" width="12.85546875" style="11" customWidth="1"/>
    <col min="14323" max="14323" width="16.7109375" style="11" bestFit="1" customWidth="1"/>
    <col min="14324" max="14324" width="22.140625" style="11" customWidth="1"/>
    <col min="14325" max="14325" width="17.7109375" style="11" customWidth="1"/>
    <col min="14326" max="14326" width="14.5703125" style="11" bestFit="1" customWidth="1"/>
    <col min="14327" max="14327" width="11.5703125" style="11" bestFit="1" customWidth="1"/>
    <col min="14328" max="14328" width="14" style="11" bestFit="1" customWidth="1"/>
    <col min="14329" max="14336" width="10.7109375" style="11"/>
    <col min="14337" max="14337" width="16.7109375" style="11" bestFit="1" customWidth="1"/>
    <col min="14338" max="14338" width="22.140625" style="11" customWidth="1"/>
    <col min="14339" max="14570" width="10.7109375" style="11"/>
    <col min="14571" max="14571" width="13.42578125" style="11" bestFit="1" customWidth="1"/>
    <col min="14572" max="14572" width="10.140625" style="11" bestFit="1" customWidth="1"/>
    <col min="14573" max="14573" width="16.5703125" style="11" bestFit="1" customWidth="1"/>
    <col min="14574" max="14574" width="19.42578125" style="11" bestFit="1" customWidth="1"/>
    <col min="14575" max="14575" width="15.28515625" style="11" customWidth="1"/>
    <col min="14576" max="14576" width="20.140625" style="11" bestFit="1" customWidth="1"/>
    <col min="14577" max="14577" width="9" style="11" bestFit="1" customWidth="1"/>
    <col min="14578" max="14578" width="12.85546875" style="11" customWidth="1"/>
    <col min="14579" max="14579" width="16.7109375" style="11" bestFit="1" customWidth="1"/>
    <col min="14580" max="14580" width="22.140625" style="11" customWidth="1"/>
    <col min="14581" max="14581" width="17.7109375" style="11" customWidth="1"/>
    <col min="14582" max="14582" width="14.5703125" style="11" bestFit="1" customWidth="1"/>
    <col min="14583" max="14583" width="11.5703125" style="11" bestFit="1" customWidth="1"/>
    <col min="14584" max="14584" width="14" style="11" bestFit="1" customWidth="1"/>
    <col min="14585" max="14592" width="10.7109375" style="11"/>
    <col min="14593" max="14593" width="16.7109375" style="11" bestFit="1" customWidth="1"/>
    <col min="14594" max="14594" width="22.140625" style="11" customWidth="1"/>
    <col min="14595" max="14826" width="10.7109375" style="11"/>
    <col min="14827" max="14827" width="13.42578125" style="11" bestFit="1" customWidth="1"/>
    <col min="14828" max="14828" width="10.140625" style="11" bestFit="1" customWidth="1"/>
    <col min="14829" max="14829" width="16.5703125" style="11" bestFit="1" customWidth="1"/>
    <col min="14830" max="14830" width="19.42578125" style="11" bestFit="1" customWidth="1"/>
    <col min="14831" max="14831" width="15.28515625" style="11" customWidth="1"/>
    <col min="14832" max="14832" width="20.140625" style="11" bestFit="1" customWidth="1"/>
    <col min="14833" max="14833" width="9" style="11" bestFit="1" customWidth="1"/>
    <col min="14834" max="14834" width="12.85546875" style="11" customWidth="1"/>
    <col min="14835" max="14835" width="16.7109375" style="11" bestFit="1" customWidth="1"/>
    <col min="14836" max="14836" width="22.140625" style="11" customWidth="1"/>
    <col min="14837" max="14837" width="17.7109375" style="11" customWidth="1"/>
    <col min="14838" max="14838" width="14.5703125" style="11" bestFit="1" customWidth="1"/>
    <col min="14839" max="14839" width="11.5703125" style="11" bestFit="1" customWidth="1"/>
    <col min="14840" max="14840" width="14" style="11" bestFit="1" customWidth="1"/>
    <col min="14841" max="14848" width="10.7109375" style="11"/>
    <col min="14849" max="14849" width="16.7109375" style="11" bestFit="1" customWidth="1"/>
    <col min="14850" max="14850" width="22.140625" style="11" customWidth="1"/>
    <col min="14851" max="15082" width="10.7109375" style="11"/>
    <col min="15083" max="15083" width="13.42578125" style="11" bestFit="1" customWidth="1"/>
    <col min="15084" max="15084" width="10.140625" style="11" bestFit="1" customWidth="1"/>
    <col min="15085" max="15085" width="16.5703125" style="11" bestFit="1" customWidth="1"/>
    <col min="15086" max="15086" width="19.42578125" style="11" bestFit="1" customWidth="1"/>
    <col min="15087" max="15087" width="15.28515625" style="11" customWidth="1"/>
    <col min="15088" max="15088" width="20.140625" style="11" bestFit="1" customWidth="1"/>
    <col min="15089" max="15089" width="9" style="11" bestFit="1" customWidth="1"/>
    <col min="15090" max="15090" width="12.85546875" style="11" customWidth="1"/>
    <col min="15091" max="15091" width="16.7109375" style="11" bestFit="1" customWidth="1"/>
    <col min="15092" max="15092" width="22.140625" style="11" customWidth="1"/>
    <col min="15093" max="15093" width="17.7109375" style="11" customWidth="1"/>
    <col min="15094" max="15094" width="14.5703125" style="11" bestFit="1" customWidth="1"/>
    <col min="15095" max="15095" width="11.5703125" style="11" bestFit="1" customWidth="1"/>
    <col min="15096" max="15096" width="14" style="11" bestFit="1" customWidth="1"/>
    <col min="15097" max="15104" width="10.7109375" style="11"/>
    <col min="15105" max="15105" width="16.7109375" style="11" bestFit="1" customWidth="1"/>
    <col min="15106" max="15106" width="22.140625" style="11" customWidth="1"/>
    <col min="15107" max="15338" width="10.7109375" style="11"/>
    <col min="15339" max="15339" width="13.42578125" style="11" bestFit="1" customWidth="1"/>
    <col min="15340" max="15340" width="10.140625" style="11" bestFit="1" customWidth="1"/>
    <col min="15341" max="15341" width="16.5703125" style="11" bestFit="1" customWidth="1"/>
    <col min="15342" max="15342" width="19.42578125" style="11" bestFit="1" customWidth="1"/>
    <col min="15343" max="15343" width="15.28515625" style="11" customWidth="1"/>
    <col min="15344" max="15344" width="20.140625" style="11" bestFit="1" customWidth="1"/>
    <col min="15345" max="15345" width="9" style="11" bestFit="1" customWidth="1"/>
    <col min="15346" max="15346" width="12.85546875" style="11" customWidth="1"/>
    <col min="15347" max="15347" width="16.7109375" style="11" bestFit="1" customWidth="1"/>
    <col min="15348" max="15348" width="22.140625" style="11" customWidth="1"/>
    <col min="15349" max="15349" width="17.7109375" style="11" customWidth="1"/>
    <col min="15350" max="15350" width="14.5703125" style="11" bestFit="1" customWidth="1"/>
    <col min="15351" max="15351" width="11.5703125" style="11" bestFit="1" customWidth="1"/>
    <col min="15352" max="15352" width="14" style="11" bestFit="1" customWidth="1"/>
    <col min="15353" max="15360" width="10.7109375" style="11"/>
    <col min="15361" max="15361" width="16.7109375" style="11" bestFit="1" customWidth="1"/>
    <col min="15362" max="15362" width="22.140625" style="11" customWidth="1"/>
    <col min="15363" max="15594" width="10.7109375" style="11"/>
    <col min="15595" max="15595" width="13.42578125" style="11" bestFit="1" customWidth="1"/>
    <col min="15596" max="15596" width="10.140625" style="11" bestFit="1" customWidth="1"/>
    <col min="15597" max="15597" width="16.5703125" style="11" bestFit="1" customWidth="1"/>
    <col min="15598" max="15598" width="19.42578125" style="11" bestFit="1" customWidth="1"/>
    <col min="15599" max="15599" width="15.28515625" style="11" customWidth="1"/>
    <col min="15600" max="15600" width="20.140625" style="11" bestFit="1" customWidth="1"/>
    <col min="15601" max="15601" width="9" style="11" bestFit="1" customWidth="1"/>
    <col min="15602" max="15602" width="12.85546875" style="11" customWidth="1"/>
    <col min="15603" max="15603" width="16.7109375" style="11" bestFit="1" customWidth="1"/>
    <col min="15604" max="15604" width="22.140625" style="11" customWidth="1"/>
    <col min="15605" max="15605" width="17.7109375" style="11" customWidth="1"/>
    <col min="15606" max="15606" width="14.5703125" style="11" bestFit="1" customWidth="1"/>
    <col min="15607" max="15607" width="11.5703125" style="11" bestFit="1" customWidth="1"/>
    <col min="15608" max="15608" width="14" style="11" bestFit="1" customWidth="1"/>
    <col min="15609" max="15616" width="10.7109375" style="11"/>
    <col min="15617" max="15617" width="16.7109375" style="11" bestFit="1" customWidth="1"/>
    <col min="15618" max="15618" width="22.140625" style="11" customWidth="1"/>
    <col min="15619" max="15850" width="10.7109375" style="11"/>
    <col min="15851" max="15851" width="13.42578125" style="11" bestFit="1" customWidth="1"/>
    <col min="15852" max="15852" width="10.140625" style="11" bestFit="1" customWidth="1"/>
    <col min="15853" max="15853" width="16.5703125" style="11" bestFit="1" customWidth="1"/>
    <col min="15854" max="15854" width="19.42578125" style="11" bestFit="1" customWidth="1"/>
    <col min="15855" max="15855" width="15.28515625" style="11" customWidth="1"/>
    <col min="15856" max="15856" width="20.140625" style="11" bestFit="1" customWidth="1"/>
    <col min="15857" max="15857" width="9" style="11" bestFit="1" customWidth="1"/>
    <col min="15858" max="15858" width="12.85546875" style="11" customWidth="1"/>
    <col min="15859" max="15859" width="16.7109375" style="11" bestFit="1" customWidth="1"/>
    <col min="15860" max="15860" width="22.140625" style="11" customWidth="1"/>
    <col min="15861" max="15861" width="17.7109375" style="11" customWidth="1"/>
    <col min="15862" max="15862" width="14.5703125" style="11" bestFit="1" customWidth="1"/>
    <col min="15863" max="15863" width="11.5703125" style="11" bestFit="1" customWidth="1"/>
    <col min="15864" max="15864" width="14" style="11" bestFit="1" customWidth="1"/>
    <col min="15865" max="15872" width="10.7109375" style="11"/>
    <col min="15873" max="15873" width="16.7109375" style="11" bestFit="1" customWidth="1"/>
    <col min="15874" max="15874" width="22.140625" style="11" customWidth="1"/>
    <col min="15875" max="16106" width="10.7109375" style="11"/>
    <col min="16107" max="16107" width="13.42578125" style="11" bestFit="1" customWidth="1"/>
    <col min="16108" max="16108" width="10.140625" style="11" bestFit="1" customWidth="1"/>
    <col min="16109" max="16109" width="16.5703125" style="11" bestFit="1" customWidth="1"/>
    <col min="16110" max="16110" width="19.42578125" style="11" bestFit="1" customWidth="1"/>
    <col min="16111" max="16111" width="15.28515625" style="11" customWidth="1"/>
    <col min="16112" max="16112" width="20.140625" style="11" bestFit="1" customWidth="1"/>
    <col min="16113" max="16113" width="9" style="11" bestFit="1" customWidth="1"/>
    <col min="16114" max="16114" width="12.85546875" style="11" customWidth="1"/>
    <col min="16115" max="16115" width="16.7109375" style="11" bestFit="1" customWidth="1"/>
    <col min="16116" max="16116" width="22.140625" style="11" customWidth="1"/>
    <col min="16117" max="16117" width="17.7109375" style="11" customWidth="1"/>
    <col min="16118" max="16118" width="14.5703125" style="11" bestFit="1" customWidth="1"/>
    <col min="16119" max="16119" width="11.5703125" style="11" bestFit="1" customWidth="1"/>
    <col min="16120" max="16120" width="14" style="11" bestFit="1" customWidth="1"/>
    <col min="16121" max="16128" width="10.7109375" style="11"/>
    <col min="16129" max="16129" width="16.7109375" style="11" bestFit="1" customWidth="1"/>
    <col min="16130" max="16130" width="22.140625" style="11" customWidth="1"/>
    <col min="16131" max="16362" width="10.7109375" style="11"/>
    <col min="16363" max="16363" width="13.42578125" style="11" bestFit="1" customWidth="1"/>
    <col min="16364" max="16364" width="10.140625" style="11" bestFit="1" customWidth="1"/>
    <col min="16365" max="16365" width="16.5703125" style="11" bestFit="1" customWidth="1"/>
    <col min="16366" max="16366" width="19.42578125" style="11" bestFit="1" customWidth="1"/>
    <col min="16367" max="16367" width="15.28515625" style="11" customWidth="1"/>
    <col min="16368" max="16368" width="20.140625" style="11" bestFit="1" customWidth="1"/>
    <col min="16369" max="16369" width="9" style="11" bestFit="1" customWidth="1"/>
    <col min="16370" max="16370" width="12.85546875" style="11" customWidth="1"/>
    <col min="16371" max="16371" width="16.7109375" style="11" bestFit="1" customWidth="1"/>
    <col min="16372" max="16372" width="22.140625" style="11" customWidth="1"/>
    <col min="16373" max="16373" width="17.7109375" style="11" customWidth="1"/>
    <col min="16374" max="16374" width="14.5703125" style="11" bestFit="1" customWidth="1"/>
    <col min="16375" max="16375" width="11.5703125" style="11" bestFit="1" customWidth="1"/>
    <col min="16376" max="16376" width="14" style="11" bestFit="1" customWidth="1"/>
    <col min="16377" max="16384" width="10.7109375" style="11"/>
  </cols>
  <sheetData>
    <row r="1" spans="1:12" ht="28.5">
      <c r="A1" s="57" t="s">
        <v>55</v>
      </c>
      <c r="B1" s="57" t="s">
        <v>47</v>
      </c>
      <c r="C1" s="57" t="s">
        <v>48</v>
      </c>
      <c r="D1" s="57" t="s">
        <v>49</v>
      </c>
      <c r="E1" s="61" t="s">
        <v>50</v>
      </c>
      <c r="F1" s="61" t="s">
        <v>51</v>
      </c>
      <c r="G1" s="62" t="s">
        <v>52</v>
      </c>
      <c r="H1" s="57" t="s">
        <v>14</v>
      </c>
      <c r="I1" s="57" t="s">
        <v>53</v>
      </c>
      <c r="J1" s="63" t="s">
        <v>54</v>
      </c>
    </row>
    <row r="2" spans="1:12">
      <c r="A2" s="64">
        <v>20255673</v>
      </c>
      <c r="B2" s="64">
        <v>1200</v>
      </c>
      <c r="C2" s="65"/>
      <c r="D2" s="65"/>
      <c r="E2" s="66"/>
      <c r="F2" s="66"/>
      <c r="G2" s="67" t="s">
        <v>123</v>
      </c>
      <c r="H2" s="65"/>
      <c r="I2" s="65"/>
      <c r="J2" s="68"/>
    </row>
    <row r="3" spans="1:12">
      <c r="A3" s="64"/>
      <c r="B3" s="64"/>
      <c r="C3" s="69" t="s">
        <v>124</v>
      </c>
      <c r="D3" s="69" t="s">
        <v>124</v>
      </c>
      <c r="E3" s="71" t="s">
        <v>70</v>
      </c>
      <c r="F3" s="71" t="s">
        <v>70</v>
      </c>
      <c r="G3" s="72" t="s">
        <v>96</v>
      </c>
      <c r="H3" s="69">
        <v>20255673</v>
      </c>
      <c r="I3" s="172">
        <v>7200</v>
      </c>
      <c r="J3" s="73">
        <v>6</v>
      </c>
      <c r="K3" s="11">
        <f>+I3/1200</f>
        <v>6</v>
      </c>
      <c r="L3" s="11" t="b">
        <f>J3=K3</f>
        <v>1</v>
      </c>
    </row>
    <row r="4" spans="1:12">
      <c r="A4" s="74"/>
      <c r="B4" s="69"/>
      <c r="C4" s="69" t="s">
        <v>124</v>
      </c>
      <c r="D4" s="69" t="s">
        <v>124</v>
      </c>
      <c r="E4" s="71" t="s">
        <v>70</v>
      </c>
      <c r="F4" s="71" t="s">
        <v>70</v>
      </c>
      <c r="G4" s="72" t="s">
        <v>59</v>
      </c>
      <c r="H4" s="69">
        <v>20255673</v>
      </c>
      <c r="I4" s="172">
        <v>3600</v>
      </c>
      <c r="J4" s="73">
        <v>3</v>
      </c>
      <c r="K4" s="11">
        <f t="shared" ref="K4:K11" si="0">+I4/1200</f>
        <v>3</v>
      </c>
      <c r="L4" s="11" t="b">
        <f t="shared" ref="L4:L11" si="1">J4=K4</f>
        <v>1</v>
      </c>
    </row>
    <row r="5" spans="1:12">
      <c r="A5" s="74"/>
      <c r="B5" s="69"/>
      <c r="C5" s="69" t="s">
        <v>124</v>
      </c>
      <c r="D5" s="69" t="s">
        <v>124</v>
      </c>
      <c r="E5" s="71" t="s">
        <v>70</v>
      </c>
      <c r="F5" s="71" t="s">
        <v>70</v>
      </c>
      <c r="G5" s="72" t="s">
        <v>89</v>
      </c>
      <c r="H5" s="69">
        <v>20255673</v>
      </c>
      <c r="I5" s="172">
        <v>2400</v>
      </c>
      <c r="J5" s="73">
        <v>2</v>
      </c>
      <c r="K5" s="11">
        <f t="shared" si="0"/>
        <v>2</v>
      </c>
      <c r="L5" s="11" t="b">
        <f t="shared" si="1"/>
        <v>1</v>
      </c>
    </row>
    <row r="6" spans="1:12">
      <c r="A6" s="74"/>
      <c r="B6" s="69"/>
      <c r="C6" s="69" t="s">
        <v>124</v>
      </c>
      <c r="D6" s="69" t="s">
        <v>124</v>
      </c>
      <c r="E6" s="71" t="s">
        <v>70</v>
      </c>
      <c r="F6" s="71" t="s">
        <v>70</v>
      </c>
      <c r="G6" s="72" t="s">
        <v>110</v>
      </c>
      <c r="H6" s="69">
        <v>20255673</v>
      </c>
      <c r="I6" s="172">
        <v>2400</v>
      </c>
      <c r="J6" s="73">
        <v>2</v>
      </c>
      <c r="K6" s="11">
        <f t="shared" si="0"/>
        <v>2</v>
      </c>
      <c r="L6" s="11" t="b">
        <f t="shared" si="1"/>
        <v>1</v>
      </c>
    </row>
    <row r="7" spans="1:12">
      <c r="A7" s="74"/>
      <c r="B7" s="69"/>
      <c r="C7" s="69" t="s">
        <v>124</v>
      </c>
      <c r="D7" s="69" t="s">
        <v>124</v>
      </c>
      <c r="E7" s="71" t="s">
        <v>70</v>
      </c>
      <c r="F7" s="71" t="s">
        <v>70</v>
      </c>
      <c r="G7" s="72" t="s">
        <v>104</v>
      </c>
      <c r="H7" s="69">
        <v>20255673</v>
      </c>
      <c r="I7" s="172">
        <v>2400</v>
      </c>
      <c r="J7" s="73">
        <v>2</v>
      </c>
      <c r="K7" s="11">
        <f t="shared" si="0"/>
        <v>2</v>
      </c>
      <c r="L7" s="11" t="b">
        <f t="shared" si="1"/>
        <v>1</v>
      </c>
    </row>
    <row r="8" spans="1:12">
      <c r="A8" s="74"/>
      <c r="B8" s="69"/>
      <c r="C8" s="69"/>
      <c r="D8" s="69"/>
      <c r="E8" s="71"/>
      <c r="F8" s="71"/>
      <c r="G8" s="72" t="s">
        <v>113</v>
      </c>
      <c r="H8" s="69">
        <v>20255673</v>
      </c>
      <c r="I8" s="172">
        <v>1200</v>
      </c>
      <c r="J8" s="73">
        <v>1</v>
      </c>
      <c r="K8" s="11">
        <f t="shared" si="0"/>
        <v>1</v>
      </c>
      <c r="L8" s="11" t="b">
        <f t="shared" si="1"/>
        <v>1</v>
      </c>
    </row>
    <row r="9" spans="1:12">
      <c r="A9" s="74"/>
      <c r="B9" s="69"/>
      <c r="C9" s="69"/>
      <c r="D9" s="69"/>
      <c r="E9" s="71"/>
      <c r="F9" s="71"/>
      <c r="G9" s="72" t="s">
        <v>132</v>
      </c>
      <c r="H9" s="69">
        <v>20255673</v>
      </c>
      <c r="I9" s="172">
        <v>1200</v>
      </c>
      <c r="J9" s="73">
        <v>1</v>
      </c>
      <c r="K9" s="11">
        <f t="shared" si="0"/>
        <v>1</v>
      </c>
      <c r="L9" s="11" t="b">
        <f t="shared" si="1"/>
        <v>1</v>
      </c>
    </row>
    <row r="10" spans="1:12">
      <c r="A10" s="74"/>
      <c r="B10" s="69"/>
      <c r="C10" s="69"/>
      <c r="D10" s="69"/>
      <c r="E10" s="71"/>
      <c r="F10" s="71"/>
      <c r="G10" s="72" t="s">
        <v>78</v>
      </c>
      <c r="H10" s="69">
        <v>20255673</v>
      </c>
      <c r="I10" s="172">
        <v>1200</v>
      </c>
      <c r="J10" s="73">
        <v>1</v>
      </c>
      <c r="K10" s="11">
        <f t="shared" si="0"/>
        <v>1</v>
      </c>
      <c r="L10" s="11" t="b">
        <f t="shared" si="1"/>
        <v>1</v>
      </c>
    </row>
    <row r="11" spans="1:12">
      <c r="A11" s="74"/>
      <c r="B11" s="69"/>
      <c r="C11" s="69"/>
      <c r="D11" s="69"/>
      <c r="E11" s="71"/>
      <c r="F11" s="71"/>
      <c r="G11" s="72" t="s">
        <v>116</v>
      </c>
      <c r="H11" s="69">
        <v>20255673</v>
      </c>
      <c r="I11" s="172">
        <v>1200</v>
      </c>
      <c r="J11" s="73">
        <v>1</v>
      </c>
      <c r="K11" s="11">
        <f t="shared" si="0"/>
        <v>1</v>
      </c>
      <c r="L11" s="11" t="b">
        <f t="shared" si="1"/>
        <v>1</v>
      </c>
    </row>
    <row r="12" spans="1:12">
      <c r="A12" s="74"/>
      <c r="B12" s="69"/>
      <c r="C12" s="69"/>
      <c r="D12" s="69"/>
      <c r="E12" s="71"/>
      <c r="F12" s="71"/>
      <c r="G12" s="72"/>
      <c r="H12" s="69"/>
      <c r="I12" s="69"/>
      <c r="J12" s="73"/>
    </row>
    <row r="13" spans="1:12">
      <c r="A13" s="74"/>
      <c r="B13" s="69"/>
      <c r="C13" s="69"/>
      <c r="D13" s="69"/>
      <c r="E13" s="71"/>
      <c r="F13" s="71"/>
      <c r="G13" s="72"/>
      <c r="H13" s="69"/>
      <c r="I13" s="69"/>
      <c r="J13" s="73"/>
    </row>
    <row r="14" spans="1:12">
      <c r="A14" s="74"/>
      <c r="B14" s="69"/>
      <c r="C14" s="69"/>
      <c r="D14" s="69"/>
      <c r="E14" s="71"/>
      <c r="F14" s="71"/>
      <c r="G14" s="72"/>
      <c r="H14" s="69"/>
      <c r="I14" s="69"/>
      <c r="J14" s="73"/>
    </row>
    <row r="15" spans="1:12">
      <c r="A15" s="74"/>
      <c r="B15" s="69"/>
      <c r="C15" s="69"/>
      <c r="D15" s="69"/>
      <c r="E15" s="71"/>
      <c r="F15" s="71"/>
      <c r="G15" s="72"/>
      <c r="H15" s="69"/>
      <c r="I15" s="69"/>
      <c r="J15" s="73"/>
    </row>
    <row r="16" spans="1:12">
      <c r="A16" s="74"/>
      <c r="B16" s="69"/>
      <c r="C16" s="69"/>
      <c r="D16" s="69"/>
      <c r="E16" s="71"/>
      <c r="F16" s="71"/>
      <c r="G16" s="72"/>
      <c r="H16" s="69"/>
      <c r="I16" s="69"/>
      <c r="J16" s="73"/>
    </row>
    <row r="17" spans="1:10">
      <c r="A17" s="74"/>
      <c r="B17" s="69"/>
      <c r="C17" s="69"/>
      <c r="D17" s="69"/>
      <c r="E17" s="71"/>
      <c r="F17" s="71"/>
      <c r="G17" s="72"/>
      <c r="H17" s="69"/>
      <c r="I17" s="69"/>
      <c r="J17" s="73"/>
    </row>
    <row r="18" spans="1:10">
      <c r="A18" s="74"/>
      <c r="B18" s="69"/>
      <c r="C18" s="69"/>
      <c r="D18" s="69"/>
      <c r="E18" s="71"/>
      <c r="F18" s="71"/>
      <c r="G18" s="72"/>
      <c r="H18" s="69"/>
      <c r="I18" s="69"/>
      <c r="J18" s="73"/>
    </row>
    <row r="19" spans="1:10">
      <c r="A19" s="74"/>
      <c r="B19" s="69"/>
      <c r="C19" s="69"/>
      <c r="D19" s="69"/>
      <c r="E19" s="71"/>
      <c r="F19" s="71"/>
      <c r="G19" s="72"/>
      <c r="H19" s="69"/>
      <c r="I19" s="69"/>
      <c r="J19" s="73"/>
    </row>
    <row r="20" spans="1:10">
      <c r="A20" s="74"/>
      <c r="B20" s="69"/>
      <c r="C20" s="69"/>
      <c r="D20" s="69"/>
      <c r="E20" s="71"/>
      <c r="F20" s="71"/>
      <c r="G20" s="72"/>
      <c r="H20" s="69"/>
      <c r="I20" s="69"/>
      <c r="J20" s="73"/>
    </row>
    <row r="21" spans="1:10">
      <c r="A21" s="74"/>
      <c r="B21" s="69"/>
      <c r="C21" s="69"/>
      <c r="D21" s="69"/>
      <c r="E21" s="71"/>
      <c r="F21" s="71"/>
      <c r="G21" s="72"/>
      <c r="H21" s="69"/>
      <c r="I21" s="69"/>
      <c r="J21" s="73"/>
    </row>
    <row r="22" spans="1:10">
      <c r="A22" s="74"/>
      <c r="B22" s="69"/>
      <c r="C22" s="69"/>
      <c r="D22" s="69"/>
      <c r="E22" s="71"/>
      <c r="F22" s="71"/>
      <c r="G22" s="72"/>
      <c r="H22" s="69"/>
      <c r="I22" s="69"/>
      <c r="J22" s="73"/>
    </row>
    <row r="23" spans="1:10">
      <c r="A23" s="74"/>
      <c r="B23" s="69"/>
      <c r="C23" s="69"/>
      <c r="D23" s="69"/>
      <c r="E23" s="71"/>
      <c r="F23" s="71"/>
      <c r="G23" s="72"/>
      <c r="H23" s="69"/>
      <c r="I23" s="69"/>
      <c r="J23" s="73"/>
    </row>
    <row r="24" spans="1:10">
      <c r="A24" s="74"/>
      <c r="B24" s="69"/>
      <c r="C24" s="69"/>
      <c r="D24" s="69"/>
      <c r="E24" s="71"/>
      <c r="F24" s="71"/>
      <c r="G24" s="72"/>
      <c r="H24" s="69"/>
      <c r="I24" s="69"/>
      <c r="J24" s="73"/>
    </row>
    <row r="25" spans="1:10">
      <c r="A25" s="74"/>
      <c r="B25" s="69"/>
      <c r="C25" s="69"/>
      <c r="D25" s="69"/>
      <c r="E25" s="71"/>
      <c r="F25" s="71"/>
      <c r="G25" s="72"/>
      <c r="H25" s="69"/>
      <c r="I25" s="69"/>
      <c r="J25" s="73"/>
    </row>
    <row r="26" spans="1:10">
      <c r="A26" s="74"/>
      <c r="B26" s="69"/>
      <c r="C26" s="69"/>
      <c r="D26" s="69"/>
      <c r="E26" s="75"/>
      <c r="F26" s="75"/>
      <c r="G26" s="72"/>
      <c r="H26" s="69"/>
      <c r="I26" s="69"/>
      <c r="J26" s="73"/>
    </row>
    <row r="27" spans="1:10">
      <c r="A27" s="74"/>
      <c r="B27" s="69"/>
      <c r="C27" s="69"/>
      <c r="D27" s="69"/>
      <c r="E27" s="71"/>
      <c r="F27" s="71"/>
      <c r="G27" s="72"/>
      <c r="H27" s="69"/>
      <c r="I27" s="69"/>
      <c r="J27" s="73"/>
    </row>
    <row r="28" spans="1:10">
      <c r="A28" s="74"/>
      <c r="B28" s="69"/>
      <c r="C28" s="69"/>
      <c r="D28" s="69"/>
      <c r="E28" s="71"/>
      <c r="F28" s="71"/>
      <c r="G28" s="72"/>
      <c r="H28" s="69"/>
      <c r="I28" s="69"/>
      <c r="J28" s="73"/>
    </row>
    <row r="29" spans="1:10">
      <c r="A29" s="74"/>
      <c r="B29" s="69"/>
      <c r="C29" s="69"/>
      <c r="D29" s="69"/>
      <c r="E29" s="71"/>
      <c r="F29" s="71"/>
      <c r="G29" s="72"/>
      <c r="H29" s="69"/>
      <c r="I29" s="69"/>
      <c r="J29" s="73"/>
    </row>
    <row r="30" spans="1:10">
      <c r="A30" s="74"/>
      <c r="B30" s="69"/>
      <c r="C30" s="69"/>
      <c r="D30" s="69"/>
      <c r="E30" s="71"/>
      <c r="F30" s="71"/>
      <c r="G30" s="72"/>
      <c r="H30" s="69"/>
      <c r="I30" s="69"/>
      <c r="J30" s="73"/>
    </row>
    <row r="31" spans="1:10">
      <c r="A31" s="74"/>
      <c r="B31" s="69"/>
      <c r="C31" s="69"/>
      <c r="D31" s="69"/>
      <c r="E31" s="71"/>
      <c r="F31" s="71"/>
      <c r="G31" s="72"/>
      <c r="H31" s="69"/>
      <c r="I31" s="69"/>
      <c r="J31" s="73"/>
    </row>
    <row r="32" spans="1:10">
      <c r="A32" s="74"/>
      <c r="B32" s="69"/>
      <c r="C32" s="69"/>
      <c r="D32" s="69"/>
      <c r="E32" s="71"/>
      <c r="F32" s="71"/>
      <c r="G32" s="72"/>
      <c r="H32" s="69"/>
      <c r="I32" s="69"/>
      <c r="J32" s="73"/>
    </row>
    <row r="33" spans="1:10">
      <c r="A33" s="74"/>
      <c r="B33" s="69"/>
      <c r="C33" s="69"/>
      <c r="D33" s="69"/>
      <c r="E33" s="71"/>
      <c r="F33" s="71"/>
      <c r="G33" s="72"/>
      <c r="H33" s="69"/>
      <c r="I33" s="69"/>
      <c r="J33" s="73"/>
    </row>
    <row r="34" spans="1:10">
      <c r="A34" s="74"/>
      <c r="B34" s="69"/>
      <c r="C34" s="69"/>
      <c r="D34" s="69"/>
      <c r="E34" s="71"/>
      <c r="F34" s="71"/>
      <c r="G34" s="72"/>
      <c r="H34" s="69"/>
      <c r="I34" s="69"/>
      <c r="J34" s="73"/>
    </row>
    <row r="35" spans="1:10">
      <c r="A35" s="74"/>
      <c r="B35" s="69"/>
      <c r="C35" s="69"/>
      <c r="D35" s="69"/>
      <c r="E35" s="71"/>
      <c r="F35" s="71"/>
      <c r="G35" s="72"/>
      <c r="H35" s="69"/>
      <c r="I35" s="69"/>
      <c r="J35" s="73"/>
    </row>
    <row r="36" spans="1:10">
      <c r="A36" s="74"/>
      <c r="B36" s="69"/>
      <c r="C36" s="69"/>
      <c r="D36" s="69"/>
      <c r="E36" s="71"/>
      <c r="F36" s="71"/>
      <c r="G36" s="72"/>
      <c r="H36" s="69"/>
      <c r="I36" s="69"/>
      <c r="J36" s="73"/>
    </row>
    <row r="37" spans="1:10">
      <c r="A37" s="74"/>
      <c r="B37" s="69"/>
      <c r="C37" s="69"/>
      <c r="D37" s="69"/>
      <c r="E37" s="71"/>
      <c r="F37" s="71"/>
      <c r="G37" s="72"/>
      <c r="H37" s="69"/>
      <c r="I37" s="69"/>
      <c r="J37" s="73"/>
    </row>
    <row r="38" spans="1:10">
      <c r="A38" s="74"/>
      <c r="B38" s="69"/>
      <c r="C38" s="69"/>
      <c r="D38" s="69"/>
      <c r="E38" s="71"/>
      <c r="F38" s="71"/>
      <c r="G38" s="72"/>
      <c r="H38" s="69"/>
      <c r="I38" s="69"/>
      <c r="J38" s="73"/>
    </row>
    <row r="39" spans="1:10">
      <c r="A39" s="74"/>
      <c r="B39" s="69"/>
      <c r="C39" s="69"/>
      <c r="D39" s="69"/>
      <c r="E39" s="71"/>
      <c r="F39" s="71"/>
      <c r="G39" s="72"/>
      <c r="H39" s="69"/>
      <c r="I39" s="69"/>
      <c r="J39" s="73"/>
    </row>
    <row r="40" spans="1:10">
      <c r="A40" s="74"/>
      <c r="B40" s="69"/>
      <c r="C40" s="69"/>
      <c r="D40" s="69"/>
      <c r="E40" s="71"/>
      <c r="F40" s="71"/>
      <c r="G40" s="72"/>
      <c r="H40" s="69"/>
      <c r="I40" s="69"/>
      <c r="J40" s="73"/>
    </row>
    <row r="41" spans="1:10">
      <c r="A41" s="74"/>
      <c r="B41" s="69"/>
      <c r="C41" s="69"/>
      <c r="D41" s="69"/>
      <c r="E41" s="71"/>
      <c r="F41" s="71"/>
      <c r="G41" s="72"/>
      <c r="H41" s="69"/>
      <c r="I41" s="69"/>
      <c r="J41" s="73"/>
    </row>
    <row r="42" spans="1:10">
      <c r="A42" s="74"/>
      <c r="B42" s="69"/>
      <c r="C42" s="69"/>
      <c r="D42" s="69"/>
      <c r="E42" s="71"/>
      <c r="F42" s="71"/>
      <c r="G42" s="72"/>
      <c r="H42" s="69"/>
      <c r="I42" s="69"/>
      <c r="J42" s="73"/>
    </row>
    <row r="43" spans="1:10">
      <c r="A43" s="74"/>
      <c r="B43" s="69"/>
      <c r="C43" s="69"/>
      <c r="D43" s="69"/>
      <c r="E43" s="71"/>
      <c r="F43" s="71"/>
      <c r="G43" s="72"/>
      <c r="H43" s="69"/>
      <c r="I43" s="69"/>
      <c r="J43" s="73"/>
    </row>
    <row r="44" spans="1:10">
      <c r="A44" s="74"/>
      <c r="B44" s="69"/>
      <c r="C44" s="69"/>
      <c r="D44" s="69"/>
      <c r="E44" s="71"/>
      <c r="F44" s="71"/>
      <c r="G44" s="72"/>
      <c r="H44" s="69"/>
      <c r="I44" s="69"/>
      <c r="J44" s="73"/>
    </row>
    <row r="45" spans="1:10">
      <c r="A45" s="74"/>
      <c r="B45" s="69"/>
      <c r="C45" s="69"/>
      <c r="D45" s="69"/>
      <c r="E45" s="71"/>
      <c r="F45" s="71"/>
      <c r="G45" s="72"/>
      <c r="H45" s="69"/>
      <c r="I45" s="69"/>
      <c r="J45" s="73"/>
    </row>
    <row r="46" spans="1:10">
      <c r="A46" s="74"/>
      <c r="B46" s="69"/>
      <c r="C46" s="69"/>
      <c r="D46" s="69"/>
      <c r="E46" s="71"/>
      <c r="F46" s="71"/>
      <c r="G46" s="72"/>
      <c r="H46" s="69"/>
      <c r="I46" s="69"/>
      <c r="J46" s="73"/>
    </row>
    <row r="47" spans="1:10">
      <c r="A47" s="74"/>
      <c r="B47" s="69"/>
      <c r="C47" s="69"/>
      <c r="D47" s="69"/>
      <c r="E47" s="71"/>
      <c r="F47" s="71"/>
      <c r="G47" s="72"/>
      <c r="H47" s="69"/>
      <c r="I47" s="69"/>
      <c r="J47" s="73"/>
    </row>
    <row r="48" spans="1:10">
      <c r="A48" s="74"/>
      <c r="B48" s="69"/>
      <c r="C48" s="69"/>
      <c r="D48" s="69"/>
      <c r="E48" s="71"/>
      <c r="F48" s="71"/>
      <c r="G48" s="72"/>
      <c r="H48" s="69"/>
      <c r="I48" s="69"/>
      <c r="J48" s="73"/>
    </row>
    <row r="49" spans="1:10">
      <c r="A49" s="74"/>
      <c r="B49" s="69"/>
      <c r="C49" s="69"/>
      <c r="D49" s="69"/>
      <c r="E49" s="71"/>
      <c r="F49" s="71"/>
      <c r="G49" s="72"/>
      <c r="H49" s="69"/>
      <c r="I49" s="69"/>
      <c r="J49" s="73"/>
    </row>
    <row r="50" spans="1:10">
      <c r="A50" s="74"/>
      <c r="B50" s="69"/>
      <c r="C50" s="69"/>
      <c r="D50" s="69"/>
      <c r="E50" s="71"/>
      <c r="F50" s="71"/>
      <c r="G50" s="72"/>
      <c r="H50" s="69"/>
      <c r="I50" s="69"/>
      <c r="J50" s="73"/>
    </row>
    <row r="51" spans="1:10">
      <c r="A51" s="74"/>
      <c r="B51" s="69"/>
      <c r="C51" s="69"/>
      <c r="D51" s="69"/>
      <c r="E51" s="75"/>
      <c r="F51" s="75"/>
      <c r="G51" s="72"/>
      <c r="H51" s="69"/>
      <c r="I51" s="69"/>
      <c r="J51" s="73"/>
    </row>
    <row r="52" spans="1:10">
      <c r="A52" s="74"/>
      <c r="B52" s="69"/>
      <c r="C52" s="69"/>
      <c r="D52" s="69"/>
      <c r="E52" s="71"/>
      <c r="F52" s="71"/>
      <c r="G52" s="72"/>
      <c r="H52" s="69"/>
      <c r="I52" s="69"/>
      <c r="J52" s="73"/>
    </row>
    <row r="53" spans="1:10">
      <c r="A53" s="74"/>
      <c r="B53" s="69"/>
      <c r="C53" s="69"/>
      <c r="D53" s="69"/>
      <c r="E53" s="71"/>
      <c r="F53" s="71"/>
      <c r="G53" s="72"/>
      <c r="H53" s="69"/>
      <c r="I53" s="69"/>
      <c r="J53" s="73"/>
    </row>
    <row r="54" spans="1:10">
      <c r="A54" s="74"/>
      <c r="B54" s="69"/>
      <c r="C54" s="69"/>
      <c r="D54" s="69"/>
      <c r="E54" s="71"/>
      <c r="F54" s="71"/>
      <c r="G54" s="72"/>
      <c r="H54" s="69"/>
      <c r="I54" s="69"/>
      <c r="J54" s="73"/>
    </row>
    <row r="55" spans="1:10">
      <c r="A55" s="74"/>
      <c r="B55" s="69"/>
      <c r="C55" s="69"/>
      <c r="D55" s="69"/>
      <c r="E55" s="71"/>
      <c r="F55" s="71"/>
      <c r="G55" s="72"/>
      <c r="H55" s="69"/>
      <c r="I55" s="69"/>
      <c r="J55" s="73"/>
    </row>
    <row r="56" spans="1:10">
      <c r="A56" s="74"/>
      <c r="B56" s="69"/>
      <c r="C56" s="69"/>
      <c r="D56" s="69"/>
      <c r="E56" s="71"/>
      <c r="F56" s="71"/>
      <c r="G56" s="72"/>
      <c r="H56" s="69"/>
      <c r="I56" s="69"/>
      <c r="J56" s="73"/>
    </row>
    <row r="57" spans="1:10">
      <c r="A57" s="74"/>
      <c r="B57" s="69"/>
      <c r="C57" s="69"/>
      <c r="D57" s="69"/>
      <c r="E57" s="71"/>
      <c r="F57" s="71"/>
      <c r="G57" s="72"/>
      <c r="H57" s="69"/>
      <c r="I57" s="69"/>
      <c r="J57" s="73"/>
    </row>
    <row r="58" spans="1:10">
      <c r="A58" s="74"/>
      <c r="B58" s="69"/>
      <c r="C58" s="69"/>
      <c r="D58" s="69"/>
      <c r="E58" s="71"/>
      <c r="F58" s="71"/>
      <c r="G58" s="72"/>
      <c r="H58" s="69"/>
      <c r="I58" s="69"/>
      <c r="J58" s="73"/>
    </row>
    <row r="59" spans="1:10">
      <c r="A59" s="74"/>
      <c r="B59" s="69"/>
      <c r="C59" s="69"/>
      <c r="D59" s="69"/>
      <c r="E59" s="71"/>
      <c r="F59" s="71"/>
      <c r="G59" s="72"/>
      <c r="H59" s="69"/>
      <c r="I59" s="69"/>
      <c r="J59" s="73"/>
    </row>
    <row r="60" spans="1:10">
      <c r="A60" s="74"/>
      <c r="B60" s="69"/>
      <c r="C60" s="69"/>
      <c r="D60" s="69"/>
      <c r="E60" s="71"/>
      <c r="F60" s="71"/>
      <c r="G60" s="72"/>
      <c r="H60" s="69"/>
      <c r="I60" s="69"/>
      <c r="J60" s="73"/>
    </row>
    <row r="61" spans="1:10">
      <c r="A61" s="74"/>
      <c r="B61" s="69"/>
      <c r="C61" s="69"/>
      <c r="D61" s="69"/>
      <c r="E61" s="71"/>
      <c r="F61" s="71"/>
      <c r="G61" s="72"/>
      <c r="H61" s="69"/>
      <c r="I61" s="69"/>
      <c r="J61" s="73"/>
    </row>
    <row r="62" spans="1:10">
      <c r="A62" s="74"/>
      <c r="B62" s="69"/>
      <c r="C62" s="69"/>
      <c r="D62" s="69"/>
      <c r="E62" s="71"/>
      <c r="F62" s="71"/>
      <c r="G62" s="72"/>
      <c r="H62" s="69"/>
      <c r="I62" s="69"/>
      <c r="J62" s="73"/>
    </row>
    <row r="63" spans="1:10">
      <c r="A63" s="74"/>
      <c r="B63" s="69"/>
      <c r="C63" s="69"/>
      <c r="D63" s="69"/>
      <c r="E63" s="71"/>
      <c r="F63" s="71"/>
      <c r="G63" s="72"/>
      <c r="H63" s="69"/>
      <c r="I63" s="69"/>
      <c r="J63" s="73"/>
    </row>
    <row r="64" spans="1:10">
      <c r="A64" s="74"/>
      <c r="B64" s="69"/>
      <c r="C64" s="69"/>
      <c r="D64" s="69"/>
      <c r="E64" s="75"/>
      <c r="F64" s="75"/>
      <c r="G64" s="72"/>
      <c r="H64" s="69"/>
      <c r="I64" s="69"/>
      <c r="J64" s="73"/>
    </row>
    <row r="65" spans="1:10">
      <c r="A65" s="74"/>
      <c r="B65" s="69"/>
      <c r="C65" s="69"/>
      <c r="D65" s="69"/>
      <c r="E65" s="71"/>
      <c r="F65" s="71"/>
      <c r="G65" s="72"/>
      <c r="H65" s="69"/>
      <c r="I65" s="69"/>
      <c r="J65" s="73"/>
    </row>
    <row r="66" spans="1:10">
      <c r="A66" s="74"/>
      <c r="B66" s="69"/>
      <c r="C66" s="69"/>
      <c r="D66" s="69"/>
      <c r="E66" s="71"/>
      <c r="F66" s="71"/>
      <c r="G66" s="72"/>
      <c r="H66" s="69"/>
      <c r="I66" s="69"/>
      <c r="J66" s="73"/>
    </row>
    <row r="67" spans="1:10">
      <c r="A67" s="74"/>
      <c r="B67" s="69"/>
      <c r="C67" s="69"/>
      <c r="D67" s="69"/>
      <c r="E67" s="71"/>
      <c r="F67" s="71"/>
      <c r="G67" s="72"/>
      <c r="H67" s="69"/>
      <c r="I67" s="69"/>
      <c r="J67" s="73"/>
    </row>
    <row r="68" spans="1:10">
      <c r="A68" s="74"/>
      <c r="B68" s="69"/>
      <c r="C68" s="69"/>
      <c r="D68" s="69"/>
      <c r="E68" s="71"/>
      <c r="F68" s="71"/>
      <c r="G68" s="72"/>
      <c r="H68" s="69"/>
      <c r="I68" s="69"/>
      <c r="J68" s="73"/>
    </row>
    <row r="69" spans="1:10">
      <c r="A69" s="74"/>
      <c r="B69" s="69"/>
      <c r="C69" s="69"/>
      <c r="D69" s="69"/>
      <c r="E69" s="71"/>
      <c r="F69" s="71"/>
      <c r="G69" s="72"/>
      <c r="H69" s="69"/>
      <c r="I69" s="69"/>
      <c r="J69" s="73"/>
    </row>
    <row r="70" spans="1:10">
      <c r="A70" s="74"/>
      <c r="B70" s="69"/>
      <c r="C70" s="69"/>
      <c r="D70" s="69"/>
      <c r="E70" s="71"/>
      <c r="F70" s="71"/>
      <c r="G70" s="72"/>
      <c r="H70" s="69"/>
      <c r="I70" s="69"/>
      <c r="J70" s="73"/>
    </row>
    <row r="71" spans="1:10">
      <c r="A71" s="74"/>
      <c r="B71" s="69"/>
      <c r="C71" s="69"/>
      <c r="D71" s="69"/>
      <c r="E71" s="71"/>
      <c r="F71" s="71"/>
      <c r="G71" s="72"/>
      <c r="H71" s="69"/>
      <c r="I71" s="69"/>
      <c r="J71" s="73"/>
    </row>
    <row r="72" spans="1:10">
      <c r="A72" s="74"/>
      <c r="B72" s="69"/>
      <c r="C72" s="69"/>
      <c r="D72" s="69"/>
      <c r="E72" s="71"/>
      <c r="F72" s="71"/>
      <c r="G72" s="72"/>
      <c r="H72" s="69"/>
      <c r="I72" s="69"/>
      <c r="J72" s="73"/>
    </row>
    <row r="73" spans="1:10">
      <c r="A73" s="74"/>
      <c r="B73" s="69"/>
      <c r="C73" s="69"/>
      <c r="D73" s="69"/>
      <c r="E73" s="71"/>
      <c r="F73" s="71"/>
      <c r="G73" s="72"/>
      <c r="H73" s="69"/>
      <c r="I73" s="69"/>
      <c r="J73" s="73"/>
    </row>
    <row r="74" spans="1:10">
      <c r="A74" s="74"/>
      <c r="B74" s="69"/>
      <c r="C74" s="69"/>
      <c r="D74" s="69"/>
      <c r="E74" s="71"/>
      <c r="F74" s="71"/>
      <c r="G74" s="72"/>
      <c r="H74" s="69"/>
      <c r="I74" s="69"/>
      <c r="J74" s="73"/>
    </row>
    <row r="75" spans="1:10">
      <c r="A75" s="74"/>
      <c r="B75" s="69"/>
      <c r="C75" s="69"/>
      <c r="D75" s="69"/>
      <c r="E75" s="71"/>
      <c r="F75" s="71"/>
      <c r="G75" s="72"/>
      <c r="H75" s="69"/>
      <c r="I75" s="69"/>
      <c r="J75" s="73"/>
    </row>
    <row r="76" spans="1:10">
      <c r="A76" s="74"/>
      <c r="B76" s="69"/>
      <c r="C76" s="69"/>
      <c r="D76" s="69"/>
      <c r="E76" s="71"/>
      <c r="F76" s="71"/>
      <c r="G76" s="72"/>
      <c r="H76" s="69"/>
      <c r="I76" s="69"/>
      <c r="J76" s="73"/>
    </row>
    <row r="77" spans="1:10">
      <c r="A77" s="74"/>
      <c r="B77" s="69"/>
      <c r="C77" s="69"/>
      <c r="D77" s="69"/>
      <c r="E77" s="71"/>
      <c r="F77" s="71"/>
      <c r="G77" s="72"/>
      <c r="H77" s="69"/>
      <c r="I77" s="69"/>
      <c r="J77" s="73"/>
    </row>
    <row r="78" spans="1:10">
      <c r="A78" s="74"/>
      <c r="B78" s="69"/>
      <c r="C78" s="69"/>
      <c r="D78" s="69"/>
      <c r="E78" s="71"/>
      <c r="F78" s="71"/>
      <c r="G78" s="72"/>
      <c r="H78" s="69"/>
      <c r="I78" s="69"/>
      <c r="J78" s="73"/>
    </row>
    <row r="79" spans="1:10">
      <c r="A79" s="74"/>
      <c r="B79" s="69"/>
      <c r="C79" s="69"/>
      <c r="D79" s="69"/>
      <c r="E79" s="71"/>
      <c r="F79" s="71"/>
      <c r="G79" s="72"/>
      <c r="H79" s="69"/>
      <c r="I79" s="69"/>
      <c r="J79" s="73"/>
    </row>
    <row r="80" spans="1:10">
      <c r="A80" s="74"/>
      <c r="B80" s="69"/>
      <c r="C80" s="69"/>
      <c r="D80" s="69"/>
      <c r="E80" s="71"/>
      <c r="F80" s="71"/>
      <c r="G80" s="72"/>
      <c r="H80" s="69"/>
      <c r="I80" s="69"/>
      <c r="J80" s="73"/>
    </row>
    <row r="81" spans="1:10">
      <c r="A81" s="74"/>
      <c r="B81" s="69"/>
      <c r="C81" s="69"/>
      <c r="D81" s="69"/>
      <c r="E81" s="71"/>
      <c r="F81" s="71"/>
      <c r="G81" s="72"/>
      <c r="H81" s="69"/>
      <c r="I81" s="69"/>
      <c r="J81" s="73"/>
    </row>
    <row r="82" spans="1:10">
      <c r="A82" s="74"/>
      <c r="B82" s="69"/>
      <c r="C82" s="69"/>
      <c r="D82" s="69"/>
      <c r="E82" s="71"/>
      <c r="F82" s="71"/>
      <c r="G82" s="72"/>
      <c r="H82" s="69"/>
      <c r="I82" s="69"/>
      <c r="J82" s="73"/>
    </row>
    <row r="83" spans="1:10">
      <c r="A83" s="74"/>
      <c r="B83" s="69"/>
      <c r="C83" s="69"/>
      <c r="D83" s="69"/>
      <c r="E83" s="71"/>
      <c r="F83" s="71"/>
      <c r="G83" s="72"/>
      <c r="H83" s="69"/>
      <c r="I83" s="69"/>
      <c r="J83" s="73"/>
    </row>
    <row r="84" spans="1:10">
      <c r="A84" s="74"/>
      <c r="B84" s="69"/>
      <c r="C84" s="69"/>
      <c r="D84" s="69"/>
      <c r="E84" s="71"/>
      <c r="F84" s="71"/>
      <c r="G84" s="72"/>
      <c r="H84" s="69"/>
      <c r="I84" s="69"/>
      <c r="J84" s="73"/>
    </row>
    <row r="85" spans="1:10">
      <c r="A85" s="74"/>
      <c r="B85" s="69"/>
      <c r="C85" s="69"/>
      <c r="D85" s="69"/>
      <c r="E85" s="71"/>
      <c r="F85" s="71"/>
      <c r="G85" s="72"/>
      <c r="H85" s="69"/>
      <c r="I85" s="69"/>
      <c r="J85" s="73"/>
    </row>
    <row r="86" spans="1:10">
      <c r="A86" s="74"/>
      <c r="B86" s="69"/>
      <c r="C86" s="69"/>
      <c r="D86" s="69"/>
      <c r="E86" s="71"/>
      <c r="F86" s="71"/>
      <c r="G86" s="72"/>
      <c r="H86" s="69"/>
      <c r="I86" s="69"/>
      <c r="J86" s="73"/>
    </row>
    <row r="87" spans="1:10">
      <c r="A87" s="74"/>
      <c r="B87" s="69"/>
      <c r="C87" s="69"/>
      <c r="D87" s="69"/>
      <c r="E87" s="71"/>
      <c r="F87" s="71"/>
      <c r="G87" s="72"/>
      <c r="H87" s="69"/>
      <c r="I87" s="69"/>
      <c r="J87" s="73"/>
    </row>
    <row r="88" spans="1:10">
      <c r="A88" s="74"/>
      <c r="B88" s="69"/>
      <c r="C88" s="69"/>
      <c r="D88" s="69"/>
      <c r="E88" s="71"/>
      <c r="F88" s="71"/>
      <c r="G88" s="72"/>
      <c r="H88" s="69"/>
      <c r="I88" s="69"/>
      <c r="J88" s="73"/>
    </row>
    <row r="89" spans="1:10">
      <c r="A89" s="74"/>
      <c r="B89" s="69"/>
      <c r="C89" s="69"/>
      <c r="D89" s="69"/>
      <c r="E89" s="71"/>
      <c r="F89" s="71"/>
      <c r="G89" s="72"/>
      <c r="H89" s="69"/>
      <c r="I89" s="69"/>
      <c r="J89" s="73"/>
    </row>
    <row r="90" spans="1:10">
      <c r="A90" s="74"/>
      <c r="B90" s="69"/>
      <c r="C90" s="69"/>
      <c r="D90" s="69"/>
      <c r="E90" s="71"/>
      <c r="F90" s="71"/>
      <c r="G90" s="72"/>
      <c r="H90" s="69"/>
      <c r="I90" s="69"/>
      <c r="J90" s="73"/>
    </row>
    <row r="91" spans="1:10">
      <c r="A91" s="74"/>
      <c r="B91" s="69"/>
      <c r="C91" s="69"/>
      <c r="D91" s="69"/>
      <c r="E91" s="71"/>
      <c r="F91" s="71"/>
      <c r="G91" s="72"/>
      <c r="H91" s="69"/>
      <c r="I91" s="69"/>
      <c r="J91" s="73"/>
    </row>
    <row r="92" spans="1:10">
      <c r="A92" s="74"/>
      <c r="B92" s="69"/>
      <c r="C92" s="69"/>
      <c r="D92" s="69"/>
      <c r="E92" s="71"/>
      <c r="F92" s="71"/>
      <c r="G92" s="72"/>
      <c r="H92" s="69"/>
      <c r="I92" s="69"/>
      <c r="J92" s="73"/>
    </row>
    <row r="93" spans="1:10">
      <c r="A93" s="74"/>
      <c r="B93" s="69"/>
      <c r="C93" s="69"/>
      <c r="D93" s="69"/>
      <c r="E93" s="71"/>
      <c r="F93" s="71"/>
      <c r="G93" s="72"/>
      <c r="H93" s="69"/>
      <c r="I93" s="69"/>
      <c r="J93" s="73"/>
    </row>
    <row r="94" spans="1:10">
      <c r="A94" s="74"/>
      <c r="B94" s="69"/>
      <c r="C94" s="69"/>
      <c r="D94" s="69"/>
      <c r="E94" s="71"/>
      <c r="F94" s="71"/>
      <c r="G94" s="72"/>
      <c r="H94" s="69"/>
      <c r="I94" s="69"/>
      <c r="J94" s="73"/>
    </row>
    <row r="95" spans="1:10">
      <c r="A95" s="74"/>
      <c r="B95" s="69"/>
      <c r="C95" s="69"/>
      <c r="D95" s="69"/>
      <c r="E95" s="71"/>
      <c r="F95" s="71"/>
      <c r="G95" s="72"/>
      <c r="H95" s="69"/>
      <c r="I95" s="69"/>
      <c r="J95" s="73"/>
    </row>
    <row r="96" spans="1:10">
      <c r="A96" s="74"/>
      <c r="B96" s="69"/>
      <c r="C96" s="69"/>
      <c r="D96" s="69"/>
      <c r="E96" s="71"/>
      <c r="F96" s="71"/>
      <c r="G96" s="72"/>
      <c r="H96" s="69"/>
      <c r="I96" s="69"/>
      <c r="J96" s="73"/>
    </row>
    <row r="97" spans="1:10">
      <c r="A97" s="74"/>
      <c r="B97" s="69"/>
      <c r="C97" s="69"/>
      <c r="D97" s="69"/>
      <c r="E97" s="71"/>
      <c r="F97" s="71"/>
      <c r="G97" s="72"/>
      <c r="H97" s="69"/>
      <c r="I97" s="69"/>
      <c r="J97" s="73"/>
    </row>
    <row r="98" spans="1:10">
      <c r="A98" s="74"/>
      <c r="B98" s="69"/>
      <c r="C98" s="69"/>
      <c r="D98" s="69"/>
      <c r="E98" s="71"/>
      <c r="F98" s="71"/>
      <c r="G98" s="72"/>
      <c r="H98" s="69"/>
      <c r="I98" s="69"/>
      <c r="J98" s="73"/>
    </row>
    <row r="99" spans="1:10">
      <c r="A99" s="74"/>
      <c r="B99" s="69"/>
      <c r="C99" s="69"/>
      <c r="D99" s="69"/>
      <c r="E99" s="71"/>
      <c r="F99" s="71"/>
      <c r="G99" s="72"/>
      <c r="H99" s="69"/>
      <c r="I99" s="69"/>
      <c r="J99" s="73"/>
    </row>
    <row r="100" spans="1:10">
      <c r="A100" s="74"/>
      <c r="B100" s="69"/>
      <c r="C100" s="69"/>
      <c r="D100" s="69"/>
      <c r="E100" s="71"/>
      <c r="F100" s="71"/>
      <c r="G100" s="72"/>
      <c r="H100" s="69"/>
      <c r="I100" s="69"/>
      <c r="J100" s="73"/>
    </row>
    <row r="101" spans="1:10">
      <c r="A101" s="74"/>
      <c r="B101" s="69"/>
      <c r="C101" s="69"/>
      <c r="D101" s="69"/>
      <c r="E101" s="71"/>
      <c r="F101" s="71"/>
      <c r="G101" s="72"/>
      <c r="H101" s="69"/>
      <c r="I101" s="69"/>
      <c r="J101" s="73"/>
    </row>
    <row r="102" spans="1:10">
      <c r="A102" s="74"/>
      <c r="B102" s="69"/>
      <c r="C102" s="69"/>
      <c r="D102" s="69"/>
      <c r="E102" s="71"/>
      <c r="F102" s="71"/>
      <c r="G102" s="72"/>
      <c r="H102" s="69"/>
      <c r="I102" s="69"/>
      <c r="J102" s="73"/>
    </row>
    <row r="103" spans="1:10">
      <c r="A103" s="74"/>
      <c r="B103" s="69"/>
      <c r="C103" s="69"/>
      <c r="D103" s="69"/>
      <c r="E103" s="71"/>
      <c r="F103" s="71"/>
      <c r="G103" s="72"/>
      <c r="H103" s="69"/>
      <c r="I103" s="69"/>
      <c r="J103" s="73"/>
    </row>
    <row r="104" spans="1:10">
      <c r="A104" s="74"/>
      <c r="B104" s="69"/>
      <c r="C104" s="69"/>
      <c r="D104" s="69"/>
      <c r="E104" s="71"/>
      <c r="F104" s="71"/>
      <c r="G104" s="72"/>
      <c r="H104" s="69"/>
      <c r="I104" s="69"/>
      <c r="J104" s="73"/>
    </row>
    <row r="105" spans="1:10">
      <c r="A105" s="74"/>
      <c r="B105" s="69"/>
      <c r="C105" s="69"/>
      <c r="D105" s="69"/>
      <c r="E105" s="71"/>
      <c r="F105" s="71"/>
      <c r="G105" s="72"/>
      <c r="H105" s="69"/>
      <c r="I105" s="69"/>
      <c r="J105" s="73"/>
    </row>
    <row r="106" spans="1:10">
      <c r="A106" s="74"/>
      <c r="B106" s="69"/>
      <c r="C106" s="69"/>
      <c r="D106" s="69"/>
      <c r="E106" s="71"/>
      <c r="F106" s="71"/>
      <c r="G106" s="72"/>
      <c r="H106" s="69"/>
      <c r="I106" s="69"/>
      <c r="J106" s="73"/>
    </row>
    <row r="107" spans="1:10">
      <c r="A107" s="74"/>
      <c r="B107" s="69"/>
      <c r="C107" s="69"/>
      <c r="D107" s="69"/>
      <c r="E107" s="71"/>
      <c r="F107" s="71"/>
      <c r="G107" s="72"/>
      <c r="H107" s="69"/>
      <c r="I107" s="69"/>
      <c r="J107" s="73"/>
    </row>
    <row r="108" spans="1:10">
      <c r="A108" s="74"/>
      <c r="B108" s="69"/>
      <c r="C108" s="69"/>
      <c r="D108" s="69"/>
      <c r="E108" s="71"/>
      <c r="F108" s="71"/>
      <c r="G108" s="72"/>
      <c r="H108" s="69"/>
      <c r="I108" s="69"/>
      <c r="J108" s="73"/>
    </row>
    <row r="109" spans="1:10">
      <c r="A109" s="74"/>
      <c r="B109" s="69"/>
      <c r="C109" s="69"/>
      <c r="D109" s="69"/>
      <c r="E109" s="71"/>
      <c r="F109" s="71"/>
      <c r="G109" s="72"/>
      <c r="H109" s="69"/>
      <c r="I109" s="69"/>
      <c r="J109" s="73"/>
    </row>
    <row r="110" spans="1:10">
      <c r="A110" s="74"/>
      <c r="B110" s="69"/>
      <c r="C110" s="69"/>
      <c r="D110" s="69"/>
      <c r="E110" s="71"/>
      <c r="F110" s="71"/>
      <c r="G110" s="72"/>
      <c r="H110" s="69"/>
      <c r="I110" s="69"/>
      <c r="J110" s="73"/>
    </row>
    <row r="111" spans="1:10">
      <c r="A111" s="74"/>
      <c r="B111" s="69"/>
      <c r="C111" s="69"/>
      <c r="D111" s="69"/>
      <c r="E111" s="71"/>
      <c r="F111" s="71"/>
      <c r="G111" s="72"/>
      <c r="H111" s="69"/>
      <c r="I111" s="69"/>
      <c r="J111" s="73"/>
    </row>
    <row r="112" spans="1:10">
      <c r="A112" s="74"/>
      <c r="B112" s="69"/>
      <c r="C112" s="69"/>
      <c r="D112" s="69"/>
      <c r="E112" s="71"/>
      <c r="F112" s="71"/>
      <c r="G112" s="72"/>
      <c r="H112" s="69"/>
      <c r="I112" s="69"/>
      <c r="J112" s="73"/>
    </row>
    <row r="113" spans="1:10">
      <c r="A113" s="74"/>
      <c r="B113" s="69"/>
      <c r="C113" s="69"/>
      <c r="D113" s="69"/>
      <c r="E113" s="71"/>
      <c r="F113" s="71"/>
      <c r="G113" s="72"/>
      <c r="H113" s="69"/>
      <c r="I113" s="69"/>
      <c r="J113" s="73"/>
    </row>
    <row r="114" spans="1:10">
      <c r="A114" s="74"/>
      <c r="B114" s="69"/>
      <c r="C114" s="69"/>
      <c r="D114" s="69"/>
      <c r="E114" s="71"/>
      <c r="F114" s="71"/>
      <c r="G114" s="72"/>
      <c r="H114" s="69"/>
      <c r="I114" s="69"/>
      <c r="J114" s="73"/>
    </row>
    <row r="115" spans="1:10">
      <c r="A115" s="74"/>
      <c r="B115" s="69"/>
      <c r="C115" s="69"/>
      <c r="D115" s="69"/>
      <c r="E115" s="71"/>
      <c r="F115" s="71"/>
      <c r="G115" s="72"/>
      <c r="H115" s="69"/>
      <c r="I115" s="69"/>
      <c r="J115" s="73"/>
    </row>
    <row r="116" spans="1:10">
      <c r="A116" s="74"/>
      <c r="B116" s="69"/>
      <c r="C116" s="69"/>
      <c r="D116" s="69"/>
      <c r="E116" s="71"/>
      <c r="F116" s="71"/>
      <c r="G116" s="72"/>
      <c r="H116" s="69"/>
      <c r="I116" s="69"/>
      <c r="J116" s="73"/>
    </row>
    <row r="117" spans="1:10">
      <c r="A117" s="74"/>
      <c r="B117" s="69"/>
      <c r="C117" s="69"/>
      <c r="D117" s="69"/>
      <c r="E117" s="71"/>
      <c r="F117" s="71"/>
      <c r="G117" s="72"/>
      <c r="H117" s="69"/>
      <c r="I117" s="69"/>
      <c r="J117" s="73"/>
    </row>
    <row r="118" spans="1:10">
      <c r="A118" s="74"/>
      <c r="B118" s="69"/>
      <c r="C118" s="69"/>
      <c r="D118" s="69"/>
      <c r="E118" s="71"/>
      <c r="F118" s="71"/>
      <c r="G118" s="72"/>
      <c r="H118" s="69"/>
      <c r="I118" s="69"/>
      <c r="J118" s="73"/>
    </row>
    <row r="119" spans="1:10">
      <c r="A119" s="74"/>
      <c r="B119" s="69"/>
      <c r="C119" s="69"/>
      <c r="D119" s="69"/>
      <c r="E119" s="71"/>
      <c r="F119" s="71"/>
      <c r="G119" s="72"/>
      <c r="H119" s="69"/>
      <c r="I119" s="69"/>
      <c r="J119" s="73"/>
    </row>
    <row r="120" spans="1:10">
      <c r="A120" s="74"/>
      <c r="B120" s="69"/>
      <c r="C120" s="69"/>
      <c r="D120" s="69"/>
      <c r="E120" s="71"/>
      <c r="F120" s="71"/>
      <c r="G120" s="72"/>
      <c r="H120" s="69"/>
      <c r="I120" s="69"/>
      <c r="J120" s="73"/>
    </row>
    <row r="121" spans="1:10">
      <c r="A121" s="74"/>
      <c r="B121" s="69"/>
      <c r="C121" s="69"/>
      <c r="D121" s="69"/>
      <c r="E121" s="71"/>
      <c r="F121" s="71"/>
      <c r="G121" s="72"/>
      <c r="H121" s="69"/>
      <c r="I121" s="69"/>
      <c r="J121" s="73"/>
    </row>
    <row r="122" spans="1:10">
      <c r="A122" s="74"/>
      <c r="B122" s="69"/>
      <c r="C122" s="69"/>
      <c r="D122" s="69"/>
      <c r="E122" s="71"/>
      <c r="F122" s="71"/>
      <c r="G122" s="72"/>
      <c r="H122" s="69"/>
      <c r="I122" s="69"/>
      <c r="J122" s="73"/>
    </row>
    <row r="123" spans="1:10">
      <c r="A123" s="74"/>
      <c r="B123" s="69"/>
      <c r="C123" s="69"/>
      <c r="D123" s="69"/>
      <c r="E123" s="71"/>
      <c r="F123" s="71"/>
      <c r="G123" s="72"/>
      <c r="H123" s="69"/>
      <c r="I123" s="69"/>
      <c r="J123" s="73"/>
    </row>
    <row r="124" spans="1:10">
      <c r="A124" s="74"/>
      <c r="B124" s="69"/>
      <c r="C124" s="69"/>
      <c r="D124" s="69"/>
      <c r="E124" s="71"/>
      <c r="F124" s="71"/>
      <c r="G124" s="72"/>
      <c r="H124" s="69"/>
      <c r="I124" s="69"/>
      <c r="J124" s="73"/>
    </row>
    <row r="125" spans="1:10">
      <c r="A125" s="74"/>
      <c r="B125" s="69"/>
      <c r="C125" s="69"/>
      <c r="D125" s="69"/>
      <c r="E125" s="71"/>
      <c r="F125" s="71"/>
      <c r="G125" s="72"/>
      <c r="H125" s="69"/>
      <c r="I125" s="69"/>
      <c r="J125" s="73"/>
    </row>
    <row r="126" spans="1:10">
      <c r="A126" s="74"/>
      <c r="B126" s="69"/>
      <c r="C126" s="69"/>
      <c r="D126" s="69"/>
      <c r="E126" s="71"/>
      <c r="F126" s="71"/>
      <c r="G126" s="72"/>
      <c r="H126" s="69"/>
      <c r="I126" s="69"/>
      <c r="J126" s="73"/>
    </row>
    <row r="127" spans="1:10">
      <c r="A127" s="74"/>
      <c r="B127" s="69"/>
      <c r="C127" s="69"/>
      <c r="D127" s="69"/>
      <c r="E127" s="71"/>
      <c r="F127" s="71"/>
      <c r="G127" s="72"/>
      <c r="H127" s="69"/>
      <c r="I127" s="69"/>
      <c r="J127" s="73"/>
    </row>
    <row r="128" spans="1:10">
      <c r="A128" s="74"/>
      <c r="B128" s="69"/>
      <c r="C128" s="69"/>
      <c r="D128" s="69"/>
      <c r="E128" s="71"/>
      <c r="F128" s="71"/>
      <c r="G128" s="72"/>
      <c r="H128" s="69"/>
      <c r="I128" s="69"/>
      <c r="J128" s="73"/>
    </row>
    <row r="129" spans="1:10">
      <c r="A129" s="74"/>
      <c r="B129" s="69"/>
      <c r="C129" s="69"/>
      <c r="D129" s="69"/>
      <c r="E129" s="71"/>
      <c r="F129" s="71"/>
      <c r="G129" s="72"/>
      <c r="H129" s="69"/>
      <c r="I129" s="69"/>
      <c r="J129" s="73"/>
    </row>
    <row r="130" spans="1:10">
      <c r="A130" s="74"/>
      <c r="B130" s="69"/>
      <c r="C130" s="69"/>
      <c r="D130" s="69"/>
      <c r="E130" s="71"/>
      <c r="F130" s="71"/>
      <c r="G130" s="72"/>
      <c r="H130" s="69"/>
      <c r="I130" s="69"/>
      <c r="J130" s="73"/>
    </row>
    <row r="131" spans="1:10">
      <c r="A131" s="74"/>
      <c r="B131" s="69"/>
      <c r="C131" s="69"/>
      <c r="D131" s="69"/>
      <c r="E131" s="71"/>
      <c r="F131" s="71"/>
      <c r="G131" s="72"/>
      <c r="H131" s="69"/>
      <c r="I131" s="69"/>
      <c r="J131" s="73"/>
    </row>
    <row r="132" spans="1:10">
      <c r="A132" s="74"/>
      <c r="B132" s="69"/>
      <c r="C132" s="69"/>
      <c r="D132" s="69"/>
      <c r="E132" s="71"/>
      <c r="F132" s="71"/>
      <c r="G132" s="72"/>
      <c r="H132" s="69"/>
      <c r="I132" s="69"/>
      <c r="J132" s="73"/>
    </row>
    <row r="133" spans="1:10">
      <c r="A133" s="74"/>
      <c r="B133" s="69"/>
      <c r="C133" s="69"/>
      <c r="D133" s="69"/>
      <c r="E133" s="75"/>
      <c r="F133" s="75"/>
      <c r="G133" s="72"/>
      <c r="H133" s="69"/>
      <c r="I133" s="69"/>
      <c r="J133" s="73"/>
    </row>
    <row r="134" spans="1:10">
      <c r="A134" s="74"/>
      <c r="B134" s="69"/>
      <c r="C134" s="69"/>
      <c r="D134" s="69"/>
      <c r="E134" s="71"/>
      <c r="F134" s="71"/>
      <c r="G134" s="72"/>
      <c r="H134" s="69"/>
      <c r="I134" s="69"/>
      <c r="J134" s="73"/>
    </row>
    <row r="135" spans="1:10">
      <c r="A135" s="74"/>
      <c r="B135" s="69"/>
      <c r="C135" s="69"/>
      <c r="D135" s="69"/>
      <c r="E135" s="71"/>
      <c r="F135" s="71"/>
      <c r="G135" s="72"/>
      <c r="H135" s="69"/>
      <c r="I135" s="69"/>
      <c r="J135" s="73"/>
    </row>
    <row r="136" spans="1:10">
      <c r="A136" s="74"/>
      <c r="B136" s="69"/>
      <c r="C136" s="69"/>
      <c r="D136" s="69"/>
      <c r="E136" s="71"/>
      <c r="F136" s="71"/>
      <c r="G136" s="72"/>
      <c r="H136" s="69"/>
      <c r="I136" s="69"/>
      <c r="J136" s="73"/>
    </row>
    <row r="137" spans="1:10">
      <c r="A137" s="74"/>
      <c r="B137" s="69"/>
      <c r="C137" s="69"/>
      <c r="D137" s="69"/>
      <c r="E137" s="75"/>
      <c r="F137" s="75"/>
      <c r="G137" s="72"/>
      <c r="H137" s="69"/>
      <c r="I137" s="69"/>
      <c r="J137" s="73"/>
    </row>
    <row r="138" spans="1:10">
      <c r="A138" s="74"/>
      <c r="B138" s="69"/>
      <c r="C138" s="69"/>
      <c r="D138" s="69"/>
      <c r="E138" s="71"/>
      <c r="F138" s="71"/>
      <c r="G138" s="72"/>
      <c r="H138" s="69"/>
      <c r="I138" s="69"/>
      <c r="J138" s="73"/>
    </row>
    <row r="139" spans="1:10">
      <c r="A139" s="74"/>
      <c r="B139" s="69"/>
      <c r="C139" s="69"/>
      <c r="D139" s="69"/>
      <c r="E139" s="71"/>
      <c r="F139" s="71"/>
      <c r="G139" s="72"/>
      <c r="H139" s="69"/>
      <c r="I139" s="69"/>
      <c r="J139" s="73"/>
    </row>
    <row r="140" spans="1:10">
      <c r="A140" s="74"/>
      <c r="B140" s="69"/>
      <c r="C140" s="69"/>
      <c r="D140" s="69"/>
      <c r="E140" s="71"/>
      <c r="F140" s="71"/>
      <c r="G140" s="72"/>
      <c r="H140" s="69"/>
      <c r="I140" s="69"/>
      <c r="J140" s="73"/>
    </row>
    <row r="141" spans="1:10">
      <c r="A141" s="74"/>
      <c r="B141" s="69"/>
      <c r="C141" s="69"/>
      <c r="D141" s="69"/>
      <c r="E141" s="71"/>
      <c r="F141" s="71"/>
      <c r="G141" s="72"/>
      <c r="H141" s="69"/>
      <c r="I141" s="69"/>
      <c r="J141" s="73"/>
    </row>
    <row r="142" spans="1:10">
      <c r="A142" s="74"/>
      <c r="B142" s="69"/>
      <c r="C142" s="69"/>
      <c r="D142" s="69"/>
      <c r="E142" s="71"/>
      <c r="F142" s="71"/>
      <c r="G142" s="72"/>
      <c r="H142" s="69"/>
      <c r="I142" s="69"/>
      <c r="J142" s="73"/>
    </row>
    <row r="143" spans="1:10">
      <c r="A143" s="74"/>
      <c r="B143" s="69"/>
      <c r="C143" s="69"/>
      <c r="D143" s="69"/>
      <c r="E143" s="71"/>
      <c r="F143" s="71"/>
      <c r="G143" s="72"/>
      <c r="H143" s="69"/>
      <c r="I143" s="69"/>
      <c r="J143" s="73"/>
    </row>
    <row r="144" spans="1:10">
      <c r="A144" s="74"/>
      <c r="B144" s="69"/>
      <c r="C144" s="69"/>
      <c r="D144" s="69"/>
      <c r="E144" s="71"/>
      <c r="F144" s="71"/>
      <c r="G144" s="72"/>
      <c r="H144" s="69"/>
      <c r="I144" s="69"/>
      <c r="J144" s="73"/>
    </row>
    <row r="145" spans="1:10">
      <c r="A145" s="74"/>
      <c r="B145" s="69"/>
      <c r="C145" s="69"/>
      <c r="D145" s="69"/>
      <c r="E145" s="71"/>
      <c r="F145" s="71"/>
      <c r="G145" s="72"/>
      <c r="H145" s="69"/>
      <c r="I145" s="69"/>
      <c r="J145" s="73"/>
    </row>
    <row r="146" spans="1:10">
      <c r="A146" s="74"/>
      <c r="B146" s="69"/>
      <c r="C146" s="69"/>
      <c r="D146" s="69"/>
      <c r="E146" s="71"/>
      <c r="F146" s="71"/>
      <c r="G146" s="72"/>
      <c r="H146" s="69"/>
      <c r="I146" s="69"/>
      <c r="J146" s="73"/>
    </row>
    <row r="147" spans="1:10">
      <c r="A147" s="74"/>
      <c r="B147" s="69"/>
      <c r="C147" s="69"/>
      <c r="D147" s="69"/>
      <c r="E147" s="71"/>
      <c r="F147" s="71"/>
      <c r="G147" s="72"/>
      <c r="H147" s="69"/>
      <c r="I147" s="69"/>
      <c r="J147" s="73"/>
    </row>
    <row r="148" spans="1:10">
      <c r="A148" s="74"/>
      <c r="B148" s="69"/>
      <c r="C148" s="69"/>
      <c r="D148" s="69"/>
      <c r="E148" s="71"/>
      <c r="F148" s="71"/>
      <c r="G148" s="72"/>
      <c r="H148" s="69"/>
      <c r="I148" s="69"/>
      <c r="J148" s="73"/>
    </row>
    <row r="149" spans="1:10">
      <c r="A149" s="74"/>
      <c r="B149" s="69"/>
      <c r="C149" s="69"/>
      <c r="D149" s="69"/>
      <c r="E149" s="71"/>
      <c r="F149" s="71"/>
      <c r="G149" s="72"/>
      <c r="H149" s="69"/>
      <c r="I149" s="69"/>
      <c r="J149" s="73"/>
    </row>
    <row r="150" spans="1:10">
      <c r="A150" s="74"/>
      <c r="B150" s="69"/>
      <c r="C150" s="69"/>
      <c r="D150" s="69"/>
      <c r="E150" s="71"/>
      <c r="F150" s="71"/>
      <c r="G150" s="72"/>
      <c r="H150" s="69"/>
      <c r="I150" s="69"/>
      <c r="J150" s="73"/>
    </row>
    <row r="151" spans="1:10">
      <c r="A151" s="74"/>
      <c r="B151" s="69"/>
      <c r="C151" s="69"/>
      <c r="D151" s="69"/>
      <c r="E151" s="71"/>
      <c r="F151" s="71"/>
      <c r="G151" s="72"/>
      <c r="H151" s="69"/>
      <c r="I151" s="69"/>
      <c r="J151" s="73"/>
    </row>
    <row r="152" spans="1:10">
      <c r="A152" s="74"/>
      <c r="B152" s="69"/>
      <c r="C152" s="69"/>
      <c r="D152" s="69"/>
      <c r="E152" s="75"/>
      <c r="F152" s="75"/>
      <c r="G152" s="72"/>
      <c r="H152" s="69"/>
      <c r="I152" s="69"/>
      <c r="J152" s="73"/>
    </row>
    <row r="153" spans="1:10">
      <c r="A153" s="74"/>
      <c r="B153" s="69"/>
      <c r="C153" s="69"/>
      <c r="D153" s="69"/>
      <c r="E153" s="71"/>
      <c r="F153" s="71"/>
      <c r="G153" s="72"/>
      <c r="H153" s="69"/>
      <c r="I153" s="69"/>
      <c r="J153" s="73"/>
    </row>
    <row r="154" spans="1:10">
      <c r="A154" s="74"/>
      <c r="B154" s="69"/>
      <c r="C154" s="69"/>
      <c r="D154" s="69"/>
      <c r="E154" s="71"/>
      <c r="F154" s="71"/>
      <c r="G154" s="72"/>
      <c r="H154" s="69"/>
      <c r="I154" s="69"/>
      <c r="J154" s="73"/>
    </row>
    <row r="155" spans="1:10">
      <c r="A155" s="74"/>
      <c r="B155" s="69"/>
      <c r="C155" s="69"/>
      <c r="D155" s="69"/>
      <c r="E155" s="71"/>
      <c r="F155" s="71"/>
      <c r="G155" s="72"/>
      <c r="H155" s="69"/>
      <c r="I155" s="69"/>
      <c r="J155" s="73"/>
    </row>
    <row r="156" spans="1:10">
      <c r="A156" s="74"/>
      <c r="B156" s="69"/>
      <c r="C156" s="69"/>
      <c r="D156" s="69"/>
      <c r="E156" s="71"/>
      <c r="F156" s="71"/>
      <c r="G156" s="72"/>
      <c r="H156" s="69"/>
      <c r="I156" s="69"/>
      <c r="J156" s="73"/>
    </row>
    <row r="157" spans="1:10">
      <c r="A157" s="74"/>
      <c r="B157" s="69"/>
      <c r="C157" s="69"/>
      <c r="D157" s="69"/>
      <c r="E157" s="71"/>
      <c r="F157" s="71"/>
      <c r="G157" s="72"/>
      <c r="H157" s="69"/>
      <c r="I157" s="69"/>
      <c r="J157" s="73"/>
    </row>
    <row r="158" spans="1:10">
      <c r="A158" s="74"/>
      <c r="B158" s="69"/>
      <c r="C158" s="69"/>
      <c r="D158" s="69"/>
      <c r="E158" s="71"/>
      <c r="F158" s="71"/>
      <c r="G158" s="72"/>
      <c r="H158" s="69"/>
      <c r="I158" s="69"/>
      <c r="J158" s="73"/>
    </row>
    <row r="159" spans="1:10">
      <c r="A159" s="74"/>
      <c r="B159" s="69"/>
      <c r="C159" s="69"/>
      <c r="D159" s="69"/>
      <c r="E159" s="71"/>
      <c r="F159" s="71"/>
      <c r="G159" s="72"/>
      <c r="H159" s="69"/>
      <c r="I159" s="69"/>
      <c r="J159" s="73"/>
    </row>
    <row r="160" spans="1:10">
      <c r="A160" s="74"/>
      <c r="B160" s="69"/>
      <c r="C160" s="69"/>
      <c r="D160" s="69"/>
      <c r="E160" s="71"/>
      <c r="F160" s="71"/>
      <c r="G160" s="72"/>
      <c r="H160" s="69"/>
      <c r="I160" s="69"/>
      <c r="J160" s="73"/>
    </row>
    <row r="161" spans="1:10">
      <c r="A161" s="74"/>
      <c r="B161" s="69"/>
      <c r="C161" s="69"/>
      <c r="D161" s="69"/>
      <c r="E161" s="71"/>
      <c r="F161" s="71"/>
      <c r="G161" s="72"/>
      <c r="H161" s="69"/>
      <c r="I161" s="69"/>
      <c r="J161" s="73"/>
    </row>
    <row r="162" spans="1:10">
      <c r="A162" s="74"/>
      <c r="B162" s="69"/>
      <c r="C162" s="69"/>
      <c r="D162" s="69"/>
      <c r="E162" s="71"/>
      <c r="F162" s="71"/>
      <c r="G162" s="72"/>
      <c r="H162" s="69"/>
      <c r="I162" s="69"/>
      <c r="J162" s="73"/>
    </row>
    <row r="163" spans="1:10">
      <c r="A163" s="74"/>
      <c r="B163" s="69"/>
      <c r="C163" s="69"/>
      <c r="D163" s="69"/>
      <c r="E163" s="71"/>
      <c r="F163" s="71"/>
      <c r="G163" s="72"/>
      <c r="H163" s="69"/>
      <c r="I163" s="69"/>
      <c r="J163" s="73"/>
    </row>
    <row r="164" spans="1:10">
      <c r="A164" s="74"/>
      <c r="B164" s="69"/>
      <c r="C164" s="69"/>
      <c r="D164" s="69"/>
      <c r="E164" s="71"/>
      <c r="F164" s="71"/>
      <c r="G164" s="72"/>
      <c r="H164" s="69"/>
      <c r="I164" s="69"/>
      <c r="J164" s="73"/>
    </row>
    <row r="165" spans="1:10">
      <c r="A165" s="74"/>
      <c r="B165" s="69"/>
      <c r="C165" s="69"/>
      <c r="D165" s="69"/>
      <c r="E165" s="71"/>
      <c r="F165" s="71"/>
      <c r="G165" s="72"/>
      <c r="H165" s="69"/>
      <c r="I165" s="69"/>
      <c r="J165" s="73"/>
    </row>
    <row r="166" spans="1:10">
      <c r="A166" s="74"/>
      <c r="B166" s="69"/>
      <c r="C166" s="69"/>
      <c r="D166" s="69"/>
      <c r="E166" s="71"/>
      <c r="F166" s="71"/>
      <c r="G166" s="72"/>
      <c r="H166" s="69"/>
      <c r="I166" s="69"/>
      <c r="J166" s="73"/>
    </row>
    <row r="167" spans="1:10">
      <c r="A167" s="74"/>
      <c r="B167" s="69"/>
      <c r="C167" s="69"/>
      <c r="D167" s="69"/>
      <c r="E167" s="71"/>
      <c r="F167" s="71"/>
      <c r="G167" s="72"/>
      <c r="H167" s="69"/>
      <c r="I167" s="69"/>
      <c r="J167" s="73"/>
    </row>
    <row r="168" spans="1:10">
      <c r="A168" s="74"/>
      <c r="B168" s="69"/>
      <c r="C168" s="69"/>
      <c r="D168" s="69"/>
      <c r="E168" s="71"/>
      <c r="F168" s="71"/>
      <c r="G168" s="72"/>
      <c r="H168" s="69"/>
      <c r="I168" s="69"/>
      <c r="J168" s="73"/>
    </row>
    <row r="169" spans="1:10">
      <c r="A169" s="74"/>
      <c r="B169" s="69"/>
      <c r="C169" s="69"/>
      <c r="D169" s="69"/>
      <c r="E169" s="71"/>
      <c r="F169" s="71"/>
      <c r="G169" s="72"/>
      <c r="H169" s="69"/>
      <c r="I169" s="69"/>
      <c r="J169" s="73"/>
    </row>
    <row r="170" spans="1:10">
      <c r="A170" s="74"/>
      <c r="B170" s="69"/>
      <c r="C170" s="69"/>
      <c r="D170" s="69"/>
      <c r="E170" s="71"/>
      <c r="F170" s="71"/>
      <c r="G170" s="72"/>
      <c r="H170" s="69"/>
      <c r="I170" s="69"/>
      <c r="J170" s="73"/>
    </row>
    <row r="171" spans="1:10">
      <c r="A171" s="74"/>
      <c r="B171" s="69"/>
      <c r="C171" s="69"/>
      <c r="D171" s="69"/>
      <c r="E171" s="71"/>
      <c r="F171" s="71"/>
      <c r="G171" s="72"/>
      <c r="H171" s="69"/>
      <c r="I171" s="69"/>
      <c r="J171" s="73"/>
    </row>
    <row r="172" spans="1:10">
      <c r="A172" s="74"/>
      <c r="B172" s="69"/>
      <c r="C172" s="69"/>
      <c r="D172" s="69"/>
      <c r="E172" s="71"/>
      <c r="F172" s="71"/>
      <c r="G172" s="72"/>
      <c r="H172" s="69"/>
      <c r="I172" s="69"/>
      <c r="J172" s="73"/>
    </row>
    <row r="173" spans="1:10">
      <c r="A173" s="74"/>
      <c r="B173" s="69"/>
      <c r="C173" s="69"/>
      <c r="D173" s="69"/>
      <c r="E173" s="71"/>
      <c r="F173" s="71"/>
      <c r="G173" s="72"/>
      <c r="H173" s="69"/>
      <c r="I173" s="69"/>
      <c r="J173" s="73"/>
    </row>
    <row r="174" spans="1:10">
      <c r="A174" s="74"/>
      <c r="B174" s="69"/>
      <c r="C174" s="69"/>
      <c r="D174" s="69"/>
      <c r="E174" s="71"/>
      <c r="F174" s="71"/>
      <c r="G174" s="72"/>
      <c r="H174" s="69"/>
      <c r="I174" s="69"/>
      <c r="J174" s="73"/>
    </row>
    <row r="175" spans="1:10">
      <c r="A175" s="74"/>
      <c r="B175" s="69"/>
      <c r="C175" s="69"/>
      <c r="D175" s="69"/>
      <c r="E175" s="71"/>
      <c r="F175" s="71"/>
      <c r="G175" s="72"/>
      <c r="H175" s="69"/>
      <c r="I175" s="69"/>
      <c r="J175" s="73"/>
    </row>
    <row r="176" spans="1:10">
      <c r="A176" s="74"/>
      <c r="B176" s="69"/>
      <c r="C176" s="69"/>
      <c r="D176" s="69"/>
      <c r="E176" s="71"/>
      <c r="F176" s="71"/>
      <c r="G176" s="72"/>
      <c r="H176" s="69"/>
      <c r="I176" s="69"/>
      <c r="J176" s="73"/>
    </row>
    <row r="177" spans="1:10">
      <c r="A177" s="74"/>
      <c r="B177" s="69"/>
      <c r="C177" s="69"/>
      <c r="D177" s="69"/>
      <c r="E177" s="71"/>
      <c r="F177" s="71"/>
      <c r="G177" s="72"/>
      <c r="H177" s="69"/>
      <c r="I177" s="69"/>
      <c r="J177" s="73"/>
    </row>
    <row r="178" spans="1:10">
      <c r="A178" s="74"/>
      <c r="B178" s="69"/>
      <c r="C178" s="69"/>
      <c r="D178" s="69"/>
      <c r="E178" s="71"/>
      <c r="F178" s="71"/>
      <c r="G178" s="72"/>
      <c r="H178" s="69"/>
      <c r="I178" s="69"/>
      <c r="J178" s="73"/>
    </row>
    <row r="179" spans="1:10">
      <c r="A179" s="74"/>
      <c r="B179" s="69"/>
      <c r="C179" s="69"/>
      <c r="D179" s="69"/>
      <c r="E179" s="71"/>
      <c r="F179" s="71"/>
      <c r="G179" s="72"/>
      <c r="H179" s="69"/>
      <c r="I179" s="69"/>
      <c r="J179" s="73"/>
    </row>
    <row r="180" spans="1:10">
      <c r="A180" s="74"/>
      <c r="B180" s="69"/>
      <c r="C180" s="69"/>
      <c r="D180" s="69"/>
      <c r="E180" s="71"/>
      <c r="F180" s="71"/>
      <c r="G180" s="72"/>
      <c r="H180" s="69"/>
      <c r="I180" s="69"/>
      <c r="J180" s="73"/>
    </row>
    <row r="181" spans="1:10">
      <c r="A181" s="74"/>
      <c r="B181" s="69"/>
      <c r="C181" s="69"/>
      <c r="D181" s="69"/>
      <c r="E181" s="71"/>
      <c r="F181" s="71"/>
      <c r="G181" s="72"/>
      <c r="H181" s="69"/>
      <c r="I181" s="69"/>
      <c r="J181" s="73"/>
    </row>
    <row r="182" spans="1:10">
      <c r="A182" s="74"/>
      <c r="B182" s="69"/>
      <c r="C182" s="69"/>
      <c r="D182" s="69"/>
      <c r="E182" s="71"/>
      <c r="F182" s="71"/>
      <c r="G182" s="72"/>
      <c r="H182" s="69"/>
      <c r="I182" s="69"/>
      <c r="J182" s="73"/>
    </row>
    <row r="183" spans="1:10">
      <c r="A183" s="74"/>
      <c r="B183" s="69"/>
      <c r="C183" s="69"/>
      <c r="D183" s="69"/>
      <c r="E183" s="71"/>
      <c r="F183" s="71"/>
      <c r="G183" s="72"/>
      <c r="H183" s="69"/>
      <c r="I183" s="69"/>
      <c r="J183" s="73"/>
    </row>
    <row r="184" spans="1:10">
      <c r="A184" s="74"/>
      <c r="B184" s="69"/>
      <c r="C184" s="69"/>
      <c r="D184" s="69"/>
      <c r="E184" s="71"/>
      <c r="F184" s="71"/>
      <c r="G184" s="72"/>
      <c r="H184" s="69"/>
      <c r="I184" s="69"/>
      <c r="J184" s="73"/>
    </row>
    <row r="185" spans="1:10">
      <c r="A185" s="74"/>
      <c r="B185" s="69"/>
      <c r="C185" s="69"/>
      <c r="D185" s="69"/>
      <c r="E185" s="71"/>
      <c r="F185" s="71"/>
      <c r="G185" s="72"/>
      <c r="H185" s="69"/>
      <c r="I185" s="69"/>
      <c r="J185" s="73"/>
    </row>
    <row r="186" spans="1:10">
      <c r="A186" s="74"/>
      <c r="B186" s="69"/>
      <c r="C186" s="69"/>
      <c r="D186" s="69"/>
      <c r="E186" s="71"/>
      <c r="F186" s="71"/>
      <c r="G186" s="72"/>
      <c r="H186" s="69"/>
      <c r="I186" s="69"/>
      <c r="J186" s="73"/>
    </row>
    <row r="187" spans="1:10">
      <c r="A187" s="74"/>
      <c r="B187" s="69"/>
      <c r="C187" s="69"/>
      <c r="D187" s="69"/>
      <c r="E187" s="71"/>
      <c r="F187" s="71"/>
      <c r="G187" s="72"/>
      <c r="H187" s="69"/>
      <c r="I187" s="69"/>
      <c r="J187" s="73"/>
    </row>
    <row r="188" spans="1:10">
      <c r="A188" s="74"/>
      <c r="B188" s="69"/>
      <c r="C188" s="69"/>
      <c r="D188" s="69"/>
      <c r="E188" s="71"/>
      <c r="F188" s="71"/>
      <c r="G188" s="72"/>
      <c r="H188" s="69"/>
      <c r="I188" s="69"/>
      <c r="J188" s="73"/>
    </row>
    <row r="189" spans="1:10">
      <c r="A189" s="74"/>
      <c r="B189" s="69"/>
      <c r="C189" s="69"/>
      <c r="D189" s="69"/>
      <c r="E189" s="71"/>
      <c r="F189" s="71"/>
      <c r="G189" s="72"/>
      <c r="H189" s="69"/>
      <c r="I189" s="69"/>
      <c r="J189" s="73"/>
    </row>
    <row r="190" spans="1:10">
      <c r="A190" s="74"/>
      <c r="B190" s="69"/>
      <c r="C190" s="69"/>
      <c r="D190" s="69"/>
      <c r="E190" s="71"/>
      <c r="F190" s="71"/>
      <c r="G190" s="72"/>
      <c r="H190" s="69"/>
      <c r="I190" s="69"/>
      <c r="J190" s="73"/>
    </row>
    <row r="191" spans="1:10">
      <c r="A191" s="74"/>
      <c r="B191" s="69"/>
      <c r="C191" s="69"/>
      <c r="D191" s="69"/>
      <c r="E191" s="71"/>
      <c r="F191" s="71"/>
      <c r="G191" s="72"/>
      <c r="H191" s="69"/>
      <c r="I191" s="69"/>
      <c r="J191" s="73"/>
    </row>
    <row r="192" spans="1:10">
      <c r="A192" s="74"/>
      <c r="B192" s="69"/>
      <c r="C192" s="69"/>
      <c r="D192" s="69"/>
      <c r="E192" s="71"/>
      <c r="F192" s="71"/>
      <c r="G192" s="72"/>
      <c r="H192" s="69"/>
      <c r="I192" s="69"/>
      <c r="J192" s="73"/>
    </row>
    <row r="193" spans="1:10">
      <c r="A193" s="74"/>
      <c r="B193" s="69"/>
      <c r="C193" s="69"/>
      <c r="D193" s="69"/>
      <c r="E193" s="75"/>
      <c r="F193" s="75"/>
      <c r="G193" s="72"/>
      <c r="H193" s="69"/>
      <c r="I193" s="69"/>
      <c r="J193" s="73"/>
    </row>
    <row r="194" spans="1:10">
      <c r="A194" s="74"/>
      <c r="B194" s="69"/>
      <c r="C194" s="69"/>
      <c r="D194" s="69"/>
      <c r="E194" s="71"/>
      <c r="F194" s="71"/>
      <c r="G194" s="72"/>
      <c r="H194" s="69"/>
      <c r="I194" s="69"/>
      <c r="J194" s="73"/>
    </row>
    <row r="195" spans="1:10">
      <c r="A195" s="74"/>
      <c r="B195" s="69"/>
      <c r="C195" s="69"/>
      <c r="D195" s="69"/>
      <c r="E195" s="71"/>
      <c r="F195" s="71"/>
      <c r="G195" s="72"/>
      <c r="H195" s="69"/>
      <c r="I195" s="69"/>
      <c r="J195" s="73"/>
    </row>
    <row r="196" spans="1:10">
      <c r="A196" s="74"/>
      <c r="B196" s="69"/>
      <c r="C196" s="69"/>
      <c r="D196" s="69"/>
      <c r="E196" s="71"/>
      <c r="F196" s="71"/>
      <c r="G196" s="72"/>
      <c r="H196" s="69"/>
      <c r="I196" s="69"/>
      <c r="J196" s="73"/>
    </row>
    <row r="197" spans="1:10">
      <c r="A197" s="74"/>
      <c r="B197" s="69"/>
      <c r="C197" s="69"/>
      <c r="D197" s="69"/>
      <c r="E197" s="71"/>
      <c r="F197" s="71"/>
      <c r="G197" s="72"/>
      <c r="H197" s="69"/>
      <c r="I197" s="69"/>
      <c r="J197" s="73"/>
    </row>
    <row r="198" spans="1:10">
      <c r="A198" s="74"/>
      <c r="B198" s="69"/>
      <c r="C198" s="69"/>
      <c r="D198" s="69"/>
      <c r="E198" s="71"/>
      <c r="F198" s="71"/>
      <c r="G198" s="72"/>
      <c r="H198" s="69"/>
      <c r="I198" s="69"/>
      <c r="J198" s="73"/>
    </row>
    <row r="199" spans="1:10">
      <c r="A199" s="74"/>
      <c r="B199" s="69"/>
      <c r="C199" s="69"/>
      <c r="D199" s="69"/>
      <c r="E199" s="71"/>
      <c r="F199" s="71"/>
      <c r="G199" s="72"/>
      <c r="H199" s="69"/>
      <c r="I199" s="69"/>
      <c r="J199" s="73"/>
    </row>
    <row r="200" spans="1:10">
      <c r="A200" s="74"/>
      <c r="B200" s="69"/>
      <c r="C200" s="69"/>
      <c r="D200" s="69"/>
      <c r="E200" s="71"/>
      <c r="F200" s="71"/>
      <c r="G200" s="72"/>
      <c r="H200" s="69"/>
      <c r="I200" s="69"/>
      <c r="J200" s="73"/>
    </row>
    <row r="201" spans="1:10">
      <c r="A201" s="74"/>
      <c r="B201" s="69"/>
      <c r="C201" s="69"/>
      <c r="D201" s="69"/>
      <c r="E201" s="71"/>
      <c r="F201" s="71"/>
      <c r="G201" s="72"/>
      <c r="H201" s="69"/>
      <c r="I201" s="69"/>
      <c r="J201" s="73"/>
    </row>
    <row r="202" spans="1:10">
      <c r="A202" s="74"/>
      <c r="B202" s="69"/>
      <c r="C202" s="69"/>
      <c r="D202" s="69"/>
      <c r="E202" s="71"/>
      <c r="F202" s="71"/>
      <c r="G202" s="72"/>
      <c r="H202" s="69"/>
      <c r="I202" s="69"/>
      <c r="J202" s="73"/>
    </row>
    <row r="203" spans="1:10">
      <c r="A203" s="74"/>
      <c r="B203" s="69"/>
      <c r="C203" s="69"/>
      <c r="D203" s="69"/>
      <c r="E203" s="71"/>
      <c r="F203" s="71"/>
      <c r="G203" s="72"/>
      <c r="H203" s="69"/>
      <c r="I203" s="69"/>
      <c r="J203" s="73"/>
    </row>
    <row r="204" spans="1:10">
      <c r="A204" s="74"/>
      <c r="B204" s="69"/>
      <c r="C204" s="69"/>
      <c r="D204" s="69"/>
      <c r="E204" s="71"/>
      <c r="F204" s="71"/>
      <c r="G204" s="72"/>
      <c r="H204" s="69"/>
      <c r="I204" s="69"/>
      <c r="J204" s="73"/>
    </row>
    <row r="205" spans="1:10">
      <c r="A205" s="74"/>
      <c r="B205" s="69"/>
      <c r="C205" s="69"/>
      <c r="D205" s="69"/>
      <c r="E205" s="71"/>
      <c r="F205" s="71"/>
      <c r="G205" s="72"/>
      <c r="H205" s="69"/>
      <c r="I205" s="69"/>
      <c r="J205" s="73"/>
    </row>
    <row r="206" spans="1:10">
      <c r="A206" s="74"/>
      <c r="B206" s="69"/>
      <c r="C206" s="69"/>
      <c r="D206" s="69"/>
      <c r="E206" s="71"/>
      <c r="F206" s="71"/>
      <c r="G206" s="72"/>
      <c r="H206" s="69"/>
      <c r="I206" s="69"/>
      <c r="J206" s="73"/>
    </row>
    <row r="207" spans="1:10">
      <c r="A207" s="74"/>
      <c r="B207" s="69"/>
      <c r="C207" s="69"/>
      <c r="D207" s="69"/>
      <c r="E207" s="71"/>
      <c r="F207" s="71"/>
      <c r="G207" s="72"/>
      <c r="H207" s="69"/>
      <c r="I207" s="69"/>
      <c r="J207" s="73"/>
    </row>
    <row r="208" spans="1:10">
      <c r="A208" s="74"/>
      <c r="B208" s="69"/>
      <c r="C208" s="69"/>
      <c r="D208" s="69"/>
      <c r="E208" s="71"/>
      <c r="F208" s="71"/>
      <c r="G208" s="72"/>
      <c r="H208" s="69"/>
      <c r="I208" s="69"/>
      <c r="J208" s="73"/>
    </row>
    <row r="209" spans="1:10">
      <c r="A209" s="74"/>
      <c r="B209" s="69"/>
      <c r="C209" s="69"/>
      <c r="D209" s="69"/>
      <c r="E209" s="71"/>
      <c r="F209" s="71"/>
      <c r="G209" s="72"/>
      <c r="H209" s="69"/>
      <c r="I209" s="69"/>
      <c r="J209" s="73"/>
    </row>
    <row r="210" spans="1:10">
      <c r="A210" s="74"/>
      <c r="B210" s="69"/>
      <c r="C210" s="69"/>
      <c r="D210" s="69"/>
      <c r="E210" s="71"/>
      <c r="F210" s="71"/>
      <c r="G210" s="72"/>
      <c r="H210" s="69"/>
      <c r="I210" s="69"/>
      <c r="J210" s="73"/>
    </row>
    <row r="211" spans="1:10">
      <c r="A211" s="74"/>
      <c r="B211" s="69"/>
      <c r="C211" s="69"/>
      <c r="D211" s="69"/>
      <c r="E211" s="71"/>
      <c r="F211" s="71"/>
      <c r="G211" s="72"/>
      <c r="H211" s="69"/>
      <c r="I211" s="69"/>
      <c r="J211" s="73"/>
    </row>
    <row r="212" spans="1:10">
      <c r="A212" s="74"/>
      <c r="B212" s="69"/>
      <c r="C212" s="69"/>
      <c r="D212" s="69"/>
      <c r="E212" s="71"/>
      <c r="F212" s="71"/>
      <c r="G212" s="72"/>
      <c r="H212" s="69"/>
      <c r="I212" s="69"/>
      <c r="J212" s="73"/>
    </row>
    <row r="213" spans="1:10">
      <c r="A213" s="74"/>
      <c r="B213" s="69"/>
      <c r="C213" s="69"/>
      <c r="D213" s="69"/>
      <c r="E213" s="71"/>
      <c r="F213" s="71"/>
      <c r="G213" s="72"/>
      <c r="H213" s="69"/>
      <c r="I213" s="69"/>
      <c r="J213" s="73"/>
    </row>
    <row r="214" spans="1:10">
      <c r="A214" s="74"/>
      <c r="B214" s="69"/>
      <c r="C214" s="69"/>
      <c r="D214" s="69"/>
      <c r="E214" s="71"/>
      <c r="F214" s="71"/>
      <c r="G214" s="72"/>
      <c r="H214" s="69"/>
      <c r="I214" s="69"/>
      <c r="J214" s="73"/>
    </row>
    <row r="215" spans="1:10">
      <c r="A215" s="74"/>
      <c r="B215" s="69"/>
      <c r="C215" s="69"/>
      <c r="D215" s="69"/>
      <c r="E215" s="71"/>
      <c r="F215" s="71"/>
      <c r="G215" s="72"/>
      <c r="H215" s="69"/>
      <c r="I215" s="69"/>
      <c r="J215" s="73"/>
    </row>
    <row r="216" spans="1:10">
      <c r="A216" s="74"/>
      <c r="B216" s="69"/>
      <c r="C216" s="69"/>
      <c r="D216" s="69"/>
      <c r="E216" s="71"/>
      <c r="F216" s="71"/>
      <c r="G216" s="72"/>
      <c r="H216" s="69"/>
      <c r="I216" s="69"/>
      <c r="J216" s="73"/>
    </row>
    <row r="217" spans="1:10">
      <c r="A217" s="74"/>
      <c r="B217" s="69"/>
      <c r="C217" s="69"/>
      <c r="D217" s="69"/>
      <c r="E217" s="71"/>
      <c r="F217" s="71"/>
      <c r="G217" s="72"/>
      <c r="H217" s="69"/>
      <c r="I217" s="69"/>
      <c r="J217" s="73"/>
    </row>
    <row r="218" spans="1:10">
      <c r="A218" s="74"/>
      <c r="B218" s="69"/>
      <c r="C218" s="69"/>
      <c r="D218" s="69"/>
      <c r="E218" s="71"/>
      <c r="F218" s="71"/>
      <c r="G218" s="72"/>
      <c r="H218" s="69"/>
      <c r="I218" s="69"/>
      <c r="J218" s="73"/>
    </row>
    <row r="219" spans="1:10">
      <c r="A219" s="74"/>
      <c r="B219" s="69"/>
      <c r="C219" s="69"/>
      <c r="D219" s="69"/>
      <c r="E219" s="71"/>
      <c r="F219" s="71"/>
      <c r="G219" s="72"/>
      <c r="H219" s="69"/>
      <c r="I219" s="69"/>
      <c r="J219" s="73"/>
    </row>
    <row r="220" spans="1:10">
      <c r="A220" s="74"/>
      <c r="B220" s="69"/>
      <c r="C220" s="69"/>
      <c r="D220" s="69"/>
      <c r="E220" s="71"/>
      <c r="F220" s="71"/>
      <c r="G220" s="72"/>
      <c r="H220" s="69"/>
      <c r="I220" s="69"/>
      <c r="J220" s="73"/>
    </row>
    <row r="221" spans="1:10">
      <c r="A221" s="74"/>
      <c r="B221" s="69"/>
      <c r="C221" s="69"/>
      <c r="D221" s="69"/>
      <c r="E221" s="71"/>
      <c r="F221" s="71"/>
      <c r="G221" s="72"/>
      <c r="H221" s="69"/>
      <c r="I221" s="69"/>
      <c r="J221" s="73"/>
    </row>
    <row r="222" spans="1:10">
      <c r="A222" s="74"/>
      <c r="B222" s="69"/>
      <c r="C222" s="69"/>
      <c r="D222" s="69"/>
      <c r="E222" s="75"/>
      <c r="F222" s="75"/>
      <c r="G222" s="72"/>
      <c r="H222" s="69"/>
      <c r="I222" s="69"/>
      <c r="J222" s="73"/>
    </row>
    <row r="223" spans="1:10">
      <c r="A223" s="74"/>
      <c r="B223" s="69"/>
      <c r="C223" s="69"/>
      <c r="D223" s="69"/>
      <c r="E223" s="71"/>
      <c r="F223" s="71"/>
      <c r="G223" s="72"/>
      <c r="H223" s="69"/>
      <c r="I223" s="69"/>
      <c r="J223" s="73"/>
    </row>
    <row r="224" spans="1:10">
      <c r="A224" s="74"/>
      <c r="B224" s="69"/>
      <c r="C224" s="69"/>
      <c r="D224" s="69"/>
      <c r="E224" s="71"/>
      <c r="F224" s="71"/>
      <c r="G224" s="72"/>
      <c r="H224" s="69"/>
      <c r="I224" s="69"/>
      <c r="J224" s="73"/>
    </row>
    <row r="225" spans="1:10">
      <c r="A225" s="74"/>
      <c r="B225" s="69"/>
      <c r="C225" s="69"/>
      <c r="D225" s="69"/>
      <c r="E225" s="71"/>
      <c r="F225" s="71"/>
      <c r="G225" s="72"/>
      <c r="H225" s="69"/>
      <c r="I225" s="69"/>
      <c r="J225" s="73"/>
    </row>
    <row r="226" spans="1:10">
      <c r="A226" s="74"/>
      <c r="B226" s="69"/>
      <c r="C226" s="69"/>
      <c r="D226" s="69"/>
      <c r="E226" s="71"/>
      <c r="F226" s="71"/>
      <c r="G226" s="72"/>
      <c r="H226" s="69"/>
      <c r="I226" s="69"/>
      <c r="J226" s="73"/>
    </row>
    <row r="227" spans="1:10">
      <c r="A227" s="74"/>
      <c r="B227" s="69"/>
      <c r="C227" s="69"/>
      <c r="D227" s="69"/>
      <c r="E227" s="71"/>
      <c r="F227" s="71"/>
      <c r="G227" s="72"/>
      <c r="H227" s="69"/>
      <c r="I227" s="69"/>
      <c r="J227" s="73"/>
    </row>
    <row r="228" spans="1:10">
      <c r="A228" s="74"/>
      <c r="B228" s="69"/>
      <c r="C228" s="69"/>
      <c r="D228" s="69"/>
      <c r="E228" s="71"/>
      <c r="F228" s="71"/>
      <c r="G228" s="72"/>
      <c r="H228" s="69"/>
      <c r="I228" s="69"/>
      <c r="J228" s="73"/>
    </row>
    <row r="229" spans="1:10">
      <c r="A229" s="74"/>
      <c r="B229" s="69"/>
      <c r="C229" s="69"/>
      <c r="D229" s="69"/>
      <c r="E229" s="71"/>
      <c r="F229" s="71"/>
      <c r="G229" s="72"/>
      <c r="H229" s="69"/>
      <c r="I229" s="69"/>
      <c r="J229" s="73"/>
    </row>
    <row r="230" spans="1:10">
      <c r="A230" s="74"/>
      <c r="B230" s="69"/>
      <c r="C230" s="69"/>
      <c r="D230" s="69"/>
      <c r="E230" s="71"/>
      <c r="F230" s="71"/>
      <c r="G230" s="72"/>
      <c r="H230" s="69"/>
      <c r="I230" s="69"/>
      <c r="J230" s="73"/>
    </row>
    <row r="231" spans="1:10">
      <c r="A231" s="74"/>
      <c r="B231" s="69"/>
      <c r="C231" s="69"/>
      <c r="D231" s="69"/>
      <c r="E231" s="71"/>
      <c r="F231" s="71"/>
      <c r="G231" s="72"/>
      <c r="H231" s="69"/>
      <c r="I231" s="69"/>
      <c r="J231" s="73"/>
    </row>
    <row r="232" spans="1:10">
      <c r="A232" s="74"/>
      <c r="B232" s="69"/>
      <c r="C232" s="69"/>
      <c r="D232" s="69"/>
      <c r="E232" s="71"/>
      <c r="F232" s="71"/>
      <c r="G232" s="72"/>
      <c r="H232" s="69"/>
      <c r="I232" s="69"/>
      <c r="J232" s="73"/>
    </row>
    <row r="233" spans="1:10">
      <c r="A233" s="74"/>
      <c r="B233" s="69"/>
      <c r="C233" s="69"/>
      <c r="D233" s="69"/>
      <c r="E233" s="71"/>
      <c r="F233" s="71"/>
      <c r="G233" s="72"/>
      <c r="H233" s="69"/>
      <c r="I233" s="69"/>
      <c r="J233" s="73"/>
    </row>
    <row r="234" spans="1:10">
      <c r="A234" s="74"/>
      <c r="B234" s="69"/>
      <c r="C234" s="69"/>
      <c r="D234" s="69"/>
      <c r="E234" s="71"/>
      <c r="F234" s="71"/>
      <c r="G234" s="72"/>
      <c r="H234" s="69"/>
      <c r="I234" s="69"/>
      <c r="J234" s="73"/>
    </row>
    <row r="235" spans="1:10">
      <c r="A235" s="74"/>
      <c r="B235" s="69"/>
      <c r="C235" s="69"/>
      <c r="D235" s="69"/>
      <c r="E235" s="71"/>
      <c r="F235" s="71"/>
      <c r="G235" s="72"/>
      <c r="H235" s="69"/>
      <c r="I235" s="69"/>
      <c r="J235" s="73"/>
    </row>
    <row r="236" spans="1:10">
      <c r="A236" s="74"/>
      <c r="B236" s="69"/>
      <c r="C236" s="69"/>
      <c r="D236" s="69"/>
      <c r="E236" s="71"/>
      <c r="F236" s="71"/>
      <c r="G236" s="72"/>
      <c r="H236" s="69"/>
      <c r="I236" s="69"/>
      <c r="J236" s="73"/>
    </row>
    <row r="237" spans="1:10">
      <c r="A237" s="74"/>
      <c r="B237" s="69"/>
      <c r="C237" s="69"/>
      <c r="D237" s="69"/>
      <c r="E237" s="71"/>
      <c r="F237" s="71"/>
      <c r="G237" s="72"/>
      <c r="H237" s="69"/>
      <c r="I237" s="69"/>
      <c r="J237" s="73"/>
    </row>
    <row r="238" spans="1:10">
      <c r="A238" s="74"/>
      <c r="B238" s="69"/>
      <c r="C238" s="69"/>
      <c r="D238" s="69"/>
      <c r="E238" s="71"/>
      <c r="F238" s="71"/>
      <c r="G238" s="72"/>
      <c r="H238" s="69"/>
      <c r="I238" s="69"/>
      <c r="J238" s="73"/>
    </row>
    <row r="239" spans="1:10">
      <c r="A239" s="74"/>
      <c r="B239" s="69"/>
      <c r="C239" s="69"/>
      <c r="D239" s="69"/>
      <c r="E239" s="71"/>
      <c r="F239" s="71"/>
      <c r="G239" s="72"/>
      <c r="H239" s="69"/>
      <c r="I239" s="69"/>
      <c r="J239" s="73"/>
    </row>
    <row r="240" spans="1:10">
      <c r="A240" s="74"/>
      <c r="B240" s="69"/>
      <c r="C240" s="69"/>
      <c r="D240" s="69"/>
      <c r="E240" s="71"/>
      <c r="F240" s="71"/>
      <c r="G240" s="72"/>
      <c r="H240" s="69"/>
      <c r="I240" s="69"/>
      <c r="J240" s="73"/>
    </row>
    <row r="241" spans="1:10">
      <c r="A241" s="74"/>
      <c r="B241" s="69"/>
      <c r="C241" s="69"/>
      <c r="D241" s="69"/>
      <c r="E241" s="75"/>
      <c r="F241" s="75"/>
      <c r="G241" s="72"/>
      <c r="H241" s="69"/>
      <c r="I241" s="69"/>
      <c r="J241" s="73"/>
    </row>
    <row r="242" spans="1:10">
      <c r="A242" s="74"/>
      <c r="B242" s="69"/>
      <c r="C242" s="69"/>
      <c r="D242" s="69"/>
      <c r="E242" s="71"/>
      <c r="F242" s="71"/>
      <c r="G242" s="72"/>
      <c r="H242" s="69"/>
      <c r="I242" s="69"/>
      <c r="J242" s="73"/>
    </row>
    <row r="243" spans="1:10">
      <c r="A243" s="74"/>
      <c r="B243" s="69"/>
      <c r="C243" s="69"/>
      <c r="D243" s="69"/>
      <c r="E243" s="71"/>
      <c r="F243" s="71"/>
      <c r="G243" s="72"/>
      <c r="H243" s="69"/>
      <c r="I243" s="69"/>
      <c r="J243" s="73"/>
    </row>
    <row r="244" spans="1:10">
      <c r="A244" s="74"/>
      <c r="B244" s="69"/>
      <c r="C244" s="69"/>
      <c r="D244" s="69"/>
      <c r="E244" s="71"/>
      <c r="F244" s="71"/>
      <c r="G244" s="72"/>
      <c r="H244" s="69"/>
      <c r="I244" s="69"/>
      <c r="J244" s="73"/>
    </row>
    <row r="245" spans="1:10">
      <c r="A245" s="74"/>
      <c r="B245" s="69"/>
      <c r="C245" s="69"/>
      <c r="D245" s="69"/>
      <c r="E245" s="71"/>
      <c r="F245" s="71"/>
      <c r="G245" s="72"/>
      <c r="H245" s="69"/>
      <c r="I245" s="69"/>
      <c r="J245" s="73"/>
    </row>
    <row r="246" spans="1:10">
      <c r="A246" s="74"/>
      <c r="B246" s="69"/>
      <c r="C246" s="69"/>
      <c r="D246" s="69"/>
      <c r="E246" s="71"/>
      <c r="F246" s="71"/>
      <c r="G246" s="72"/>
      <c r="H246" s="69"/>
      <c r="I246" s="69"/>
      <c r="J246" s="73"/>
    </row>
    <row r="247" spans="1:10">
      <c r="A247" s="74"/>
      <c r="B247" s="69"/>
      <c r="C247" s="69"/>
      <c r="D247" s="69"/>
      <c r="E247" s="71"/>
      <c r="F247" s="71"/>
      <c r="G247" s="72"/>
      <c r="H247" s="69"/>
      <c r="I247" s="69"/>
      <c r="J247" s="73"/>
    </row>
    <row r="248" spans="1:10">
      <c r="A248" s="74"/>
      <c r="B248" s="69"/>
      <c r="C248" s="69"/>
      <c r="D248" s="69"/>
      <c r="E248" s="71"/>
      <c r="F248" s="71"/>
      <c r="G248" s="72"/>
      <c r="H248" s="69"/>
      <c r="I248" s="69"/>
      <c r="J248" s="73"/>
    </row>
    <row r="249" spans="1:10">
      <c r="A249" s="74"/>
      <c r="B249" s="69"/>
      <c r="C249" s="69"/>
      <c r="D249" s="69"/>
      <c r="E249" s="71"/>
      <c r="F249" s="71"/>
      <c r="G249" s="72"/>
      <c r="H249" s="69"/>
      <c r="I249" s="69"/>
      <c r="J249" s="73"/>
    </row>
    <row r="250" spans="1:10">
      <c r="A250" s="74"/>
      <c r="B250" s="69"/>
      <c r="C250" s="69"/>
      <c r="D250" s="69"/>
      <c r="E250" s="71"/>
      <c r="F250" s="71"/>
      <c r="G250" s="72"/>
      <c r="H250" s="69"/>
      <c r="I250" s="69"/>
      <c r="J250" s="73"/>
    </row>
    <row r="251" spans="1:10">
      <c r="A251" s="74"/>
      <c r="B251" s="69"/>
      <c r="C251" s="69"/>
      <c r="D251" s="69"/>
      <c r="E251" s="71"/>
      <c r="F251" s="71"/>
      <c r="G251" s="72"/>
      <c r="H251" s="69"/>
      <c r="I251" s="69"/>
      <c r="J251" s="73"/>
    </row>
    <row r="252" spans="1:10">
      <c r="A252" s="74"/>
      <c r="B252" s="69"/>
      <c r="C252" s="69"/>
      <c r="D252" s="69"/>
      <c r="E252" s="71"/>
      <c r="F252" s="71"/>
      <c r="G252" s="72"/>
      <c r="H252" s="69"/>
      <c r="I252" s="69"/>
      <c r="J252" s="73"/>
    </row>
    <row r="253" spans="1:10">
      <c r="A253" s="74"/>
      <c r="B253" s="69"/>
      <c r="C253" s="69"/>
      <c r="D253" s="69"/>
      <c r="E253" s="71"/>
      <c r="F253" s="71"/>
      <c r="G253" s="72"/>
      <c r="H253" s="69"/>
      <c r="I253" s="69"/>
      <c r="J253" s="73"/>
    </row>
    <row r="254" spans="1:10">
      <c r="A254" s="74"/>
      <c r="B254" s="69"/>
      <c r="C254" s="69"/>
      <c r="D254" s="69"/>
      <c r="E254" s="71"/>
      <c r="F254" s="71"/>
      <c r="G254" s="72"/>
      <c r="H254" s="69"/>
      <c r="I254" s="69"/>
      <c r="J254" s="73"/>
    </row>
    <row r="255" spans="1:10">
      <c r="A255" s="74"/>
      <c r="B255" s="69"/>
      <c r="C255" s="69"/>
      <c r="D255" s="69"/>
      <c r="E255" s="71"/>
      <c r="F255" s="71"/>
      <c r="G255" s="72"/>
      <c r="H255" s="69"/>
      <c r="I255" s="69"/>
      <c r="J255" s="73"/>
    </row>
    <row r="256" spans="1:10">
      <c r="A256" s="74"/>
      <c r="B256" s="69"/>
      <c r="C256" s="69"/>
      <c r="D256" s="69"/>
      <c r="E256" s="71"/>
      <c r="F256" s="71"/>
      <c r="G256" s="72"/>
      <c r="H256" s="69"/>
      <c r="I256" s="69"/>
      <c r="J256" s="73"/>
    </row>
    <row r="257" spans="1:10">
      <c r="A257" s="74"/>
      <c r="B257" s="69"/>
      <c r="C257" s="69"/>
      <c r="D257" s="69"/>
      <c r="E257" s="71"/>
      <c r="F257" s="71"/>
      <c r="G257" s="72"/>
      <c r="H257" s="69"/>
      <c r="I257" s="69"/>
      <c r="J257" s="73"/>
    </row>
    <row r="258" spans="1:10">
      <c r="A258" s="74"/>
      <c r="B258" s="69"/>
      <c r="C258" s="69"/>
      <c r="D258" s="69"/>
      <c r="E258" s="71"/>
      <c r="F258" s="71"/>
      <c r="G258" s="72"/>
      <c r="H258" s="69"/>
      <c r="I258" s="69"/>
      <c r="J258" s="73"/>
    </row>
    <row r="259" spans="1:10">
      <c r="A259" s="74"/>
      <c r="B259" s="69"/>
      <c r="C259" s="69"/>
      <c r="D259" s="69"/>
      <c r="E259" s="71"/>
      <c r="F259" s="71"/>
      <c r="G259" s="72"/>
      <c r="H259" s="69"/>
      <c r="I259" s="69"/>
      <c r="J259" s="73"/>
    </row>
    <row r="260" spans="1:10">
      <c r="A260" s="74"/>
      <c r="B260" s="69"/>
      <c r="C260" s="69"/>
      <c r="D260" s="69"/>
      <c r="E260" s="71"/>
      <c r="F260" s="71"/>
      <c r="G260" s="72"/>
      <c r="H260" s="69"/>
      <c r="I260" s="69"/>
      <c r="J260" s="73"/>
    </row>
    <row r="261" spans="1:10">
      <c r="A261" s="74"/>
      <c r="B261" s="69"/>
      <c r="C261" s="69"/>
      <c r="D261" s="69"/>
      <c r="E261" s="71"/>
      <c r="F261" s="71"/>
      <c r="G261" s="72"/>
      <c r="H261" s="69"/>
      <c r="I261" s="69"/>
      <c r="J261" s="73"/>
    </row>
    <row r="262" spans="1:10">
      <c r="A262" s="74"/>
      <c r="B262" s="69"/>
      <c r="C262" s="69"/>
      <c r="D262" s="69"/>
      <c r="E262" s="71"/>
      <c r="F262" s="71"/>
      <c r="G262" s="72"/>
      <c r="H262" s="69"/>
      <c r="I262" s="69"/>
      <c r="J262" s="73"/>
    </row>
    <row r="263" spans="1:10">
      <c r="A263" s="74"/>
      <c r="B263" s="69"/>
      <c r="C263" s="69"/>
      <c r="D263" s="69"/>
      <c r="E263" s="71"/>
      <c r="F263" s="71"/>
      <c r="G263" s="72"/>
      <c r="H263" s="69"/>
      <c r="I263" s="69"/>
      <c r="J263" s="73"/>
    </row>
    <row r="264" spans="1:10">
      <c r="A264" s="74"/>
      <c r="B264" s="69"/>
      <c r="C264" s="69"/>
      <c r="D264" s="69"/>
      <c r="E264" s="71"/>
      <c r="F264" s="71"/>
      <c r="G264" s="72"/>
      <c r="H264" s="69"/>
      <c r="I264" s="69"/>
      <c r="J264" s="73"/>
    </row>
    <row r="265" spans="1:10">
      <c r="A265" s="74"/>
      <c r="B265" s="69"/>
      <c r="C265" s="69"/>
      <c r="D265" s="69"/>
      <c r="E265" s="71"/>
      <c r="F265" s="71"/>
      <c r="G265" s="72"/>
      <c r="H265" s="69"/>
      <c r="I265" s="69"/>
      <c r="J265" s="73"/>
    </row>
    <row r="266" spans="1:10">
      <c r="A266" s="74"/>
      <c r="B266" s="69"/>
      <c r="C266" s="69"/>
      <c r="D266" s="69"/>
      <c r="E266" s="71"/>
      <c r="F266" s="71"/>
      <c r="G266" s="72"/>
      <c r="H266" s="69"/>
      <c r="I266" s="69"/>
      <c r="J266" s="73"/>
    </row>
    <row r="267" spans="1:10">
      <c r="A267" s="74"/>
      <c r="B267" s="69"/>
      <c r="C267" s="69"/>
      <c r="D267" s="69"/>
      <c r="E267" s="71"/>
      <c r="F267" s="71"/>
      <c r="G267" s="72"/>
      <c r="H267" s="69"/>
      <c r="I267" s="69"/>
      <c r="J267" s="73"/>
    </row>
    <row r="268" spans="1:10">
      <c r="A268" s="74"/>
      <c r="B268" s="69"/>
      <c r="C268" s="69"/>
      <c r="D268" s="69"/>
      <c r="E268" s="70"/>
      <c r="F268" s="71"/>
      <c r="G268" s="72"/>
      <c r="H268" s="86"/>
      <c r="I268" s="69"/>
      <c r="J268" s="73"/>
    </row>
    <row r="269" spans="1:10">
      <c r="A269" s="74"/>
      <c r="B269" s="69"/>
      <c r="C269" s="69"/>
      <c r="D269" s="69"/>
      <c r="E269" s="70"/>
      <c r="F269" s="71"/>
      <c r="G269" s="72"/>
      <c r="H269" s="69"/>
      <c r="I269" s="69"/>
      <c r="J269" s="73"/>
    </row>
    <row r="270" spans="1:10">
      <c r="A270" s="74"/>
      <c r="B270" s="69"/>
      <c r="C270" s="69"/>
      <c r="D270" s="69"/>
      <c r="E270" s="70"/>
      <c r="F270" s="71"/>
      <c r="G270" s="72"/>
      <c r="H270" s="69"/>
      <c r="I270" s="69"/>
      <c r="J270" s="73"/>
    </row>
    <row r="271" spans="1:10">
      <c r="A271" s="74"/>
      <c r="B271" s="69"/>
      <c r="C271" s="69"/>
      <c r="D271" s="69"/>
      <c r="E271" s="70"/>
      <c r="F271" s="71"/>
      <c r="G271" s="72"/>
      <c r="H271" s="69"/>
      <c r="I271" s="69"/>
      <c r="J271" s="73"/>
    </row>
    <row r="272" spans="1:10">
      <c r="A272" s="74"/>
      <c r="B272" s="69"/>
      <c r="C272" s="69"/>
      <c r="D272" s="69"/>
      <c r="E272" s="70"/>
      <c r="F272" s="71"/>
      <c r="G272" s="72"/>
      <c r="H272" s="69"/>
      <c r="I272" s="69"/>
      <c r="J272" s="73"/>
    </row>
    <row r="273" spans="1:10">
      <c r="A273" s="74"/>
      <c r="B273" s="69"/>
      <c r="C273" s="69"/>
      <c r="D273" s="69"/>
      <c r="E273" s="70"/>
      <c r="F273" s="71"/>
      <c r="G273" s="72"/>
      <c r="H273" s="69"/>
      <c r="I273" s="69"/>
      <c r="J273" s="73"/>
    </row>
    <row r="274" spans="1:10">
      <c r="A274" s="74"/>
      <c r="B274" s="69"/>
      <c r="C274" s="69"/>
      <c r="D274" s="69"/>
      <c r="E274" s="70"/>
      <c r="F274" s="71"/>
      <c r="G274" s="72"/>
      <c r="H274" s="69"/>
      <c r="I274" s="69"/>
      <c r="J274" s="73"/>
    </row>
    <row r="275" spans="1:10">
      <c r="A275" s="74"/>
      <c r="B275" s="69"/>
      <c r="C275" s="69"/>
      <c r="D275" s="69"/>
      <c r="E275" s="70"/>
      <c r="F275" s="71"/>
      <c r="G275" s="72"/>
      <c r="H275" s="69"/>
      <c r="I275" s="69"/>
      <c r="J275" s="73"/>
    </row>
    <row r="276" spans="1:10">
      <c r="A276" s="74"/>
      <c r="B276" s="69"/>
      <c r="C276" s="69"/>
      <c r="D276" s="69"/>
      <c r="E276" s="70"/>
      <c r="F276" s="71"/>
      <c r="G276" s="72"/>
      <c r="H276" s="69"/>
      <c r="I276" s="69"/>
      <c r="J276" s="73"/>
    </row>
    <row r="277" spans="1:10">
      <c r="A277" s="74"/>
      <c r="B277" s="69"/>
      <c r="C277" s="69"/>
      <c r="D277" s="69"/>
      <c r="E277" s="70"/>
      <c r="F277" s="71"/>
      <c r="G277" s="72"/>
      <c r="H277" s="69"/>
      <c r="I277" s="69"/>
      <c r="J277" s="73"/>
    </row>
    <row r="278" spans="1:10">
      <c r="A278" s="74"/>
      <c r="B278" s="69"/>
      <c r="C278" s="69"/>
      <c r="D278" s="69"/>
      <c r="E278" s="70"/>
      <c r="F278" s="71"/>
      <c r="G278" s="72"/>
      <c r="H278" s="69"/>
      <c r="I278" s="69"/>
      <c r="J278" s="73"/>
    </row>
    <row r="279" spans="1:10">
      <c r="A279" s="74"/>
      <c r="B279" s="69"/>
      <c r="C279" s="69"/>
      <c r="D279" s="69"/>
      <c r="E279" s="70"/>
      <c r="F279" s="71"/>
      <c r="G279" s="72"/>
      <c r="H279" s="69"/>
      <c r="I279" s="69"/>
      <c r="J279" s="73"/>
    </row>
    <row r="280" spans="1:10">
      <c r="A280" s="74"/>
      <c r="B280" s="69"/>
      <c r="C280" s="69"/>
      <c r="D280" s="69"/>
      <c r="E280" s="70"/>
      <c r="F280" s="71"/>
      <c r="G280" s="72"/>
      <c r="H280" s="69"/>
      <c r="I280" s="69"/>
      <c r="J280" s="73"/>
    </row>
    <row r="281" spans="1:10">
      <c r="A281" s="74"/>
      <c r="B281" s="69"/>
      <c r="C281" s="69"/>
      <c r="D281" s="69"/>
      <c r="E281" s="70"/>
      <c r="F281" s="71"/>
      <c r="G281" s="72"/>
      <c r="H281" s="69"/>
      <c r="I281" s="69"/>
      <c r="J281" s="73"/>
    </row>
    <row r="282" spans="1:10">
      <c r="A282" s="74"/>
      <c r="B282" s="69"/>
      <c r="C282" s="69"/>
      <c r="D282" s="69"/>
      <c r="E282" s="70"/>
      <c r="F282" s="71"/>
      <c r="G282" s="72"/>
      <c r="H282" s="69"/>
      <c r="I282" s="69"/>
      <c r="J282" s="73"/>
    </row>
    <row r="283" spans="1:10">
      <c r="A283" s="74"/>
      <c r="B283" s="69"/>
      <c r="C283" s="69"/>
      <c r="D283" s="69"/>
      <c r="E283" s="70"/>
      <c r="F283" s="71"/>
      <c r="G283" s="72"/>
      <c r="H283" s="69"/>
      <c r="I283" s="69"/>
      <c r="J283" s="73"/>
    </row>
    <row r="284" spans="1:10">
      <c r="A284" s="74"/>
      <c r="B284" s="69"/>
      <c r="C284" s="69"/>
      <c r="D284" s="69"/>
      <c r="E284" s="70"/>
      <c r="F284" s="71"/>
      <c r="G284" s="72"/>
      <c r="H284" s="69"/>
      <c r="I284" s="69"/>
      <c r="J284" s="73"/>
    </row>
    <row r="285" spans="1:10">
      <c r="A285" s="74"/>
      <c r="B285" s="69"/>
      <c r="C285" s="69"/>
      <c r="D285" s="69"/>
      <c r="E285" s="70"/>
      <c r="F285" s="71"/>
      <c r="G285" s="72"/>
      <c r="H285" s="69"/>
      <c r="I285" s="69"/>
      <c r="J285" s="73"/>
    </row>
    <row r="286" spans="1:10">
      <c r="A286" s="74"/>
      <c r="B286" s="69"/>
      <c r="C286" s="69"/>
      <c r="D286" s="69"/>
      <c r="E286" s="70"/>
      <c r="F286" s="71"/>
      <c r="G286" s="72"/>
      <c r="H286" s="69"/>
      <c r="I286" s="69"/>
      <c r="J286" s="73"/>
    </row>
    <row r="287" spans="1:10">
      <c r="A287" s="74"/>
      <c r="B287" s="69"/>
      <c r="C287" s="69"/>
      <c r="D287" s="69"/>
      <c r="E287" s="70"/>
      <c r="F287" s="71"/>
      <c r="G287" s="72"/>
      <c r="H287" s="69"/>
      <c r="I287" s="69"/>
      <c r="J287" s="73"/>
    </row>
    <row r="288" spans="1:10">
      <c r="A288" s="74"/>
      <c r="B288" s="69"/>
      <c r="C288" s="69"/>
      <c r="D288" s="69"/>
      <c r="E288" s="70"/>
      <c r="F288" s="71"/>
      <c r="G288" s="72"/>
      <c r="H288" s="69"/>
      <c r="I288" s="69"/>
      <c r="J288" s="73"/>
    </row>
    <row r="289" spans="1:10">
      <c r="A289" s="74"/>
      <c r="B289" s="69"/>
      <c r="C289" s="69"/>
      <c r="D289" s="69"/>
      <c r="E289" s="70"/>
      <c r="F289" s="71"/>
      <c r="G289" s="72"/>
      <c r="H289" s="69"/>
      <c r="I289" s="69"/>
      <c r="J289" s="73"/>
    </row>
    <row r="290" spans="1:10">
      <c r="A290" s="74"/>
      <c r="B290" s="69"/>
      <c r="C290" s="69"/>
      <c r="D290" s="69"/>
      <c r="E290" s="70"/>
      <c r="F290" s="71"/>
      <c r="G290" s="72"/>
      <c r="H290" s="69"/>
      <c r="I290" s="69"/>
      <c r="J290" s="73"/>
    </row>
    <row r="291" spans="1:10">
      <c r="A291" s="74"/>
      <c r="B291" s="69"/>
      <c r="C291" s="69"/>
      <c r="D291" s="69"/>
      <c r="E291" s="70"/>
      <c r="F291" s="71"/>
      <c r="G291" s="72"/>
      <c r="H291" s="69"/>
      <c r="I291" s="69"/>
      <c r="J291" s="73"/>
    </row>
    <row r="292" spans="1:10">
      <c r="A292" s="74"/>
      <c r="B292" s="69"/>
      <c r="C292" s="69"/>
      <c r="D292" s="69"/>
      <c r="E292" s="70"/>
      <c r="F292" s="71"/>
      <c r="G292" s="72"/>
      <c r="H292" s="69"/>
      <c r="I292" s="69"/>
      <c r="J292" s="73"/>
    </row>
    <row r="293" spans="1:10">
      <c r="A293" s="74"/>
      <c r="B293" s="69"/>
      <c r="C293" s="69"/>
      <c r="D293" s="69"/>
      <c r="E293" s="70"/>
      <c r="F293" s="71"/>
      <c r="G293" s="72"/>
      <c r="H293" s="69"/>
      <c r="I293" s="69"/>
      <c r="J293" s="73"/>
    </row>
    <row r="294" spans="1:10">
      <c r="A294" s="74"/>
      <c r="B294" s="69"/>
      <c r="C294" s="69"/>
      <c r="D294" s="69"/>
      <c r="E294" s="70"/>
      <c r="F294" s="71"/>
      <c r="G294" s="72"/>
      <c r="H294" s="69"/>
      <c r="I294" s="69"/>
      <c r="J294" s="73"/>
    </row>
    <row r="295" spans="1:10">
      <c r="A295" s="74"/>
      <c r="B295" s="69"/>
      <c r="C295" s="69"/>
      <c r="D295" s="69"/>
      <c r="E295" s="70"/>
      <c r="F295" s="71"/>
      <c r="G295" s="72"/>
      <c r="H295" s="69"/>
      <c r="I295" s="69"/>
      <c r="J295" s="73"/>
    </row>
    <row r="296" spans="1:10">
      <c r="A296" s="74"/>
      <c r="B296" s="69"/>
      <c r="C296" s="69"/>
      <c r="D296" s="69"/>
      <c r="E296" s="70"/>
      <c r="F296" s="71"/>
      <c r="G296" s="72"/>
      <c r="H296" s="69"/>
      <c r="I296" s="69"/>
      <c r="J296" s="73"/>
    </row>
    <row r="297" spans="1:10" s="50" customFormat="1">
      <c r="A297" s="74"/>
      <c r="B297" s="69"/>
      <c r="C297" s="69"/>
      <c r="D297" s="69"/>
      <c r="E297" s="70"/>
      <c r="F297" s="71"/>
      <c r="G297" s="72"/>
      <c r="H297" s="69"/>
      <c r="I297" s="69"/>
      <c r="J297" s="73"/>
    </row>
    <row r="298" spans="1:10" s="50" customFormat="1">
      <c r="A298" s="74"/>
      <c r="B298" s="69"/>
      <c r="C298" s="69"/>
      <c r="D298" s="69"/>
      <c r="E298" s="70"/>
      <c r="F298" s="71"/>
      <c r="G298" s="72"/>
      <c r="H298" s="69"/>
      <c r="I298" s="69"/>
      <c r="J298" s="73"/>
    </row>
    <row r="299" spans="1:10" s="50" customFormat="1">
      <c r="A299" s="74"/>
      <c r="B299" s="69"/>
      <c r="C299" s="69"/>
      <c r="D299" s="69"/>
      <c r="E299" s="70"/>
      <c r="F299" s="71"/>
      <c r="G299" s="72"/>
      <c r="H299" s="69"/>
      <c r="I299" s="69"/>
      <c r="J299" s="73"/>
    </row>
    <row r="300" spans="1:10" s="50" customFormat="1">
      <c r="A300" s="74"/>
      <c r="B300" s="69"/>
      <c r="C300" s="69"/>
      <c r="D300" s="69"/>
      <c r="E300" s="70"/>
      <c r="F300" s="71"/>
      <c r="G300" s="72"/>
      <c r="H300" s="69"/>
      <c r="I300" s="69"/>
      <c r="J300" s="73"/>
    </row>
    <row r="301" spans="1:10">
      <c r="A301" s="74"/>
      <c r="B301" s="69"/>
      <c r="C301" s="69"/>
      <c r="D301" s="69"/>
      <c r="E301" s="70"/>
      <c r="F301" s="71"/>
      <c r="G301" s="72"/>
      <c r="H301" s="69"/>
      <c r="I301" s="69"/>
      <c r="J301" s="73"/>
    </row>
    <row r="302" spans="1:10">
      <c r="A302" s="74"/>
      <c r="B302" s="69"/>
      <c r="C302" s="69"/>
      <c r="D302" s="69"/>
      <c r="E302" s="70"/>
      <c r="F302" s="71"/>
      <c r="G302" s="72"/>
      <c r="H302" s="69"/>
      <c r="I302" s="69"/>
      <c r="J302" s="73"/>
    </row>
    <row r="303" spans="1:10">
      <c r="A303" s="74"/>
      <c r="B303" s="69"/>
      <c r="C303" s="69"/>
      <c r="D303" s="69"/>
      <c r="E303" s="70"/>
      <c r="F303" s="71"/>
      <c r="G303" s="72"/>
      <c r="H303" s="69"/>
      <c r="I303" s="69"/>
      <c r="J303" s="73"/>
    </row>
    <row r="304" spans="1:10">
      <c r="A304" s="74"/>
      <c r="B304" s="69"/>
      <c r="C304" s="69"/>
      <c r="D304" s="69"/>
      <c r="E304" s="70"/>
      <c r="F304" s="71"/>
      <c r="G304" s="72"/>
      <c r="H304" s="69"/>
      <c r="I304" s="69"/>
      <c r="J304" s="73"/>
    </row>
    <row r="305" spans="1:10">
      <c r="A305" s="74"/>
      <c r="B305" s="69"/>
      <c r="C305" s="69"/>
      <c r="D305" s="69"/>
      <c r="E305" s="70"/>
      <c r="F305" s="71"/>
      <c r="G305" s="72"/>
      <c r="H305" s="69"/>
      <c r="I305" s="69"/>
      <c r="J305" s="73"/>
    </row>
    <row r="306" spans="1:10">
      <c r="A306" s="74"/>
      <c r="B306" s="69"/>
      <c r="C306" s="69"/>
      <c r="D306" s="69"/>
      <c r="E306" s="70"/>
      <c r="F306" s="71"/>
      <c r="G306" s="72"/>
      <c r="H306" s="69"/>
      <c r="I306" s="69"/>
      <c r="J306" s="73"/>
    </row>
    <row r="307" spans="1:10">
      <c r="A307" s="74"/>
      <c r="B307" s="69"/>
      <c r="C307" s="69"/>
      <c r="D307" s="69"/>
      <c r="E307" s="70"/>
      <c r="F307" s="71"/>
      <c r="G307" s="72"/>
      <c r="H307" s="69"/>
      <c r="I307" s="69"/>
      <c r="J307" s="73"/>
    </row>
    <row r="308" spans="1:10">
      <c r="A308" s="74"/>
      <c r="B308" s="69"/>
      <c r="C308" s="69"/>
      <c r="D308" s="69"/>
      <c r="E308" s="70"/>
      <c r="F308" s="71"/>
      <c r="G308" s="72"/>
      <c r="H308" s="69"/>
      <c r="I308" s="69"/>
      <c r="J308" s="73"/>
    </row>
    <row r="309" spans="1:10">
      <c r="A309" s="74"/>
      <c r="B309" s="69"/>
      <c r="C309" s="69"/>
      <c r="D309" s="69"/>
      <c r="E309" s="70"/>
      <c r="F309" s="71"/>
      <c r="G309" s="72"/>
      <c r="H309" s="69"/>
      <c r="I309" s="69"/>
      <c r="J309" s="73"/>
    </row>
    <row r="310" spans="1:10">
      <c r="A310" s="74"/>
      <c r="B310" s="69"/>
      <c r="C310" s="69"/>
      <c r="D310" s="69"/>
      <c r="E310" s="70"/>
      <c r="F310" s="71"/>
      <c r="G310" s="72"/>
      <c r="H310" s="69"/>
      <c r="I310" s="69"/>
      <c r="J310" s="73"/>
    </row>
    <row r="311" spans="1:10">
      <c r="A311" s="74"/>
      <c r="B311" s="69"/>
      <c r="C311" s="69"/>
      <c r="D311" s="69"/>
      <c r="E311" s="70"/>
      <c r="F311" s="71"/>
      <c r="G311" s="72"/>
      <c r="H311" s="69"/>
      <c r="I311" s="69"/>
      <c r="J311" s="73"/>
    </row>
    <row r="312" spans="1:10">
      <c r="A312" s="74"/>
      <c r="B312" s="69"/>
      <c r="C312" s="69"/>
      <c r="D312" s="69"/>
      <c r="E312" s="70"/>
      <c r="F312" s="71"/>
      <c r="G312" s="72"/>
      <c r="H312" s="69"/>
      <c r="I312" s="69"/>
      <c r="J312" s="73"/>
    </row>
    <row r="313" spans="1:10">
      <c r="A313" s="74"/>
      <c r="B313" s="69"/>
      <c r="C313" s="69"/>
      <c r="D313" s="69"/>
      <c r="E313" s="70"/>
      <c r="F313" s="71"/>
      <c r="G313" s="72"/>
      <c r="H313" s="69"/>
      <c r="I313" s="69"/>
      <c r="J313" s="73"/>
    </row>
    <row r="314" spans="1:10">
      <c r="A314" s="74"/>
      <c r="B314" s="69"/>
      <c r="C314" s="69"/>
      <c r="D314" s="69"/>
      <c r="E314" s="70"/>
      <c r="F314" s="71"/>
      <c r="G314" s="72"/>
      <c r="H314" s="69"/>
      <c r="I314" s="69"/>
      <c r="J314" s="73"/>
    </row>
    <row r="315" spans="1:10">
      <c r="A315" s="74"/>
      <c r="B315" s="69"/>
      <c r="C315" s="69"/>
      <c r="D315" s="69"/>
      <c r="E315" s="70"/>
      <c r="F315" s="71"/>
      <c r="G315" s="72"/>
      <c r="H315" s="69"/>
      <c r="I315" s="69"/>
      <c r="J315" s="73"/>
    </row>
    <row r="316" spans="1:10">
      <c r="A316" s="74"/>
      <c r="B316" s="69"/>
      <c r="C316" s="69"/>
      <c r="D316" s="69"/>
      <c r="E316" s="70"/>
      <c r="F316" s="71"/>
      <c r="G316" s="72"/>
      <c r="H316" s="69"/>
      <c r="I316" s="69"/>
      <c r="J316" s="73"/>
    </row>
    <row r="317" spans="1:10">
      <c r="A317" s="74"/>
      <c r="B317" s="69"/>
      <c r="C317" s="69"/>
      <c r="D317" s="69"/>
      <c r="E317" s="70"/>
      <c r="F317" s="71"/>
      <c r="G317" s="72"/>
      <c r="H317" s="69"/>
      <c r="I317" s="69"/>
      <c r="J317" s="73"/>
    </row>
    <row r="318" spans="1:10">
      <c r="A318" s="74"/>
      <c r="B318" s="69"/>
      <c r="C318" s="69"/>
      <c r="D318" s="69"/>
      <c r="E318" s="70"/>
      <c r="F318" s="71"/>
      <c r="G318" s="72"/>
      <c r="H318" s="69"/>
      <c r="I318" s="69"/>
      <c r="J318" s="73"/>
    </row>
    <row r="319" spans="1:10">
      <c r="A319" s="74"/>
      <c r="B319" s="69"/>
      <c r="C319" s="69"/>
      <c r="D319" s="69"/>
      <c r="E319" s="70"/>
      <c r="F319" s="71"/>
      <c r="G319" s="72"/>
      <c r="H319" s="69"/>
      <c r="I319" s="69"/>
      <c r="J319" s="73"/>
    </row>
    <row r="320" spans="1:10">
      <c r="A320" s="74"/>
      <c r="B320" s="69"/>
      <c r="C320" s="69"/>
      <c r="D320" s="69"/>
      <c r="E320" s="70"/>
      <c r="F320" s="71"/>
      <c r="G320" s="72"/>
      <c r="H320" s="69"/>
      <c r="I320" s="69"/>
      <c r="J320" s="73"/>
    </row>
    <row r="321" spans="1:10">
      <c r="A321" s="74"/>
      <c r="B321" s="69"/>
      <c r="C321" s="69"/>
      <c r="D321" s="69"/>
      <c r="E321" s="70"/>
      <c r="F321" s="71"/>
      <c r="G321" s="72"/>
      <c r="H321" s="69"/>
      <c r="I321" s="69"/>
      <c r="J321" s="73"/>
    </row>
    <row r="322" spans="1:10">
      <c r="A322" s="74"/>
      <c r="B322" s="69"/>
      <c r="C322" s="69"/>
      <c r="D322" s="69"/>
      <c r="E322" s="70"/>
      <c r="F322" s="71"/>
      <c r="G322" s="72"/>
      <c r="H322" s="69"/>
      <c r="I322" s="69"/>
      <c r="J322" s="73"/>
    </row>
    <row r="323" spans="1:10">
      <c r="A323" s="74"/>
      <c r="B323" s="69"/>
      <c r="C323" s="69"/>
      <c r="D323" s="69"/>
      <c r="E323" s="70"/>
      <c r="F323" s="71"/>
      <c r="G323" s="72"/>
      <c r="H323" s="69"/>
      <c r="I323" s="69"/>
      <c r="J323" s="73"/>
    </row>
    <row r="324" spans="1:10">
      <c r="A324" s="74"/>
      <c r="B324" s="69"/>
      <c r="C324" s="69"/>
      <c r="D324" s="69"/>
      <c r="E324" s="70"/>
      <c r="F324" s="71"/>
      <c r="G324" s="72"/>
      <c r="H324" s="69"/>
      <c r="I324" s="69"/>
      <c r="J324" s="73"/>
    </row>
    <row r="325" spans="1:10">
      <c r="A325" s="74"/>
      <c r="B325" s="69"/>
      <c r="C325" s="69"/>
      <c r="D325" s="69"/>
      <c r="E325" s="70"/>
      <c r="F325" s="71"/>
      <c r="G325" s="72"/>
      <c r="H325" s="69"/>
      <c r="I325" s="69"/>
      <c r="J325" s="73"/>
    </row>
    <row r="326" spans="1:10">
      <c r="A326" s="74"/>
      <c r="B326" s="69"/>
      <c r="C326" s="69"/>
      <c r="D326" s="69"/>
      <c r="E326" s="70"/>
      <c r="F326" s="71"/>
      <c r="G326" s="72"/>
      <c r="H326" s="69"/>
      <c r="I326" s="69"/>
      <c r="J326" s="73"/>
    </row>
    <row r="327" spans="1:10">
      <c r="A327" s="74"/>
      <c r="B327" s="69"/>
      <c r="C327" s="69"/>
      <c r="D327" s="69"/>
      <c r="E327" s="70"/>
      <c r="F327" s="71"/>
      <c r="G327" s="72"/>
      <c r="H327" s="69"/>
      <c r="I327" s="69"/>
      <c r="J327" s="73"/>
    </row>
    <row r="328" spans="1:10">
      <c r="A328" s="74"/>
      <c r="B328" s="69"/>
      <c r="C328" s="69"/>
      <c r="D328" s="69"/>
      <c r="E328" s="70"/>
      <c r="F328" s="71"/>
      <c r="G328" s="72"/>
      <c r="H328" s="69"/>
      <c r="I328" s="69"/>
      <c r="J328" s="73"/>
    </row>
    <row r="329" spans="1:10">
      <c r="A329" s="74"/>
      <c r="B329" s="69"/>
      <c r="C329" s="69"/>
      <c r="D329" s="69"/>
      <c r="E329" s="70"/>
      <c r="F329" s="71"/>
      <c r="G329" s="72"/>
      <c r="H329" s="69"/>
      <c r="I329" s="69"/>
      <c r="J329" s="73"/>
    </row>
    <row r="330" spans="1:10">
      <c r="A330" s="74"/>
      <c r="B330" s="69"/>
      <c r="C330" s="69"/>
      <c r="D330" s="69"/>
      <c r="E330" s="70"/>
      <c r="F330" s="71"/>
      <c r="G330" s="72"/>
      <c r="H330" s="69"/>
      <c r="I330" s="69"/>
      <c r="J330" s="73"/>
    </row>
    <row r="331" spans="1:10">
      <c r="A331" s="74"/>
      <c r="B331" s="69"/>
      <c r="C331" s="69"/>
      <c r="D331" s="69"/>
      <c r="E331" s="70"/>
      <c r="F331" s="71"/>
      <c r="G331" s="72"/>
      <c r="H331" s="69"/>
      <c r="I331" s="69"/>
      <c r="J331" s="73"/>
    </row>
    <row r="332" spans="1:10">
      <c r="A332" s="74"/>
      <c r="B332" s="69"/>
      <c r="C332" s="69"/>
      <c r="D332" s="69"/>
      <c r="E332" s="70"/>
      <c r="F332" s="71"/>
      <c r="G332" s="72"/>
      <c r="H332" s="69"/>
      <c r="I332" s="69"/>
      <c r="J332" s="73"/>
    </row>
    <row r="333" spans="1:10">
      <c r="A333" s="74"/>
      <c r="B333" s="69"/>
      <c r="C333" s="69"/>
      <c r="D333" s="69"/>
      <c r="E333" s="70"/>
      <c r="F333" s="71"/>
      <c r="G333" s="72"/>
      <c r="H333" s="69"/>
      <c r="I333" s="69"/>
      <c r="J333" s="73"/>
    </row>
    <row r="334" spans="1:10">
      <c r="E334" s="76"/>
      <c r="F334" s="77"/>
      <c r="G334" s="78"/>
      <c r="J334" s="22"/>
    </row>
    <row r="335" spans="1:10">
      <c r="E335" s="76"/>
      <c r="F335" s="77"/>
      <c r="G335" s="78"/>
      <c r="J335" s="22"/>
    </row>
    <row r="336" spans="1:10">
      <c r="E336" s="76"/>
      <c r="F336" s="77"/>
      <c r="G336" s="78"/>
      <c r="J336" s="22"/>
    </row>
    <row r="337" spans="5:10">
      <c r="E337" s="76"/>
      <c r="F337" s="77"/>
      <c r="G337" s="78"/>
      <c r="J337" s="22"/>
    </row>
    <row r="338" spans="5:10">
      <c r="E338" s="76"/>
      <c r="F338" s="77"/>
      <c r="G338" s="78"/>
      <c r="J338" s="22"/>
    </row>
    <row r="339" spans="5:10">
      <c r="E339" s="76"/>
      <c r="F339" s="77"/>
      <c r="G339" s="78"/>
      <c r="J339" s="22"/>
    </row>
    <row r="340" spans="5:10">
      <c r="E340" s="76"/>
      <c r="F340" s="77"/>
      <c r="G340" s="78"/>
      <c r="J340" s="22"/>
    </row>
    <row r="341" spans="5:10">
      <c r="E341" s="76"/>
      <c r="F341" s="77"/>
      <c r="G341" s="78"/>
      <c r="J341" s="22"/>
    </row>
    <row r="342" spans="5:10">
      <c r="E342" s="76"/>
      <c r="F342" s="77"/>
      <c r="G342" s="78"/>
      <c r="J342" s="22"/>
    </row>
    <row r="343" spans="5:10">
      <c r="E343" s="76"/>
      <c r="F343" s="77"/>
      <c r="G343" s="78"/>
      <c r="J343" s="22"/>
    </row>
    <row r="344" spans="5:10">
      <c r="E344" s="76"/>
      <c r="F344" s="77"/>
      <c r="G344" s="78"/>
      <c r="J344" s="22"/>
    </row>
    <row r="345" spans="5:10">
      <c r="E345" s="76"/>
      <c r="F345" s="77"/>
      <c r="G345" s="78"/>
      <c r="J345" s="22"/>
    </row>
    <row r="346" spans="5:10">
      <c r="E346" s="76"/>
      <c r="F346" s="77"/>
      <c r="G346" s="78"/>
      <c r="J346" s="22"/>
    </row>
    <row r="347" spans="5:10">
      <c r="E347" s="76"/>
      <c r="F347" s="77"/>
      <c r="G347" s="78"/>
      <c r="J347" s="22"/>
    </row>
    <row r="348" spans="5:10">
      <c r="E348" s="76"/>
      <c r="F348" s="77"/>
      <c r="G348" s="78"/>
      <c r="J348" s="22"/>
    </row>
    <row r="349" spans="5:10">
      <c r="E349" s="76"/>
      <c r="F349" s="77"/>
      <c r="G349" s="78"/>
      <c r="J349" s="22"/>
    </row>
    <row r="350" spans="5:10">
      <c r="E350" s="76"/>
      <c r="F350" s="77"/>
      <c r="G350" s="78"/>
      <c r="J350" s="22"/>
    </row>
    <row r="351" spans="5:10">
      <c r="E351" s="76"/>
      <c r="F351" s="77"/>
      <c r="G351" s="78"/>
      <c r="J351" s="22"/>
    </row>
    <row r="352" spans="5:10">
      <c r="E352" s="76"/>
      <c r="F352" s="77"/>
      <c r="G352" s="78"/>
      <c r="J352" s="22"/>
    </row>
    <row r="353" spans="5:10">
      <c r="E353" s="76"/>
      <c r="F353" s="77"/>
      <c r="G353" s="78"/>
      <c r="J353" s="22"/>
    </row>
    <row r="354" spans="5:10">
      <c r="E354" s="76"/>
      <c r="F354" s="77"/>
      <c r="G354" s="78"/>
      <c r="J354" s="22"/>
    </row>
    <row r="355" spans="5:10">
      <c r="E355" s="76"/>
      <c r="F355" s="77"/>
      <c r="G355" s="78"/>
      <c r="J355" s="22"/>
    </row>
    <row r="356" spans="5:10">
      <c r="E356" s="76"/>
      <c r="F356" s="77"/>
      <c r="G356" s="78"/>
      <c r="J356" s="22"/>
    </row>
    <row r="357" spans="5:10">
      <c r="E357" s="76"/>
      <c r="F357" s="77"/>
      <c r="G357" s="78"/>
      <c r="J357" s="22"/>
    </row>
    <row r="358" spans="5:10">
      <c r="E358" s="76"/>
      <c r="F358" s="77"/>
      <c r="G358" s="78"/>
      <c r="J358" s="22"/>
    </row>
    <row r="359" spans="5:10">
      <c r="E359" s="76"/>
      <c r="F359" s="77"/>
      <c r="G359" s="78"/>
      <c r="J359" s="22"/>
    </row>
    <row r="360" spans="5:10">
      <c r="E360" s="76"/>
      <c r="F360" s="77"/>
      <c r="G360" s="78"/>
      <c r="J360" s="22"/>
    </row>
    <row r="361" spans="5:10">
      <c r="E361" s="76"/>
      <c r="F361" s="77"/>
      <c r="G361" s="78"/>
      <c r="J361" s="22"/>
    </row>
    <row r="362" spans="5:10">
      <c r="E362" s="76"/>
      <c r="F362" s="77"/>
      <c r="G362" s="78"/>
      <c r="J362" s="22"/>
    </row>
    <row r="363" spans="5:10">
      <c r="E363" s="76"/>
      <c r="F363" s="77"/>
      <c r="G363" s="78"/>
      <c r="J363" s="22"/>
    </row>
    <row r="364" spans="5:10">
      <c r="E364" s="76"/>
      <c r="F364" s="77"/>
      <c r="G364" s="78"/>
      <c r="J364" s="22"/>
    </row>
    <row r="365" spans="5:10">
      <c r="E365" s="76"/>
      <c r="F365" s="77"/>
      <c r="G365" s="78"/>
      <c r="J365" s="22"/>
    </row>
    <row r="366" spans="5:10">
      <c r="E366" s="76"/>
      <c r="F366" s="77"/>
      <c r="G366" s="78"/>
      <c r="J366" s="22"/>
    </row>
    <row r="367" spans="5:10">
      <c r="E367" s="76"/>
      <c r="F367" s="77"/>
      <c r="G367" s="78"/>
      <c r="J367" s="22"/>
    </row>
    <row r="368" spans="5:10">
      <c r="E368" s="76"/>
      <c r="F368" s="77"/>
      <c r="G368" s="78"/>
      <c r="J368" s="22"/>
    </row>
    <row r="369" spans="5:10">
      <c r="E369" s="76"/>
      <c r="F369" s="77"/>
      <c r="G369" s="78"/>
      <c r="J369" s="22"/>
    </row>
    <row r="370" spans="5:10">
      <c r="E370" s="76"/>
      <c r="F370" s="77"/>
      <c r="G370" s="78"/>
      <c r="J370" s="22"/>
    </row>
    <row r="371" spans="5:10">
      <c r="E371" s="76"/>
      <c r="F371" s="77"/>
      <c r="G371" s="78"/>
      <c r="J371" s="22"/>
    </row>
    <row r="372" spans="5:10">
      <c r="E372" s="76"/>
      <c r="F372" s="77"/>
      <c r="G372" s="78"/>
      <c r="J372" s="22"/>
    </row>
    <row r="373" spans="5:10">
      <c r="E373" s="76"/>
      <c r="F373" s="77"/>
      <c r="G373" s="78"/>
      <c r="J373" s="22"/>
    </row>
    <row r="374" spans="5:10">
      <c r="E374" s="76"/>
      <c r="F374" s="77"/>
      <c r="G374" s="78"/>
      <c r="J374" s="22"/>
    </row>
    <row r="375" spans="5:10">
      <c r="E375" s="76"/>
      <c r="F375" s="77"/>
      <c r="G375" s="78"/>
      <c r="J375" s="22"/>
    </row>
    <row r="376" spans="5:10">
      <c r="E376" s="76"/>
      <c r="F376" s="77"/>
      <c r="G376" s="78"/>
      <c r="J376" s="22"/>
    </row>
    <row r="377" spans="5:10">
      <c r="E377" s="76"/>
      <c r="F377" s="77"/>
      <c r="G377" s="78"/>
      <c r="J377" s="22"/>
    </row>
    <row r="378" spans="5:10">
      <c r="E378" s="76"/>
      <c r="F378" s="77"/>
      <c r="G378" s="78"/>
      <c r="J378" s="22"/>
    </row>
    <row r="379" spans="5:10">
      <c r="E379" s="76"/>
      <c r="F379" s="77"/>
      <c r="G379" s="78"/>
      <c r="J379" s="22"/>
    </row>
    <row r="380" spans="5:10">
      <c r="E380" s="76"/>
      <c r="F380" s="77"/>
      <c r="G380" s="78"/>
      <c r="J380" s="22"/>
    </row>
    <row r="381" spans="5:10">
      <c r="E381" s="76"/>
      <c r="F381" s="77"/>
      <c r="G381" s="78"/>
      <c r="J381" s="22"/>
    </row>
    <row r="382" spans="5:10">
      <c r="E382" s="76"/>
      <c r="F382" s="77"/>
      <c r="G382" s="78"/>
      <c r="J382" s="22"/>
    </row>
    <row r="383" spans="5:10">
      <c r="E383" s="76"/>
      <c r="F383" s="77"/>
      <c r="G383" s="78"/>
      <c r="J383" s="22"/>
    </row>
    <row r="384" spans="5:10">
      <c r="E384" s="76"/>
      <c r="F384" s="77"/>
      <c r="G384" s="78"/>
      <c r="J384" s="22"/>
    </row>
    <row r="385" spans="5:10">
      <c r="E385" s="76"/>
      <c r="F385" s="77"/>
      <c r="G385" s="78"/>
      <c r="J385" s="22"/>
    </row>
    <row r="386" spans="5:10">
      <c r="E386" s="76"/>
      <c r="F386" s="77"/>
      <c r="G386" s="78"/>
      <c r="J386" s="22"/>
    </row>
    <row r="387" spans="5:10">
      <c r="E387" s="76"/>
      <c r="F387" s="77"/>
      <c r="G387" s="78"/>
      <c r="J387" s="22"/>
    </row>
    <row r="388" spans="5:10">
      <c r="E388" s="76"/>
      <c r="F388" s="77"/>
      <c r="G388" s="78"/>
      <c r="J388" s="22"/>
    </row>
    <row r="389" spans="5:10">
      <c r="E389" s="76"/>
      <c r="F389" s="77"/>
      <c r="G389" s="78"/>
      <c r="J389" s="22"/>
    </row>
    <row r="390" spans="5:10">
      <c r="E390" s="76"/>
      <c r="F390" s="77"/>
      <c r="G390" s="78"/>
      <c r="J390" s="22"/>
    </row>
    <row r="391" spans="5:10">
      <c r="E391" s="76"/>
      <c r="F391" s="77"/>
      <c r="G391" s="78"/>
      <c r="J391" s="22"/>
    </row>
    <row r="392" spans="5:10">
      <c r="E392" s="76"/>
      <c r="F392" s="77"/>
      <c r="G392" s="78"/>
      <c r="J392" s="22"/>
    </row>
    <row r="393" spans="5:10">
      <c r="E393" s="76"/>
      <c r="F393" s="77"/>
      <c r="G393" s="78"/>
      <c r="J393" s="22"/>
    </row>
    <row r="394" spans="5:10">
      <c r="E394" s="76"/>
      <c r="F394" s="77"/>
      <c r="G394" s="78"/>
      <c r="J394" s="22"/>
    </row>
    <row r="395" spans="5:10">
      <c r="E395" s="76"/>
      <c r="F395" s="77"/>
      <c r="G395" s="78"/>
      <c r="J395" s="22"/>
    </row>
    <row r="396" spans="5:10">
      <c r="E396" s="76"/>
      <c r="F396" s="77"/>
      <c r="G396" s="78"/>
      <c r="J396" s="22"/>
    </row>
    <row r="397" spans="5:10">
      <c r="E397" s="76"/>
      <c r="F397" s="77"/>
      <c r="G397" s="78"/>
      <c r="J397" s="22"/>
    </row>
    <row r="398" spans="5:10">
      <c r="E398" s="76"/>
      <c r="F398" s="77"/>
      <c r="G398" s="78"/>
      <c r="J398" s="22"/>
    </row>
    <row r="399" spans="5:10">
      <c r="E399" s="76"/>
      <c r="F399" s="77"/>
      <c r="G399" s="78"/>
      <c r="J399" s="22"/>
    </row>
    <row r="400" spans="5:10">
      <c r="E400" s="76"/>
      <c r="F400" s="77"/>
      <c r="G400" s="78"/>
      <c r="J400" s="22"/>
    </row>
    <row r="401" spans="5:10">
      <c r="E401" s="76"/>
      <c r="F401" s="77"/>
      <c r="G401" s="78"/>
      <c r="J401" s="22"/>
    </row>
    <row r="402" spans="5:10">
      <c r="E402" s="76"/>
      <c r="F402" s="77"/>
      <c r="G402" s="78"/>
      <c r="J402" s="22"/>
    </row>
    <row r="403" spans="5:10">
      <c r="E403" s="76"/>
      <c r="F403" s="77"/>
      <c r="G403" s="78"/>
      <c r="J403" s="22"/>
    </row>
    <row r="404" spans="5:10">
      <c r="E404" s="76"/>
      <c r="F404" s="77"/>
      <c r="G404" s="78"/>
      <c r="J404" s="22"/>
    </row>
    <row r="405" spans="5:10">
      <c r="E405" s="76"/>
      <c r="F405" s="77"/>
      <c r="G405" s="78"/>
      <c r="J405" s="22"/>
    </row>
    <row r="406" spans="5:10">
      <c r="E406" s="76"/>
      <c r="F406" s="77"/>
      <c r="G406" s="78"/>
      <c r="J406" s="22"/>
    </row>
    <row r="407" spans="5:10">
      <c r="E407" s="76"/>
      <c r="F407" s="77"/>
      <c r="G407" s="78"/>
      <c r="J407" s="22"/>
    </row>
    <row r="408" spans="5:10">
      <c r="E408" s="76"/>
      <c r="F408" s="77"/>
      <c r="G408" s="78"/>
      <c r="J408" s="22"/>
    </row>
    <row r="409" spans="5:10">
      <c r="E409" s="76"/>
      <c r="F409" s="77"/>
      <c r="G409" s="78"/>
      <c r="J409" s="22"/>
    </row>
    <row r="410" spans="5:10">
      <c r="E410" s="76"/>
      <c r="F410" s="77"/>
      <c r="G410" s="78"/>
      <c r="J410" s="22"/>
    </row>
    <row r="411" spans="5:10">
      <c r="E411" s="76"/>
      <c r="F411" s="77"/>
      <c r="G411" s="78"/>
      <c r="J411" s="22"/>
    </row>
    <row r="412" spans="5:10">
      <c r="E412" s="76"/>
      <c r="F412" s="77"/>
      <c r="G412" s="78"/>
      <c r="J412" s="22"/>
    </row>
    <row r="413" spans="5:10">
      <c r="E413" s="76"/>
      <c r="F413" s="77"/>
      <c r="G413" s="78"/>
      <c r="J413" s="22"/>
    </row>
    <row r="414" spans="5:10">
      <c r="E414" s="76"/>
      <c r="F414" s="77"/>
      <c r="G414" s="78"/>
      <c r="J414" s="22"/>
    </row>
    <row r="415" spans="5:10">
      <c r="E415" s="76"/>
      <c r="F415" s="77"/>
      <c r="G415" s="78"/>
      <c r="J415" s="22"/>
    </row>
    <row r="416" spans="5:10">
      <c r="E416" s="76"/>
      <c r="F416" s="77"/>
      <c r="G416" s="78"/>
      <c r="J416" s="22"/>
    </row>
    <row r="417" spans="5:10">
      <c r="E417" s="76"/>
      <c r="F417" s="77"/>
      <c r="G417" s="78"/>
      <c r="J417" s="22"/>
    </row>
    <row r="418" spans="5:10">
      <c r="E418" s="76"/>
      <c r="F418" s="77"/>
      <c r="G418" s="78"/>
      <c r="J418" s="22"/>
    </row>
    <row r="419" spans="5:10">
      <c r="E419" s="76"/>
      <c r="F419" s="77"/>
      <c r="G419" s="78"/>
      <c r="J419" s="22"/>
    </row>
    <row r="420" spans="5:10">
      <c r="E420" s="76"/>
      <c r="F420" s="77"/>
      <c r="G420" s="78"/>
      <c r="J420" s="22"/>
    </row>
    <row r="421" spans="5:10">
      <c r="E421" s="76"/>
      <c r="F421" s="77"/>
      <c r="G421" s="78"/>
      <c r="J421" s="22"/>
    </row>
    <row r="422" spans="5:10">
      <c r="E422" s="76"/>
      <c r="F422" s="77"/>
      <c r="G422" s="78"/>
      <c r="J422" s="22"/>
    </row>
    <row r="423" spans="5:10">
      <c r="E423" s="76"/>
      <c r="F423" s="77"/>
      <c r="G423" s="78"/>
      <c r="J423" s="22"/>
    </row>
    <row r="424" spans="5:10">
      <c r="E424" s="76"/>
      <c r="F424" s="77"/>
      <c r="G424" s="78"/>
      <c r="J424" s="22"/>
    </row>
    <row r="425" spans="5:10">
      <c r="E425" s="76"/>
      <c r="F425" s="77"/>
      <c r="G425" s="78"/>
      <c r="J425" s="22"/>
    </row>
    <row r="426" spans="5:10">
      <c r="E426" s="76"/>
      <c r="F426" s="77"/>
      <c r="G426" s="78"/>
      <c r="J426" s="22"/>
    </row>
    <row r="427" spans="5:10">
      <c r="E427" s="76"/>
      <c r="F427" s="77"/>
      <c r="G427" s="78"/>
      <c r="J427" s="22"/>
    </row>
    <row r="428" spans="5:10">
      <c r="E428" s="76"/>
      <c r="F428" s="77"/>
      <c r="G428" s="78"/>
      <c r="J428" s="22"/>
    </row>
    <row r="429" spans="5:10">
      <c r="E429" s="76"/>
      <c r="F429" s="77"/>
      <c r="G429" s="78"/>
      <c r="J429" s="22"/>
    </row>
    <row r="430" spans="5:10">
      <c r="E430" s="76"/>
      <c r="F430" s="77"/>
      <c r="G430" s="78"/>
      <c r="J430" s="22"/>
    </row>
    <row r="431" spans="5:10">
      <c r="E431" s="76"/>
      <c r="F431" s="77"/>
      <c r="G431" s="78"/>
      <c r="J431" s="22"/>
    </row>
    <row r="432" spans="5:10">
      <c r="E432" s="76"/>
      <c r="F432" s="77"/>
      <c r="G432" s="78"/>
      <c r="J432" s="22"/>
    </row>
    <row r="433" spans="5:10">
      <c r="E433" s="76"/>
      <c r="F433" s="77"/>
      <c r="G433" s="78"/>
      <c r="J433" s="22"/>
    </row>
    <row r="434" spans="5:10">
      <c r="E434" s="76"/>
      <c r="F434" s="77"/>
      <c r="G434" s="78"/>
      <c r="J434" s="22"/>
    </row>
    <row r="435" spans="5:10">
      <c r="E435" s="76"/>
      <c r="F435" s="77"/>
      <c r="G435" s="78"/>
      <c r="J435" s="22"/>
    </row>
    <row r="436" spans="5:10">
      <c r="E436" s="76"/>
      <c r="F436" s="77"/>
      <c r="G436" s="78"/>
      <c r="J436" s="22"/>
    </row>
    <row r="437" spans="5:10">
      <c r="E437" s="76"/>
      <c r="F437" s="77"/>
      <c r="G437" s="78"/>
      <c r="J437" s="22"/>
    </row>
    <row r="438" spans="5:10">
      <c r="E438" s="76"/>
      <c r="F438" s="77"/>
      <c r="G438" s="78"/>
      <c r="J438" s="22"/>
    </row>
    <row r="439" spans="5:10">
      <c r="E439" s="76"/>
      <c r="F439" s="77"/>
      <c r="G439" s="78"/>
      <c r="J439" s="22"/>
    </row>
    <row r="440" spans="5:10">
      <c r="E440" s="76"/>
      <c r="F440" s="77"/>
      <c r="G440" s="78"/>
      <c r="J440" s="22"/>
    </row>
    <row r="441" spans="5:10">
      <c r="E441" s="76"/>
      <c r="F441" s="77"/>
      <c r="G441" s="78"/>
      <c r="J441" s="22"/>
    </row>
    <row r="442" spans="5:10">
      <c r="E442" s="76"/>
      <c r="F442" s="77"/>
      <c r="G442" s="78"/>
      <c r="J442" s="22"/>
    </row>
    <row r="443" spans="5:10">
      <c r="E443" s="76"/>
      <c r="F443" s="77"/>
      <c r="G443" s="78"/>
      <c r="J443" s="22"/>
    </row>
    <row r="444" spans="5:10">
      <c r="E444" s="76"/>
      <c r="F444" s="77"/>
      <c r="G444" s="78"/>
      <c r="J444" s="22"/>
    </row>
    <row r="445" spans="5:10">
      <c r="E445" s="76"/>
      <c r="F445" s="77"/>
      <c r="G445" s="78"/>
      <c r="J445" s="22"/>
    </row>
    <row r="446" spans="5:10">
      <c r="E446" s="76"/>
      <c r="F446" s="77"/>
      <c r="G446" s="78"/>
      <c r="J446" s="22"/>
    </row>
    <row r="447" spans="5:10">
      <c r="E447" s="76"/>
      <c r="F447" s="77"/>
      <c r="G447" s="78"/>
      <c r="J447" s="22"/>
    </row>
    <row r="448" spans="5:10">
      <c r="E448" s="76"/>
      <c r="F448" s="77"/>
      <c r="G448" s="78"/>
      <c r="J448" s="22"/>
    </row>
    <row r="449" spans="5:10">
      <c r="E449" s="76"/>
      <c r="F449" s="77"/>
      <c r="G449" s="78"/>
      <c r="J449" s="22"/>
    </row>
    <row r="450" spans="5:10">
      <c r="E450" s="76"/>
      <c r="F450" s="77"/>
      <c r="G450" s="78"/>
      <c r="J450" s="22"/>
    </row>
    <row r="451" spans="5:10">
      <c r="E451" s="76"/>
      <c r="F451" s="77"/>
      <c r="G451" s="78"/>
      <c r="J451" s="22"/>
    </row>
    <row r="452" spans="5:10">
      <c r="E452" s="76"/>
      <c r="F452" s="77"/>
      <c r="G452" s="78"/>
      <c r="J452" s="22"/>
    </row>
    <row r="453" spans="5:10">
      <c r="E453" s="76"/>
      <c r="F453" s="77"/>
      <c r="G453" s="78"/>
      <c r="J453" s="22"/>
    </row>
    <row r="454" spans="5:10">
      <c r="E454" s="76"/>
      <c r="F454" s="77"/>
      <c r="G454" s="78"/>
      <c r="J454" s="22"/>
    </row>
    <row r="455" spans="5:10">
      <c r="E455" s="76"/>
      <c r="F455" s="77"/>
      <c r="G455" s="78"/>
      <c r="J455" s="22"/>
    </row>
    <row r="456" spans="5:10">
      <c r="E456" s="76"/>
      <c r="F456" s="77"/>
      <c r="G456" s="78"/>
      <c r="J456" s="22"/>
    </row>
    <row r="457" spans="5:10">
      <c r="E457" s="76"/>
      <c r="F457" s="77"/>
      <c r="G457" s="78"/>
      <c r="J457" s="22"/>
    </row>
    <row r="458" spans="5:10">
      <c r="E458" s="76"/>
      <c r="F458" s="77"/>
      <c r="G458" s="78"/>
      <c r="J458" s="22"/>
    </row>
    <row r="459" spans="5:10">
      <c r="E459" s="76"/>
      <c r="F459" s="77"/>
      <c r="G459" s="78"/>
      <c r="J459" s="22"/>
    </row>
    <row r="460" spans="5:10">
      <c r="E460" s="76"/>
      <c r="F460" s="77"/>
      <c r="G460" s="78"/>
      <c r="J460" s="22"/>
    </row>
    <row r="461" spans="5:10">
      <c r="E461" s="76"/>
      <c r="F461" s="77"/>
      <c r="G461" s="78"/>
      <c r="J461" s="22"/>
    </row>
    <row r="462" spans="5:10">
      <c r="E462" s="76"/>
      <c r="F462" s="77"/>
      <c r="G462" s="78"/>
      <c r="J462" s="22"/>
    </row>
    <row r="463" spans="5:10">
      <c r="E463" s="76"/>
      <c r="F463" s="77"/>
      <c r="G463" s="78"/>
      <c r="J463" s="22"/>
    </row>
    <row r="464" spans="5:10">
      <c r="E464" s="76"/>
      <c r="F464" s="77"/>
      <c r="G464" s="78"/>
      <c r="J464" s="22"/>
    </row>
    <row r="465" spans="5:10">
      <c r="E465" s="76"/>
      <c r="F465" s="77"/>
      <c r="G465" s="78"/>
      <c r="J465" s="22"/>
    </row>
    <row r="466" spans="5:10">
      <c r="E466" s="76"/>
      <c r="F466" s="77"/>
      <c r="G466" s="78"/>
      <c r="J466" s="22"/>
    </row>
    <row r="467" spans="5:10">
      <c r="E467" s="76"/>
      <c r="F467" s="77"/>
      <c r="G467" s="78"/>
      <c r="J467" s="22"/>
    </row>
    <row r="468" spans="5:10">
      <c r="E468" s="76"/>
      <c r="F468" s="77"/>
      <c r="G468" s="78"/>
      <c r="J468" s="22"/>
    </row>
    <row r="469" spans="5:10">
      <c r="E469" s="76"/>
      <c r="F469" s="77"/>
      <c r="G469" s="78"/>
      <c r="J469" s="22"/>
    </row>
    <row r="470" spans="5:10">
      <c r="E470" s="76"/>
      <c r="F470" s="77"/>
      <c r="G470" s="78"/>
      <c r="J470" s="22"/>
    </row>
    <row r="471" spans="5:10">
      <c r="E471" s="76"/>
      <c r="F471" s="77"/>
      <c r="G471" s="78"/>
      <c r="J471" s="22"/>
    </row>
    <row r="472" spans="5:10">
      <c r="E472" s="76"/>
      <c r="F472" s="77"/>
      <c r="G472" s="78"/>
      <c r="J472" s="22"/>
    </row>
    <row r="473" spans="5:10">
      <c r="E473" s="76"/>
      <c r="F473" s="77"/>
      <c r="G473" s="78"/>
      <c r="J473" s="22"/>
    </row>
    <row r="474" spans="5:10">
      <c r="E474" s="76"/>
      <c r="F474" s="77"/>
      <c r="G474" s="78"/>
      <c r="J474" s="22"/>
    </row>
    <row r="475" spans="5:10">
      <c r="E475" s="76"/>
      <c r="F475" s="77"/>
      <c r="G475" s="78"/>
      <c r="J475" s="22"/>
    </row>
    <row r="476" spans="5:10">
      <c r="E476" s="76"/>
      <c r="F476" s="77"/>
      <c r="G476" s="78"/>
      <c r="J476" s="22"/>
    </row>
    <row r="477" spans="5:10">
      <c r="E477" s="76"/>
      <c r="F477" s="77"/>
      <c r="G477" s="78"/>
      <c r="J477" s="22"/>
    </row>
    <row r="478" spans="5:10">
      <c r="E478" s="76"/>
      <c r="F478" s="77"/>
      <c r="G478" s="78"/>
      <c r="J478" s="22"/>
    </row>
    <row r="479" spans="5:10">
      <c r="E479" s="76"/>
      <c r="F479" s="77"/>
      <c r="G479" s="78"/>
      <c r="J479" s="22"/>
    </row>
    <row r="480" spans="5:10">
      <c r="E480" s="76"/>
      <c r="F480" s="77"/>
      <c r="G480" s="78"/>
      <c r="J480" s="22"/>
    </row>
    <row r="481" spans="5:10">
      <c r="E481" s="76"/>
      <c r="F481" s="77"/>
      <c r="G481" s="78"/>
      <c r="J481" s="22"/>
    </row>
    <row r="482" spans="5:10">
      <c r="E482" s="76"/>
      <c r="F482" s="77"/>
      <c r="G482" s="78"/>
      <c r="J482" s="22"/>
    </row>
    <row r="483" spans="5:10">
      <c r="E483" s="76"/>
      <c r="F483" s="77"/>
      <c r="G483" s="78"/>
      <c r="J483" s="22"/>
    </row>
    <row r="484" spans="5:10">
      <c r="E484" s="76"/>
      <c r="F484" s="77"/>
      <c r="G484" s="78"/>
      <c r="J484" s="22"/>
    </row>
    <row r="485" spans="5:10">
      <c r="E485" s="76"/>
      <c r="F485" s="77"/>
      <c r="G485" s="78"/>
      <c r="J485" s="22"/>
    </row>
    <row r="486" spans="5:10">
      <c r="E486" s="76"/>
      <c r="F486" s="77"/>
      <c r="G486" s="78"/>
      <c r="J486" s="22"/>
    </row>
    <row r="487" spans="5:10">
      <c r="E487" s="76"/>
      <c r="F487" s="77"/>
      <c r="G487" s="78"/>
      <c r="J487" s="22"/>
    </row>
    <row r="488" spans="5:10">
      <c r="E488" s="76"/>
      <c r="F488" s="77"/>
      <c r="G488" s="78"/>
      <c r="J488" s="22"/>
    </row>
    <row r="489" spans="5:10">
      <c r="E489" s="76"/>
      <c r="F489" s="77"/>
      <c r="G489" s="78"/>
      <c r="J489" s="22"/>
    </row>
    <row r="490" spans="5:10">
      <c r="E490" s="76"/>
      <c r="F490" s="77"/>
      <c r="G490" s="78"/>
      <c r="J490" s="22"/>
    </row>
    <row r="491" spans="5:10">
      <c r="E491" s="76"/>
      <c r="F491" s="77"/>
      <c r="G491" s="78"/>
      <c r="J491" s="22"/>
    </row>
    <row r="492" spans="5:10">
      <c r="E492" s="76"/>
      <c r="F492" s="77"/>
      <c r="G492" s="78"/>
      <c r="J492" s="22"/>
    </row>
    <row r="493" spans="5:10">
      <c r="E493" s="76"/>
      <c r="F493" s="77"/>
      <c r="G493" s="78"/>
      <c r="J493" s="22"/>
    </row>
    <row r="494" spans="5:10">
      <c r="E494" s="76"/>
      <c r="F494" s="77"/>
      <c r="G494" s="78"/>
      <c r="J494" s="22"/>
    </row>
    <row r="495" spans="5:10">
      <c r="E495" s="76"/>
      <c r="F495" s="77"/>
      <c r="G495" s="78"/>
      <c r="J495" s="22"/>
    </row>
    <row r="496" spans="5:10">
      <c r="E496" s="76"/>
      <c r="F496" s="77"/>
      <c r="G496" s="78"/>
      <c r="J496" s="22"/>
    </row>
    <row r="497" spans="5:10">
      <c r="E497" s="76"/>
      <c r="F497" s="77"/>
      <c r="G497" s="78"/>
      <c r="J497" s="22"/>
    </row>
    <row r="498" spans="5:10">
      <c r="E498" s="76"/>
      <c r="F498" s="77"/>
      <c r="G498" s="78"/>
      <c r="J498" s="22"/>
    </row>
    <row r="499" spans="5:10">
      <c r="E499" s="76"/>
      <c r="F499" s="77"/>
      <c r="G499" s="78"/>
      <c r="J499" s="22"/>
    </row>
    <row r="500" spans="5:10">
      <c r="E500" s="76"/>
      <c r="F500" s="77"/>
      <c r="G500" s="78"/>
      <c r="J500" s="22"/>
    </row>
    <row r="501" spans="5:10">
      <c r="E501" s="76"/>
      <c r="F501" s="77"/>
      <c r="G501" s="78"/>
      <c r="J501" s="22"/>
    </row>
    <row r="502" spans="5:10">
      <c r="E502" s="76"/>
      <c r="F502" s="77"/>
      <c r="G502" s="78"/>
      <c r="J502" s="22"/>
    </row>
    <row r="503" spans="5:10">
      <c r="E503" s="76"/>
      <c r="F503" s="77"/>
      <c r="G503" s="78"/>
      <c r="J503" s="22"/>
    </row>
    <row r="504" spans="5:10">
      <c r="E504" s="76"/>
      <c r="F504" s="77"/>
      <c r="G504" s="78"/>
      <c r="J504" s="22"/>
    </row>
    <row r="505" spans="5:10">
      <c r="E505" s="76"/>
      <c r="F505" s="77"/>
      <c r="G505" s="78"/>
      <c r="J505" s="22"/>
    </row>
    <row r="506" spans="5:10">
      <c r="E506" s="76"/>
      <c r="F506" s="77"/>
      <c r="G506" s="78"/>
      <c r="J506" s="22"/>
    </row>
    <row r="507" spans="5:10">
      <c r="E507" s="76"/>
      <c r="F507" s="77"/>
      <c r="G507" s="78"/>
      <c r="J507" s="22"/>
    </row>
    <row r="508" spans="5:10">
      <c r="E508" s="76"/>
      <c r="F508" s="77"/>
      <c r="G508" s="78"/>
      <c r="J508" s="22"/>
    </row>
    <row r="509" spans="5:10">
      <c r="E509" s="76"/>
      <c r="F509" s="77"/>
      <c r="G509" s="78"/>
      <c r="J509" s="22"/>
    </row>
    <row r="510" spans="5:10">
      <c r="E510" s="76"/>
      <c r="F510" s="77"/>
      <c r="G510" s="78"/>
      <c r="J510" s="22"/>
    </row>
    <row r="511" spans="5:10">
      <c r="E511" s="76"/>
      <c r="F511" s="77"/>
      <c r="G511" s="78"/>
      <c r="J511" s="22"/>
    </row>
    <row r="512" spans="5:10">
      <c r="E512" s="76"/>
      <c r="F512" s="77"/>
      <c r="G512" s="78"/>
      <c r="J512" s="22"/>
    </row>
    <row r="513" spans="5:10">
      <c r="E513" s="76"/>
      <c r="F513" s="77"/>
      <c r="G513" s="78"/>
      <c r="J513" s="22"/>
    </row>
    <row r="514" spans="5:10">
      <c r="E514" s="76"/>
      <c r="F514" s="77"/>
      <c r="G514" s="78"/>
      <c r="J514" s="22"/>
    </row>
    <row r="515" spans="5:10">
      <c r="E515" s="76"/>
      <c r="F515" s="77"/>
      <c r="G515" s="78"/>
      <c r="J515" s="22"/>
    </row>
    <row r="516" spans="5:10">
      <c r="E516" s="76"/>
      <c r="F516" s="77"/>
      <c r="G516" s="78"/>
      <c r="J516" s="22"/>
    </row>
    <row r="517" spans="5:10">
      <c r="E517" s="76"/>
      <c r="F517" s="77"/>
      <c r="G517" s="78"/>
      <c r="J517" s="22"/>
    </row>
    <row r="518" spans="5:10">
      <c r="E518" s="76"/>
      <c r="F518" s="77"/>
      <c r="G518" s="78"/>
      <c r="J518" s="22"/>
    </row>
    <row r="519" spans="5:10">
      <c r="E519" s="76"/>
      <c r="F519" s="77"/>
      <c r="G519" s="78"/>
      <c r="J519" s="22"/>
    </row>
    <row r="520" spans="5:10">
      <c r="E520" s="76"/>
      <c r="F520" s="77"/>
      <c r="G520" s="78"/>
      <c r="J520" s="22"/>
    </row>
    <row r="521" spans="5:10">
      <c r="E521" s="76"/>
      <c r="F521" s="77"/>
      <c r="G521" s="78"/>
      <c r="J521" s="22"/>
    </row>
    <row r="522" spans="5:10">
      <c r="E522" s="76"/>
      <c r="F522" s="77"/>
      <c r="G522" s="78"/>
      <c r="J522" s="22"/>
    </row>
    <row r="523" spans="5:10">
      <c r="E523" s="76"/>
      <c r="F523" s="77"/>
      <c r="G523" s="78"/>
      <c r="J523" s="22"/>
    </row>
    <row r="524" spans="5:10">
      <c r="E524" s="76"/>
      <c r="F524" s="77"/>
      <c r="G524" s="78"/>
      <c r="J524" s="22"/>
    </row>
    <row r="525" spans="5:10">
      <c r="E525" s="76"/>
      <c r="F525" s="77"/>
      <c r="G525" s="78"/>
      <c r="J525" s="22"/>
    </row>
    <row r="526" spans="5:10">
      <c r="E526" s="76"/>
      <c r="F526" s="77"/>
      <c r="G526" s="78"/>
      <c r="J526" s="22"/>
    </row>
    <row r="527" spans="5:10">
      <c r="E527" s="76"/>
      <c r="F527" s="77"/>
      <c r="G527" s="78"/>
      <c r="J527" s="22"/>
    </row>
    <row r="528" spans="5:10">
      <c r="E528" s="76"/>
      <c r="F528" s="77"/>
      <c r="G528" s="78"/>
      <c r="J528" s="22"/>
    </row>
    <row r="529" spans="5:10">
      <c r="E529" s="76"/>
      <c r="F529" s="77"/>
      <c r="G529" s="78"/>
      <c r="J529" s="22"/>
    </row>
    <row r="530" spans="5:10">
      <c r="E530" s="76"/>
      <c r="F530" s="77"/>
      <c r="G530" s="78"/>
      <c r="J530" s="22"/>
    </row>
    <row r="531" spans="5:10">
      <c r="E531" s="76"/>
      <c r="F531" s="77"/>
      <c r="G531" s="78"/>
      <c r="J531" s="22"/>
    </row>
    <row r="532" spans="5:10">
      <c r="E532" s="76"/>
      <c r="F532" s="77"/>
      <c r="G532" s="78"/>
      <c r="J532" s="22"/>
    </row>
    <row r="533" spans="5:10">
      <c r="E533" s="76"/>
      <c r="F533" s="77"/>
      <c r="G533" s="78"/>
      <c r="J533" s="22"/>
    </row>
    <row r="534" spans="5:10">
      <c r="E534" s="76"/>
      <c r="F534" s="77"/>
      <c r="G534" s="78"/>
      <c r="J534" s="22"/>
    </row>
    <row r="535" spans="5:10">
      <c r="E535" s="76"/>
      <c r="F535" s="77"/>
      <c r="G535" s="78"/>
      <c r="J535" s="22"/>
    </row>
    <row r="536" spans="5:10">
      <c r="E536" s="76"/>
      <c r="F536" s="77"/>
      <c r="G536" s="78"/>
      <c r="J536" s="22"/>
    </row>
    <row r="537" spans="5:10">
      <c r="E537" s="76"/>
      <c r="F537" s="77"/>
      <c r="G537" s="78"/>
      <c r="J537" s="22"/>
    </row>
    <row r="538" spans="5:10">
      <c r="E538" s="76"/>
      <c r="F538" s="77"/>
      <c r="G538" s="78"/>
      <c r="J538" s="22"/>
    </row>
    <row r="539" spans="5:10">
      <c r="E539" s="76"/>
      <c r="F539" s="77"/>
      <c r="G539" s="78"/>
      <c r="J539" s="22"/>
    </row>
    <row r="540" spans="5:10">
      <c r="E540" s="76"/>
      <c r="F540" s="77"/>
      <c r="G540" s="78"/>
      <c r="J540" s="22"/>
    </row>
    <row r="541" spans="5:10">
      <c r="E541" s="76"/>
      <c r="F541" s="77"/>
      <c r="G541" s="78"/>
      <c r="J541" s="22"/>
    </row>
    <row r="542" spans="5:10">
      <c r="E542" s="76"/>
      <c r="F542" s="77"/>
      <c r="G542" s="78"/>
      <c r="J542" s="22"/>
    </row>
    <row r="543" spans="5:10">
      <c r="E543" s="76"/>
      <c r="F543" s="77"/>
      <c r="G543" s="78"/>
      <c r="J543" s="22"/>
    </row>
    <row r="544" spans="5:10">
      <c r="E544" s="76"/>
      <c r="F544" s="77"/>
      <c r="G544" s="78"/>
      <c r="J544" s="22"/>
    </row>
    <row r="545" spans="5:10">
      <c r="E545" s="76"/>
      <c r="F545" s="77"/>
      <c r="G545" s="78"/>
      <c r="J545" s="22"/>
    </row>
    <row r="546" spans="5:10">
      <c r="E546" s="76"/>
      <c r="F546" s="77"/>
      <c r="G546" s="78"/>
      <c r="J546" s="22"/>
    </row>
    <row r="547" spans="5:10">
      <c r="E547" s="76"/>
      <c r="F547" s="77"/>
      <c r="G547" s="78"/>
      <c r="J547" s="22"/>
    </row>
    <row r="548" spans="5:10">
      <c r="E548" s="76"/>
      <c r="F548" s="77"/>
      <c r="G548" s="78"/>
      <c r="J548" s="22"/>
    </row>
    <row r="549" spans="5:10">
      <c r="E549" s="76"/>
      <c r="F549" s="77"/>
      <c r="G549" s="78"/>
      <c r="J549" s="22"/>
    </row>
    <row r="550" spans="5:10">
      <c r="E550" s="76"/>
      <c r="F550" s="77"/>
      <c r="G550" s="78"/>
      <c r="J550" s="22"/>
    </row>
    <row r="551" spans="5:10">
      <c r="E551" s="76"/>
      <c r="F551" s="77"/>
      <c r="G551" s="78"/>
      <c r="J551" s="22"/>
    </row>
    <row r="552" spans="5:10">
      <c r="E552" s="76"/>
      <c r="F552" s="77"/>
      <c r="G552" s="78"/>
      <c r="J552" s="22"/>
    </row>
    <row r="553" spans="5:10">
      <c r="E553" s="76"/>
      <c r="F553" s="77"/>
      <c r="G553" s="78"/>
      <c r="J553" s="22"/>
    </row>
    <row r="554" spans="5:10">
      <c r="E554" s="76"/>
      <c r="F554" s="77"/>
      <c r="G554" s="78"/>
      <c r="J554" s="22"/>
    </row>
    <row r="555" spans="5:10">
      <c r="E555" s="76"/>
      <c r="F555" s="77"/>
      <c r="G555" s="78"/>
      <c r="J555" s="22"/>
    </row>
    <row r="556" spans="5:10">
      <c r="E556" s="76"/>
      <c r="F556" s="77"/>
      <c r="G556" s="78"/>
      <c r="J556" s="22"/>
    </row>
    <row r="557" spans="5:10">
      <c r="E557" s="76"/>
      <c r="F557" s="77"/>
      <c r="G557" s="78"/>
      <c r="J557" s="22"/>
    </row>
    <row r="558" spans="5:10">
      <c r="E558" s="76"/>
      <c r="F558" s="77"/>
      <c r="G558" s="78"/>
      <c r="J558" s="22"/>
    </row>
    <row r="559" spans="5:10">
      <c r="E559" s="76"/>
      <c r="F559" s="77"/>
      <c r="G559" s="78"/>
      <c r="J559" s="22"/>
    </row>
    <row r="560" spans="5:10">
      <c r="E560" s="76"/>
      <c r="F560" s="77"/>
      <c r="G560" s="78"/>
      <c r="J560" s="22"/>
    </row>
    <row r="561" spans="5:10">
      <c r="E561" s="76"/>
      <c r="F561" s="77"/>
      <c r="G561" s="78"/>
      <c r="J561" s="22"/>
    </row>
    <row r="562" spans="5:10">
      <c r="E562" s="76"/>
      <c r="F562" s="77"/>
      <c r="G562" s="78"/>
      <c r="J562" s="22"/>
    </row>
    <row r="563" spans="5:10">
      <c r="E563" s="76"/>
      <c r="F563" s="77"/>
      <c r="G563" s="78"/>
      <c r="J563" s="22"/>
    </row>
    <row r="564" spans="5:10">
      <c r="E564" s="76"/>
      <c r="F564" s="77"/>
      <c r="G564" s="78"/>
      <c r="J564" s="22"/>
    </row>
    <row r="565" spans="5:10">
      <c r="E565" s="76"/>
      <c r="F565" s="77"/>
      <c r="G565" s="78"/>
      <c r="J565" s="22"/>
    </row>
    <row r="566" spans="5:10">
      <c r="E566" s="76"/>
      <c r="F566" s="77"/>
      <c r="G566" s="78"/>
      <c r="J566" s="22"/>
    </row>
    <row r="567" spans="5:10">
      <c r="E567" s="76"/>
      <c r="F567" s="77"/>
      <c r="G567" s="78"/>
      <c r="J567" s="22"/>
    </row>
    <row r="568" spans="5:10">
      <c r="E568" s="76"/>
      <c r="F568" s="77"/>
      <c r="G568" s="78"/>
      <c r="J568" s="22"/>
    </row>
    <row r="569" spans="5:10">
      <c r="E569" s="76"/>
      <c r="F569" s="77"/>
      <c r="G569" s="78"/>
      <c r="J569" s="22"/>
    </row>
    <row r="570" spans="5:10">
      <c r="E570" s="76"/>
      <c r="F570" s="77"/>
      <c r="G570" s="78"/>
      <c r="J570" s="22"/>
    </row>
    <row r="571" spans="5:10">
      <c r="E571" s="76"/>
      <c r="F571" s="77"/>
      <c r="G571" s="78"/>
      <c r="J571" s="22"/>
    </row>
    <row r="572" spans="5:10">
      <c r="E572" s="76"/>
      <c r="F572" s="77"/>
      <c r="G572" s="78"/>
      <c r="J572" s="22"/>
    </row>
    <row r="573" spans="5:10">
      <c r="E573" s="76"/>
      <c r="F573" s="77"/>
      <c r="G573" s="78"/>
      <c r="J573" s="22"/>
    </row>
    <row r="574" spans="5:10">
      <c r="E574" s="76"/>
      <c r="F574" s="77"/>
      <c r="G574" s="78"/>
      <c r="J574" s="22"/>
    </row>
    <row r="575" spans="5:10">
      <c r="E575" s="76"/>
      <c r="F575" s="77"/>
      <c r="G575" s="78"/>
      <c r="J575" s="22"/>
    </row>
    <row r="576" spans="5:10">
      <c r="E576" s="76"/>
      <c r="F576" s="77"/>
      <c r="G576" s="78"/>
      <c r="J576" s="22"/>
    </row>
    <row r="577" spans="5:10">
      <c r="E577" s="76"/>
      <c r="F577" s="77"/>
      <c r="G577" s="78"/>
      <c r="J577" s="22"/>
    </row>
    <row r="578" spans="5:10">
      <c r="E578" s="76"/>
      <c r="F578" s="77"/>
      <c r="G578" s="78"/>
      <c r="J578" s="22"/>
    </row>
    <row r="579" spans="5:10">
      <c r="E579" s="76"/>
      <c r="F579" s="77"/>
      <c r="G579" s="78"/>
      <c r="J579" s="22"/>
    </row>
    <row r="580" spans="5:10">
      <c r="E580" s="76"/>
      <c r="F580" s="77"/>
      <c r="G580" s="78"/>
      <c r="J580" s="22"/>
    </row>
    <row r="581" spans="5:10">
      <c r="E581" s="76"/>
      <c r="F581" s="77"/>
      <c r="G581" s="78"/>
      <c r="J581" s="22"/>
    </row>
    <row r="582" spans="5:10">
      <c r="E582" s="76"/>
      <c r="F582" s="77"/>
      <c r="G582" s="78"/>
      <c r="J582" s="22"/>
    </row>
    <row r="583" spans="5:10">
      <c r="E583" s="76"/>
      <c r="F583" s="77"/>
      <c r="G583" s="78"/>
      <c r="J583" s="22"/>
    </row>
    <row r="584" spans="5:10">
      <c r="E584" s="76"/>
      <c r="F584" s="77"/>
      <c r="G584" s="78"/>
      <c r="J584" s="22"/>
    </row>
    <row r="585" spans="5:10">
      <c r="E585" s="76"/>
      <c r="F585" s="77"/>
      <c r="G585" s="78"/>
      <c r="J585" s="22"/>
    </row>
    <row r="586" spans="5:10">
      <c r="E586" s="76"/>
      <c r="F586" s="77"/>
      <c r="G586" s="78"/>
      <c r="J586" s="22"/>
    </row>
    <row r="587" spans="5:10">
      <c r="E587" s="76"/>
      <c r="F587" s="77"/>
      <c r="G587" s="78"/>
      <c r="J587" s="22"/>
    </row>
    <row r="588" spans="5:10">
      <c r="E588" s="76"/>
      <c r="F588" s="77"/>
      <c r="G588" s="78"/>
      <c r="J588" s="22"/>
    </row>
    <row r="589" spans="5:10">
      <c r="E589" s="76"/>
      <c r="F589" s="77"/>
      <c r="G589" s="78"/>
      <c r="J589" s="22"/>
    </row>
    <row r="590" spans="5:10">
      <c r="E590" s="76"/>
      <c r="F590" s="77"/>
      <c r="G590" s="78"/>
      <c r="J590" s="22"/>
    </row>
    <row r="591" spans="5:10">
      <c r="E591" s="76"/>
      <c r="F591" s="77"/>
      <c r="G591" s="78"/>
      <c r="J591" s="22"/>
    </row>
    <row r="592" spans="5:10">
      <c r="E592" s="76"/>
      <c r="F592" s="77"/>
      <c r="G592" s="78"/>
      <c r="J592" s="22"/>
    </row>
    <row r="593" spans="5:10">
      <c r="E593" s="76"/>
      <c r="F593" s="77"/>
      <c r="G593" s="78"/>
      <c r="J593" s="22"/>
    </row>
    <row r="594" spans="5:10">
      <c r="E594" s="76"/>
      <c r="F594" s="77"/>
      <c r="G594" s="78"/>
      <c r="J594" s="22"/>
    </row>
    <row r="595" spans="5:10">
      <c r="E595" s="76"/>
      <c r="F595" s="77"/>
      <c r="G595" s="78"/>
      <c r="J595" s="22"/>
    </row>
    <row r="596" spans="5:10">
      <c r="E596" s="76"/>
      <c r="F596" s="77"/>
      <c r="G596" s="78"/>
      <c r="J596" s="22"/>
    </row>
    <row r="597" spans="5:10">
      <c r="E597" s="76"/>
      <c r="F597" s="77"/>
      <c r="G597" s="78"/>
      <c r="J597" s="22"/>
    </row>
    <row r="598" spans="5:10">
      <c r="E598" s="76"/>
      <c r="F598" s="77"/>
      <c r="G598" s="78"/>
      <c r="J598" s="22"/>
    </row>
    <row r="599" spans="5:10">
      <c r="E599" s="76"/>
      <c r="F599" s="77"/>
      <c r="G599" s="78"/>
      <c r="J599" s="22"/>
    </row>
    <row r="600" spans="5:10">
      <c r="E600" s="76"/>
      <c r="F600" s="77"/>
      <c r="G600" s="78"/>
      <c r="J600" s="22"/>
    </row>
    <row r="601" spans="5:10">
      <c r="E601" s="76"/>
      <c r="F601" s="77"/>
      <c r="G601" s="78"/>
      <c r="J601" s="22"/>
    </row>
    <row r="602" spans="5:10">
      <c r="E602" s="76"/>
      <c r="F602" s="77"/>
      <c r="G602" s="78"/>
      <c r="J602" s="22"/>
    </row>
    <row r="603" spans="5:10">
      <c r="E603" s="76"/>
      <c r="F603" s="77"/>
      <c r="G603" s="78"/>
      <c r="J603" s="22"/>
    </row>
    <row r="604" spans="5:10">
      <c r="E604" s="76"/>
      <c r="F604" s="77"/>
      <c r="G604" s="78"/>
      <c r="J604" s="22"/>
    </row>
    <row r="605" spans="5:10">
      <c r="E605" s="76"/>
      <c r="F605" s="77"/>
      <c r="G605" s="78"/>
      <c r="J605" s="22"/>
    </row>
    <row r="606" spans="5:10">
      <c r="E606" s="76"/>
      <c r="F606" s="77"/>
      <c r="G606" s="78"/>
      <c r="J606" s="22"/>
    </row>
    <row r="607" spans="5:10">
      <c r="E607" s="76"/>
      <c r="F607" s="77"/>
      <c r="G607" s="78"/>
      <c r="J607" s="22"/>
    </row>
    <row r="608" spans="5:10">
      <c r="E608" s="76"/>
      <c r="F608" s="77"/>
      <c r="G608" s="78"/>
      <c r="J608" s="22"/>
    </row>
    <row r="609" spans="5:10">
      <c r="E609" s="76"/>
      <c r="F609" s="77"/>
      <c r="G609" s="78"/>
      <c r="J609" s="22"/>
    </row>
    <row r="610" spans="5:10">
      <c r="E610" s="76"/>
      <c r="F610" s="77"/>
      <c r="G610" s="78"/>
      <c r="J610" s="22"/>
    </row>
    <row r="611" spans="5:10">
      <c r="E611" s="76"/>
      <c r="F611" s="77"/>
      <c r="G611" s="78"/>
      <c r="J611" s="22"/>
    </row>
    <row r="612" spans="5:10">
      <c r="E612" s="76"/>
      <c r="F612" s="77"/>
      <c r="G612" s="78"/>
      <c r="J612" s="22"/>
    </row>
    <row r="613" spans="5:10">
      <c r="E613" s="76"/>
      <c r="F613" s="77"/>
      <c r="G613" s="78"/>
      <c r="J613" s="22"/>
    </row>
    <row r="614" spans="5:10">
      <c r="E614" s="76"/>
      <c r="F614" s="77"/>
      <c r="G614" s="78"/>
      <c r="J614" s="22"/>
    </row>
    <row r="615" spans="5:10">
      <c r="E615" s="76"/>
      <c r="F615" s="77"/>
      <c r="G615" s="78"/>
      <c r="J615" s="22"/>
    </row>
    <row r="616" spans="5:10">
      <c r="E616" s="76"/>
      <c r="F616" s="77"/>
      <c r="G616" s="78"/>
      <c r="J616" s="22"/>
    </row>
    <row r="617" spans="5:10">
      <c r="E617" s="76"/>
      <c r="F617" s="77"/>
      <c r="G617" s="78"/>
      <c r="J617" s="22"/>
    </row>
    <row r="618" spans="5:10">
      <c r="E618" s="76"/>
      <c r="F618" s="77"/>
      <c r="G618" s="78"/>
      <c r="J618" s="22"/>
    </row>
    <row r="619" spans="5:10">
      <c r="E619" s="76"/>
      <c r="F619" s="77"/>
      <c r="G619" s="78"/>
      <c r="J619" s="22"/>
    </row>
    <row r="620" spans="5:10">
      <c r="E620" s="76"/>
      <c r="F620" s="77"/>
      <c r="G620" s="78"/>
      <c r="J620" s="22"/>
    </row>
    <row r="621" spans="5:10">
      <c r="E621" s="76"/>
      <c r="F621" s="77"/>
      <c r="G621" s="78"/>
      <c r="J621" s="22"/>
    </row>
    <row r="622" spans="5:10">
      <c r="E622" s="76"/>
      <c r="F622" s="77"/>
      <c r="G622" s="78"/>
      <c r="J622" s="22"/>
    </row>
    <row r="623" spans="5:10">
      <c r="E623" s="76"/>
      <c r="F623" s="77"/>
      <c r="G623" s="78"/>
      <c r="J623" s="22"/>
    </row>
    <row r="624" spans="5:10">
      <c r="E624" s="76"/>
      <c r="F624" s="77"/>
      <c r="G624" s="78"/>
      <c r="J624" s="22"/>
    </row>
    <row r="625" spans="5:10">
      <c r="E625" s="76"/>
      <c r="F625" s="77"/>
      <c r="G625" s="78"/>
      <c r="J625" s="22"/>
    </row>
    <row r="626" spans="5:10">
      <c r="E626" s="76"/>
      <c r="F626" s="77"/>
      <c r="G626" s="78"/>
      <c r="J626" s="22"/>
    </row>
    <row r="627" spans="5:10">
      <c r="E627" s="76"/>
      <c r="F627" s="77"/>
      <c r="G627" s="78"/>
      <c r="J627" s="22"/>
    </row>
    <row r="628" spans="5:10">
      <c r="E628" s="76"/>
      <c r="F628" s="77"/>
      <c r="G628" s="78"/>
      <c r="J628" s="22"/>
    </row>
    <row r="629" spans="5:10">
      <c r="E629" s="76"/>
      <c r="F629" s="77"/>
      <c r="G629" s="78"/>
      <c r="J629" s="22"/>
    </row>
    <row r="630" spans="5:10">
      <c r="E630" s="76"/>
      <c r="F630" s="77"/>
      <c r="G630" s="78"/>
      <c r="J630" s="22"/>
    </row>
    <row r="631" spans="5:10">
      <c r="E631" s="76"/>
      <c r="F631" s="77"/>
      <c r="G631" s="78"/>
      <c r="J631" s="22"/>
    </row>
    <row r="632" spans="5:10">
      <c r="E632" s="76"/>
      <c r="F632" s="77"/>
      <c r="G632" s="78"/>
      <c r="J632" s="22"/>
    </row>
    <row r="633" spans="5:10">
      <c r="E633" s="76"/>
      <c r="F633" s="77"/>
      <c r="G633" s="78"/>
      <c r="J633" s="22"/>
    </row>
    <row r="634" spans="5:10">
      <c r="E634" s="76"/>
      <c r="F634" s="77"/>
      <c r="G634" s="78"/>
      <c r="J634" s="22"/>
    </row>
    <row r="635" spans="5:10">
      <c r="E635" s="76"/>
      <c r="F635" s="77"/>
      <c r="G635" s="78"/>
      <c r="J635" s="22"/>
    </row>
    <row r="636" spans="5:10">
      <c r="E636" s="76"/>
      <c r="F636" s="77"/>
      <c r="G636" s="78"/>
      <c r="J636" s="22"/>
    </row>
    <row r="637" spans="5:10">
      <c r="E637" s="76"/>
      <c r="F637" s="77"/>
      <c r="G637" s="78"/>
      <c r="J637" s="22"/>
    </row>
    <row r="638" spans="5:10">
      <c r="E638" s="76"/>
      <c r="F638" s="77"/>
      <c r="G638" s="78"/>
      <c r="J638" s="22"/>
    </row>
    <row r="639" spans="5:10">
      <c r="E639" s="76"/>
      <c r="F639" s="77"/>
      <c r="G639" s="78"/>
      <c r="J639" s="22"/>
    </row>
    <row r="640" spans="5:10">
      <c r="E640" s="76"/>
      <c r="F640" s="77"/>
      <c r="G640" s="78"/>
      <c r="J640" s="22"/>
    </row>
    <row r="641" spans="5:10">
      <c r="E641" s="76"/>
      <c r="F641" s="77"/>
      <c r="G641" s="78"/>
      <c r="J641" s="22"/>
    </row>
    <row r="642" spans="5:10">
      <c r="E642" s="76"/>
      <c r="F642" s="77"/>
      <c r="G642" s="78"/>
      <c r="J642" s="22"/>
    </row>
    <row r="643" spans="5:10">
      <c r="E643" s="76"/>
      <c r="F643" s="77"/>
      <c r="G643" s="78"/>
      <c r="J643" s="22"/>
    </row>
    <row r="644" spans="5:10">
      <c r="E644" s="76"/>
      <c r="F644" s="77"/>
      <c r="G644" s="78"/>
      <c r="J644" s="22"/>
    </row>
    <row r="645" spans="5:10">
      <c r="E645" s="76"/>
      <c r="F645" s="77"/>
      <c r="G645" s="78"/>
      <c r="J645" s="22"/>
    </row>
    <row r="646" spans="5:10">
      <c r="E646" s="76"/>
      <c r="F646" s="77"/>
      <c r="G646" s="78"/>
      <c r="J646" s="22"/>
    </row>
    <row r="647" spans="5:10">
      <c r="E647" s="76"/>
      <c r="F647" s="77"/>
      <c r="G647" s="78"/>
      <c r="J647" s="22"/>
    </row>
    <row r="648" spans="5:10">
      <c r="E648" s="76"/>
      <c r="F648" s="77"/>
      <c r="G648" s="78"/>
      <c r="J648" s="22"/>
    </row>
    <row r="649" spans="5:10">
      <c r="E649" s="76"/>
      <c r="F649" s="77"/>
      <c r="G649" s="78"/>
      <c r="J649" s="22"/>
    </row>
    <row r="650" spans="5:10">
      <c r="E650" s="76"/>
      <c r="F650" s="77"/>
      <c r="G650" s="78"/>
      <c r="J650" s="22"/>
    </row>
    <row r="651" spans="5:10">
      <c r="E651" s="76"/>
      <c r="F651" s="77"/>
      <c r="G651" s="78"/>
      <c r="J651" s="22"/>
    </row>
    <row r="652" spans="5:10">
      <c r="E652" s="76"/>
      <c r="F652" s="77"/>
      <c r="G652" s="78"/>
      <c r="J652" s="22"/>
    </row>
    <row r="653" spans="5:10">
      <c r="E653" s="76"/>
      <c r="F653" s="77"/>
      <c r="G653" s="78"/>
      <c r="J653" s="22"/>
    </row>
    <row r="654" spans="5:10">
      <c r="E654" s="76"/>
      <c r="F654" s="77"/>
      <c r="G654" s="78"/>
      <c r="J654" s="22"/>
    </row>
    <row r="655" spans="5:10">
      <c r="E655" s="76"/>
      <c r="F655" s="77"/>
      <c r="G655" s="78"/>
      <c r="J655" s="22"/>
    </row>
    <row r="656" spans="5:10">
      <c r="E656" s="76"/>
      <c r="F656" s="77"/>
      <c r="G656" s="78"/>
      <c r="J656" s="22"/>
    </row>
    <row r="657" spans="5:10">
      <c r="E657" s="76"/>
      <c r="F657" s="77"/>
      <c r="G657" s="78"/>
      <c r="J657" s="22"/>
    </row>
    <row r="658" spans="5:10">
      <c r="E658" s="76"/>
      <c r="F658" s="77"/>
      <c r="G658" s="78"/>
      <c r="J658" s="22"/>
    </row>
    <row r="659" spans="5:10">
      <c r="E659" s="76"/>
      <c r="F659" s="77"/>
      <c r="G659" s="78"/>
      <c r="J659" s="22"/>
    </row>
    <row r="660" spans="5:10">
      <c r="E660" s="76"/>
      <c r="F660" s="77"/>
      <c r="G660" s="78"/>
      <c r="J660" s="22"/>
    </row>
    <row r="661" spans="5:10">
      <c r="E661" s="76"/>
      <c r="F661" s="77"/>
      <c r="G661" s="78"/>
      <c r="J661" s="22"/>
    </row>
    <row r="662" spans="5:10">
      <c r="E662" s="76"/>
      <c r="F662" s="77"/>
      <c r="G662" s="78"/>
      <c r="J662" s="22"/>
    </row>
    <row r="663" spans="5:10">
      <c r="E663" s="76"/>
      <c r="F663" s="77"/>
      <c r="G663" s="78"/>
      <c r="J663" s="22"/>
    </row>
    <row r="664" spans="5:10">
      <c r="E664" s="76"/>
      <c r="F664" s="77"/>
      <c r="G664" s="78"/>
      <c r="J664" s="22"/>
    </row>
    <row r="665" spans="5:10">
      <c r="E665" s="76"/>
      <c r="F665" s="77"/>
      <c r="G665" s="78"/>
      <c r="J665" s="22"/>
    </row>
    <row r="666" spans="5:10">
      <c r="E666" s="76"/>
      <c r="F666" s="77"/>
      <c r="G666" s="78"/>
      <c r="J666" s="22"/>
    </row>
    <row r="667" spans="5:10">
      <c r="E667" s="76"/>
      <c r="F667" s="77"/>
      <c r="G667" s="78"/>
      <c r="J667" s="22"/>
    </row>
    <row r="668" spans="5:10">
      <c r="E668" s="76"/>
      <c r="F668" s="77"/>
      <c r="G668" s="78"/>
      <c r="J668" s="22"/>
    </row>
    <row r="669" spans="5:10">
      <c r="E669" s="76"/>
      <c r="F669" s="77"/>
      <c r="G669" s="78"/>
      <c r="J669" s="22"/>
    </row>
    <row r="670" spans="5:10">
      <c r="E670" s="76"/>
      <c r="F670" s="77"/>
      <c r="G670" s="78"/>
      <c r="J670" s="22"/>
    </row>
    <row r="671" spans="5:10">
      <c r="E671" s="76"/>
      <c r="F671" s="77"/>
      <c r="G671" s="78"/>
      <c r="J671" s="22"/>
    </row>
    <row r="672" spans="5:10">
      <c r="E672" s="76"/>
      <c r="F672" s="77"/>
      <c r="G672" s="78"/>
      <c r="J672" s="22"/>
    </row>
    <row r="673" spans="5:10">
      <c r="E673" s="76"/>
      <c r="F673" s="77"/>
      <c r="G673" s="78"/>
      <c r="J673" s="22"/>
    </row>
    <row r="674" spans="5:10">
      <c r="E674" s="76"/>
      <c r="F674" s="77"/>
      <c r="G674" s="78"/>
      <c r="J674" s="22"/>
    </row>
    <row r="675" spans="5:10">
      <c r="E675" s="76"/>
      <c r="F675" s="77"/>
      <c r="G675" s="78"/>
      <c r="J675" s="22"/>
    </row>
    <row r="676" spans="5:10">
      <c r="E676" s="76"/>
      <c r="F676" s="77"/>
      <c r="G676" s="78"/>
      <c r="J676" s="22"/>
    </row>
    <row r="677" spans="5:10">
      <c r="E677" s="76"/>
      <c r="F677" s="77"/>
      <c r="G677" s="78"/>
      <c r="J677" s="22"/>
    </row>
    <row r="678" spans="5:10">
      <c r="E678" s="76"/>
      <c r="F678" s="77"/>
      <c r="G678" s="78"/>
      <c r="J678" s="22"/>
    </row>
    <row r="679" spans="5:10">
      <c r="E679" s="76"/>
      <c r="F679" s="77"/>
      <c r="G679" s="78"/>
      <c r="J679" s="22"/>
    </row>
    <row r="680" spans="5:10">
      <c r="E680" s="76"/>
      <c r="F680" s="77"/>
      <c r="G680" s="78"/>
      <c r="J680" s="22"/>
    </row>
    <row r="681" spans="5:10">
      <c r="E681" s="76"/>
      <c r="F681" s="77"/>
      <c r="G681" s="78"/>
      <c r="J681" s="22"/>
    </row>
    <row r="682" spans="5:10">
      <c r="E682" s="76"/>
      <c r="F682" s="77"/>
      <c r="G682" s="78"/>
      <c r="J682" s="22"/>
    </row>
    <row r="683" spans="5:10">
      <c r="E683" s="76"/>
      <c r="F683" s="77"/>
      <c r="G683" s="78"/>
      <c r="J683" s="22"/>
    </row>
    <row r="684" spans="5:10">
      <c r="E684" s="76"/>
      <c r="F684" s="77"/>
      <c r="G684" s="78"/>
      <c r="J684" s="22"/>
    </row>
    <row r="685" spans="5:10">
      <c r="E685" s="76"/>
      <c r="F685" s="77"/>
      <c r="G685" s="78"/>
      <c r="J685" s="22"/>
    </row>
    <row r="686" spans="5:10">
      <c r="E686" s="76"/>
      <c r="F686" s="77"/>
      <c r="G686" s="78"/>
      <c r="J686" s="22"/>
    </row>
    <row r="687" spans="5:10">
      <c r="E687" s="76"/>
      <c r="F687" s="77"/>
      <c r="G687" s="78"/>
      <c r="J687" s="22"/>
    </row>
    <row r="688" spans="5:10">
      <c r="E688" s="76"/>
      <c r="F688" s="77"/>
      <c r="G688" s="78"/>
      <c r="J688" s="22"/>
    </row>
    <row r="689" spans="5:10">
      <c r="E689" s="76"/>
      <c r="F689" s="77"/>
      <c r="G689" s="78"/>
      <c r="J689" s="22"/>
    </row>
    <row r="690" spans="5:10">
      <c r="E690" s="76"/>
      <c r="F690" s="77"/>
      <c r="G690" s="78"/>
      <c r="J690" s="22"/>
    </row>
    <row r="691" spans="5:10">
      <c r="E691" s="76"/>
      <c r="F691" s="77"/>
      <c r="G691" s="78"/>
      <c r="J691" s="22"/>
    </row>
    <row r="692" spans="5:10">
      <c r="E692" s="76"/>
      <c r="F692" s="77"/>
      <c r="G692" s="78"/>
      <c r="J692" s="22"/>
    </row>
    <row r="693" spans="5:10">
      <c r="E693" s="76"/>
      <c r="F693" s="77"/>
      <c r="G693" s="78"/>
      <c r="J693" s="22"/>
    </row>
    <row r="694" spans="5:10">
      <c r="E694" s="76"/>
      <c r="F694" s="77"/>
      <c r="G694" s="78"/>
      <c r="J694" s="22"/>
    </row>
    <row r="695" spans="5:10">
      <c r="E695" s="76"/>
      <c r="F695" s="77"/>
      <c r="G695" s="78"/>
      <c r="J695" s="22"/>
    </row>
    <row r="696" spans="5:10">
      <c r="E696" s="76"/>
      <c r="F696" s="77"/>
      <c r="G696" s="78"/>
      <c r="J696" s="22"/>
    </row>
    <row r="697" spans="5:10">
      <c r="E697" s="76"/>
      <c r="F697" s="77"/>
      <c r="G697" s="78"/>
      <c r="J697" s="22"/>
    </row>
    <row r="698" spans="5:10">
      <c r="E698" s="76"/>
      <c r="F698" s="77"/>
      <c r="G698" s="78"/>
      <c r="J698" s="22"/>
    </row>
    <row r="699" spans="5:10">
      <c r="E699" s="76"/>
      <c r="F699" s="77"/>
      <c r="G699" s="78"/>
      <c r="J699" s="22"/>
    </row>
    <row r="700" spans="5:10">
      <c r="E700" s="76"/>
      <c r="F700" s="77"/>
      <c r="G700" s="78"/>
      <c r="J700" s="22"/>
    </row>
    <row r="701" spans="5:10">
      <c r="E701" s="76"/>
      <c r="F701" s="77"/>
      <c r="G701" s="78"/>
      <c r="J701" s="22"/>
    </row>
    <row r="702" spans="5:10">
      <c r="E702" s="76"/>
      <c r="F702" s="77"/>
      <c r="G702" s="78"/>
      <c r="J702" s="22"/>
    </row>
    <row r="703" spans="5:10">
      <c r="E703" s="76"/>
      <c r="F703" s="77"/>
      <c r="G703" s="78"/>
      <c r="J703" s="22"/>
    </row>
    <row r="704" spans="5:10">
      <c r="E704" s="76"/>
      <c r="F704" s="77"/>
      <c r="G704" s="78"/>
      <c r="J704" s="22"/>
    </row>
    <row r="705" spans="5:10">
      <c r="E705" s="76"/>
      <c r="F705" s="77"/>
      <c r="G705" s="78"/>
      <c r="J705" s="22"/>
    </row>
    <row r="706" spans="5:10">
      <c r="E706" s="76"/>
      <c r="F706" s="77"/>
      <c r="G706" s="78"/>
      <c r="J706" s="22"/>
    </row>
    <row r="707" spans="5:10">
      <c r="E707" s="76"/>
      <c r="F707" s="77"/>
      <c r="G707" s="78"/>
      <c r="J707" s="22"/>
    </row>
    <row r="708" spans="5:10">
      <c r="E708" s="76"/>
      <c r="F708" s="77"/>
      <c r="G708" s="78"/>
      <c r="J708" s="22"/>
    </row>
    <row r="709" spans="5:10">
      <c r="E709" s="76"/>
      <c r="F709" s="77"/>
      <c r="G709" s="78"/>
      <c r="J709" s="22"/>
    </row>
    <row r="710" spans="5:10">
      <c r="E710" s="76"/>
      <c r="F710" s="77"/>
      <c r="G710" s="78"/>
      <c r="J710" s="22"/>
    </row>
    <row r="711" spans="5:10">
      <c r="E711" s="76"/>
      <c r="F711" s="77"/>
      <c r="G711" s="78"/>
      <c r="J711" s="22"/>
    </row>
    <row r="712" spans="5:10">
      <c r="E712" s="76"/>
      <c r="F712" s="77"/>
      <c r="G712" s="78"/>
      <c r="J712" s="22"/>
    </row>
    <row r="713" spans="5:10">
      <c r="E713" s="76"/>
      <c r="F713" s="77"/>
      <c r="G713" s="78"/>
      <c r="J713" s="22"/>
    </row>
    <row r="714" spans="5:10">
      <c r="E714" s="76"/>
      <c r="F714" s="77"/>
      <c r="G714" s="78"/>
      <c r="J714" s="22"/>
    </row>
    <row r="715" spans="5:10">
      <c r="E715" s="76"/>
      <c r="F715" s="77"/>
      <c r="G715" s="78"/>
      <c r="J715" s="22"/>
    </row>
    <row r="716" spans="5:10">
      <c r="E716" s="76"/>
      <c r="F716" s="77"/>
      <c r="G716" s="78"/>
      <c r="J716" s="22"/>
    </row>
    <row r="717" spans="5:10">
      <c r="E717" s="76"/>
      <c r="F717" s="77"/>
      <c r="G717" s="78"/>
      <c r="J717" s="22"/>
    </row>
    <row r="718" spans="5:10">
      <c r="E718" s="76"/>
      <c r="F718" s="77"/>
      <c r="G718" s="78"/>
      <c r="J718" s="22"/>
    </row>
    <row r="719" spans="5:10">
      <c r="E719" s="76"/>
      <c r="F719" s="77"/>
      <c r="G719" s="78"/>
      <c r="J719" s="22"/>
    </row>
    <row r="720" spans="5:10">
      <c r="E720" s="76"/>
      <c r="F720" s="77"/>
      <c r="G720" s="78"/>
      <c r="J720" s="22"/>
    </row>
    <row r="721" spans="5:10">
      <c r="E721" s="76"/>
      <c r="F721" s="77"/>
      <c r="G721" s="78"/>
      <c r="J721" s="22"/>
    </row>
    <row r="722" spans="5:10">
      <c r="E722" s="76"/>
      <c r="F722" s="77"/>
      <c r="G722" s="78"/>
      <c r="J722" s="22"/>
    </row>
    <row r="723" spans="5:10">
      <c r="E723" s="76"/>
      <c r="F723" s="77"/>
      <c r="G723" s="78"/>
      <c r="J723" s="22"/>
    </row>
    <row r="724" spans="5:10">
      <c r="E724" s="76"/>
      <c r="F724" s="77"/>
      <c r="G724" s="78"/>
      <c r="J724" s="22"/>
    </row>
    <row r="725" spans="5:10">
      <c r="E725" s="76"/>
      <c r="F725" s="77"/>
      <c r="G725" s="78"/>
      <c r="J725" s="22"/>
    </row>
    <row r="726" spans="5:10">
      <c r="E726" s="76"/>
      <c r="F726" s="77"/>
      <c r="G726" s="78"/>
      <c r="J726" s="22"/>
    </row>
    <row r="727" spans="5:10">
      <c r="E727" s="76"/>
      <c r="F727" s="77"/>
      <c r="G727" s="78"/>
      <c r="J727" s="22"/>
    </row>
    <row r="728" spans="5:10">
      <c r="E728" s="76"/>
      <c r="F728" s="77"/>
      <c r="G728" s="78"/>
      <c r="J728" s="22"/>
    </row>
    <row r="729" spans="5:10">
      <c r="E729" s="76"/>
      <c r="F729" s="77"/>
      <c r="G729" s="78"/>
      <c r="J729" s="22"/>
    </row>
    <row r="730" spans="5:10">
      <c r="E730" s="76"/>
      <c r="F730" s="77"/>
      <c r="G730" s="78"/>
      <c r="J730" s="22"/>
    </row>
    <row r="731" spans="5:10">
      <c r="E731" s="76"/>
      <c r="F731" s="77"/>
      <c r="G731" s="78"/>
      <c r="J731" s="22"/>
    </row>
    <row r="732" spans="5:10">
      <c r="E732" s="76"/>
      <c r="F732" s="77"/>
      <c r="G732" s="78"/>
      <c r="J732" s="22"/>
    </row>
    <row r="733" spans="5:10">
      <c r="E733" s="76"/>
      <c r="F733" s="77"/>
      <c r="G733" s="78"/>
      <c r="J733" s="22"/>
    </row>
    <row r="734" spans="5:10">
      <c r="E734" s="76"/>
      <c r="F734" s="77"/>
      <c r="G734" s="78"/>
      <c r="J734" s="22"/>
    </row>
    <row r="735" spans="5:10">
      <c r="E735" s="76"/>
      <c r="F735" s="77"/>
      <c r="G735" s="78"/>
      <c r="J735" s="22"/>
    </row>
    <row r="736" spans="5:10">
      <c r="E736" s="76"/>
      <c r="F736" s="77"/>
      <c r="G736" s="78"/>
      <c r="J736" s="22"/>
    </row>
    <row r="737" spans="5:10">
      <c r="E737" s="76"/>
      <c r="F737" s="77"/>
      <c r="G737" s="78"/>
      <c r="J737" s="22"/>
    </row>
    <row r="738" spans="5:10">
      <c r="E738" s="76"/>
      <c r="F738" s="77"/>
      <c r="G738" s="78"/>
      <c r="J738" s="22"/>
    </row>
    <row r="739" spans="5:10">
      <c r="E739" s="76"/>
      <c r="F739" s="77"/>
      <c r="G739" s="78"/>
      <c r="J739" s="22"/>
    </row>
    <row r="740" spans="5:10">
      <c r="E740" s="76"/>
      <c r="F740" s="77"/>
      <c r="G740" s="78"/>
      <c r="J740" s="22"/>
    </row>
    <row r="741" spans="5:10">
      <c r="E741" s="76"/>
      <c r="F741" s="77"/>
      <c r="G741" s="78"/>
      <c r="J741" s="22"/>
    </row>
    <row r="742" spans="5:10">
      <c r="E742" s="76"/>
      <c r="F742" s="77"/>
      <c r="G742" s="78"/>
      <c r="J742" s="22"/>
    </row>
    <row r="743" spans="5:10">
      <c r="E743" s="76"/>
      <c r="F743" s="77"/>
      <c r="G743" s="78"/>
      <c r="J743" s="22"/>
    </row>
    <row r="744" spans="5:10">
      <c r="E744" s="76"/>
      <c r="F744" s="77"/>
      <c r="G744" s="78"/>
      <c r="J744" s="22"/>
    </row>
    <row r="745" spans="5:10">
      <c r="E745" s="76"/>
      <c r="F745" s="77"/>
      <c r="G745" s="78"/>
      <c r="J745" s="22"/>
    </row>
    <row r="746" spans="5:10">
      <c r="E746" s="76"/>
      <c r="F746" s="77"/>
      <c r="G746" s="78"/>
      <c r="J746" s="22"/>
    </row>
    <row r="747" spans="5:10">
      <c r="E747" s="76"/>
      <c r="F747" s="77"/>
      <c r="G747" s="78"/>
      <c r="J747" s="22"/>
    </row>
    <row r="748" spans="5:10">
      <c r="E748" s="76"/>
      <c r="F748" s="77"/>
      <c r="G748" s="78"/>
      <c r="J748" s="22"/>
    </row>
    <row r="749" spans="5:10">
      <c r="E749" s="76"/>
      <c r="F749" s="77"/>
      <c r="G749" s="78"/>
      <c r="J749" s="22"/>
    </row>
    <row r="750" spans="5:10">
      <c r="E750" s="76"/>
      <c r="F750" s="77"/>
      <c r="G750" s="78"/>
      <c r="J750" s="22"/>
    </row>
    <row r="751" spans="5:10">
      <c r="E751" s="76"/>
      <c r="F751" s="77"/>
      <c r="G751" s="78"/>
      <c r="J751" s="22"/>
    </row>
    <row r="752" spans="5:10">
      <c r="E752" s="76"/>
      <c r="F752" s="77"/>
      <c r="G752" s="78"/>
      <c r="J752" s="22"/>
    </row>
    <row r="753" spans="5:10">
      <c r="E753" s="76"/>
      <c r="F753" s="77"/>
      <c r="G753" s="78"/>
      <c r="J753" s="22"/>
    </row>
    <row r="754" spans="5:10">
      <c r="E754" s="76"/>
      <c r="F754" s="77"/>
      <c r="G754" s="78"/>
      <c r="J754" s="22"/>
    </row>
    <row r="755" spans="5:10">
      <c r="E755" s="76"/>
      <c r="F755" s="77"/>
      <c r="G755" s="78"/>
      <c r="J755" s="22"/>
    </row>
    <row r="756" spans="5:10">
      <c r="E756" s="76"/>
      <c r="F756" s="77"/>
      <c r="G756" s="78"/>
      <c r="J756" s="22"/>
    </row>
    <row r="757" spans="5:10">
      <c r="E757" s="76"/>
      <c r="F757" s="77"/>
      <c r="G757" s="78"/>
      <c r="J757" s="22"/>
    </row>
    <row r="758" spans="5:10">
      <c r="E758" s="76"/>
      <c r="F758" s="77"/>
      <c r="G758" s="78"/>
      <c r="J758" s="22"/>
    </row>
    <row r="759" spans="5:10">
      <c r="E759" s="76"/>
      <c r="F759" s="77"/>
      <c r="G759" s="78"/>
      <c r="J759" s="22"/>
    </row>
    <row r="760" spans="5:10">
      <c r="E760" s="76"/>
      <c r="F760" s="77"/>
      <c r="G760" s="78"/>
      <c r="J760" s="22"/>
    </row>
    <row r="761" spans="5:10">
      <c r="E761" s="76"/>
      <c r="F761" s="77"/>
      <c r="G761" s="78"/>
      <c r="J761" s="22"/>
    </row>
    <row r="762" spans="5:10">
      <c r="E762" s="76"/>
      <c r="F762" s="77"/>
      <c r="G762" s="78"/>
      <c r="J762" s="22"/>
    </row>
    <row r="763" spans="5:10">
      <c r="E763" s="76"/>
      <c r="F763" s="77"/>
      <c r="G763" s="78"/>
      <c r="J763" s="22"/>
    </row>
    <row r="764" spans="5:10">
      <c r="E764" s="76"/>
      <c r="F764" s="77"/>
      <c r="G764" s="78"/>
      <c r="J764" s="22"/>
    </row>
    <row r="765" spans="5:10">
      <c r="E765" s="76"/>
      <c r="F765" s="77"/>
      <c r="G765" s="78"/>
      <c r="J765" s="22"/>
    </row>
    <row r="766" spans="5:10">
      <c r="E766" s="76"/>
      <c r="F766" s="77"/>
      <c r="G766" s="78"/>
      <c r="J766" s="22"/>
    </row>
    <row r="767" spans="5:10">
      <c r="E767" s="76"/>
      <c r="F767" s="77"/>
      <c r="G767" s="78"/>
      <c r="J767" s="22"/>
    </row>
    <row r="768" spans="5:10">
      <c r="E768" s="76"/>
      <c r="F768" s="77"/>
      <c r="G768" s="78"/>
      <c r="J768" s="22"/>
    </row>
    <row r="769" spans="5:10">
      <c r="E769" s="76"/>
      <c r="F769" s="77"/>
      <c r="G769" s="78"/>
      <c r="J769" s="22"/>
    </row>
    <row r="770" spans="5:10">
      <c r="E770" s="76"/>
      <c r="F770" s="77"/>
      <c r="G770" s="78"/>
      <c r="J770" s="22"/>
    </row>
    <row r="771" spans="5:10">
      <c r="E771" s="76"/>
      <c r="F771" s="77"/>
      <c r="G771" s="78"/>
      <c r="J771" s="22"/>
    </row>
    <row r="772" spans="5:10">
      <c r="E772" s="76"/>
      <c r="F772" s="77"/>
      <c r="G772" s="78"/>
      <c r="J772" s="22"/>
    </row>
    <row r="773" spans="5:10">
      <c r="E773" s="76"/>
      <c r="F773" s="77"/>
      <c r="G773" s="78"/>
      <c r="J773" s="22"/>
    </row>
    <row r="774" spans="5:10">
      <c r="E774" s="76"/>
      <c r="F774" s="77"/>
      <c r="G774" s="78"/>
      <c r="J774" s="22"/>
    </row>
    <row r="775" spans="5:10">
      <c r="E775" s="76"/>
      <c r="F775" s="77"/>
      <c r="G775" s="78"/>
      <c r="J775" s="22"/>
    </row>
    <row r="776" spans="5:10">
      <c r="E776" s="76"/>
      <c r="F776" s="77"/>
      <c r="G776" s="78"/>
      <c r="J776" s="22"/>
    </row>
    <row r="777" spans="5:10">
      <c r="E777" s="76"/>
      <c r="F777" s="77"/>
      <c r="G777" s="78"/>
      <c r="J777" s="22"/>
    </row>
    <row r="778" spans="5:10">
      <c r="E778" s="76"/>
      <c r="F778" s="77"/>
      <c r="G778" s="78"/>
      <c r="J778" s="22"/>
    </row>
    <row r="779" spans="5:10">
      <c r="E779" s="76"/>
      <c r="F779" s="77"/>
      <c r="G779" s="78"/>
      <c r="J779" s="22"/>
    </row>
    <row r="780" spans="5:10">
      <c r="E780" s="76"/>
      <c r="F780" s="77"/>
      <c r="G780" s="78"/>
      <c r="J780" s="22"/>
    </row>
    <row r="781" spans="5:10">
      <c r="E781" s="76"/>
      <c r="F781" s="77"/>
      <c r="G781" s="78"/>
      <c r="J781" s="22"/>
    </row>
    <row r="782" spans="5:10">
      <c r="E782" s="76"/>
      <c r="F782" s="77"/>
      <c r="G782" s="78"/>
      <c r="J782" s="22"/>
    </row>
    <row r="783" spans="5:10">
      <c r="E783" s="76"/>
      <c r="F783" s="77"/>
      <c r="G783" s="78"/>
      <c r="J783" s="22"/>
    </row>
    <row r="784" spans="5:10">
      <c r="E784" s="76"/>
      <c r="F784" s="77"/>
      <c r="G784" s="78"/>
      <c r="J784" s="22"/>
    </row>
    <row r="785" spans="5:10">
      <c r="E785" s="76"/>
      <c r="F785" s="77"/>
      <c r="G785" s="78"/>
      <c r="J785" s="22"/>
    </row>
    <row r="786" spans="5:10">
      <c r="E786" s="76"/>
      <c r="F786" s="77"/>
      <c r="G786" s="78"/>
      <c r="J786" s="22"/>
    </row>
    <row r="787" spans="5:10">
      <c r="E787" s="76"/>
      <c r="F787" s="77"/>
      <c r="G787" s="78"/>
      <c r="J787" s="22"/>
    </row>
    <row r="788" spans="5:10">
      <c r="E788" s="76"/>
      <c r="F788" s="77"/>
      <c r="G788" s="78"/>
      <c r="J788" s="22"/>
    </row>
    <row r="789" spans="5:10">
      <c r="E789" s="76"/>
      <c r="F789" s="77"/>
      <c r="G789" s="78"/>
      <c r="J789" s="22"/>
    </row>
    <row r="790" spans="5:10">
      <c r="E790" s="76"/>
      <c r="F790" s="77"/>
      <c r="G790" s="78"/>
      <c r="J790" s="22"/>
    </row>
    <row r="791" spans="5:10">
      <c r="E791" s="76"/>
      <c r="F791" s="77"/>
      <c r="G791" s="78"/>
      <c r="J791" s="22"/>
    </row>
    <row r="792" spans="5:10">
      <c r="E792" s="76"/>
      <c r="F792" s="77"/>
      <c r="G792" s="78"/>
      <c r="J792" s="22"/>
    </row>
    <row r="793" spans="5:10">
      <c r="E793" s="76"/>
      <c r="F793" s="77"/>
      <c r="G793" s="78"/>
      <c r="J793" s="22"/>
    </row>
    <row r="794" spans="5:10">
      <c r="E794" s="76"/>
      <c r="F794" s="77"/>
      <c r="G794" s="78"/>
      <c r="J794" s="22"/>
    </row>
    <row r="795" spans="5:10">
      <c r="E795" s="76"/>
      <c r="F795" s="77"/>
      <c r="G795" s="78"/>
      <c r="J795" s="22"/>
    </row>
    <row r="796" spans="5:10">
      <c r="E796" s="76"/>
      <c r="F796" s="77"/>
      <c r="G796" s="78"/>
      <c r="J796" s="22"/>
    </row>
    <row r="797" spans="5:10">
      <c r="E797" s="76"/>
      <c r="F797" s="77"/>
      <c r="G797" s="78"/>
      <c r="J797" s="22"/>
    </row>
    <row r="798" spans="5:10">
      <c r="E798" s="76"/>
      <c r="F798" s="77"/>
      <c r="G798" s="78"/>
      <c r="J798" s="22"/>
    </row>
    <row r="799" spans="5:10">
      <c r="E799" s="76"/>
      <c r="F799" s="77"/>
      <c r="G799" s="78"/>
      <c r="J799" s="22"/>
    </row>
    <row r="800" spans="5:10">
      <c r="E800" s="76"/>
      <c r="F800" s="77"/>
      <c r="G800" s="78"/>
      <c r="J800" s="22"/>
    </row>
    <row r="801" spans="5:10">
      <c r="E801" s="76"/>
      <c r="F801" s="77"/>
      <c r="G801" s="78"/>
      <c r="J801" s="22"/>
    </row>
    <row r="802" spans="5:10">
      <c r="E802" s="76"/>
      <c r="F802" s="77"/>
      <c r="G802" s="78"/>
      <c r="J802" s="22"/>
    </row>
    <row r="803" spans="5:10">
      <c r="E803" s="76"/>
      <c r="F803" s="77"/>
      <c r="G803" s="78"/>
      <c r="J803" s="22"/>
    </row>
    <row r="804" spans="5:10">
      <c r="E804" s="76"/>
      <c r="F804" s="77"/>
      <c r="G804" s="78"/>
      <c r="J804" s="22"/>
    </row>
    <row r="805" spans="5:10">
      <c r="E805" s="76"/>
      <c r="F805" s="77"/>
      <c r="G805" s="78"/>
      <c r="J805" s="22"/>
    </row>
    <row r="806" spans="5:10">
      <c r="E806" s="76"/>
      <c r="F806" s="77"/>
      <c r="G806" s="78"/>
      <c r="J806" s="22"/>
    </row>
    <row r="807" spans="5:10">
      <c r="E807" s="76"/>
      <c r="F807" s="77"/>
      <c r="G807" s="78"/>
      <c r="J807" s="22"/>
    </row>
    <row r="808" spans="5:10">
      <c r="E808" s="76"/>
      <c r="F808" s="77"/>
      <c r="G808" s="78"/>
      <c r="J808" s="22"/>
    </row>
    <row r="809" spans="5:10">
      <c r="E809" s="76"/>
      <c r="F809" s="77"/>
      <c r="G809" s="78"/>
      <c r="J809" s="22"/>
    </row>
    <row r="810" spans="5:10">
      <c r="E810" s="76"/>
      <c r="F810" s="77"/>
      <c r="G810" s="78"/>
      <c r="J810" s="22"/>
    </row>
    <row r="811" spans="5:10">
      <c r="E811" s="76"/>
      <c r="F811" s="77"/>
      <c r="G811" s="78"/>
      <c r="J811" s="22"/>
    </row>
    <row r="812" spans="5:10">
      <c r="E812" s="76"/>
      <c r="F812" s="77"/>
      <c r="G812" s="78"/>
      <c r="J812" s="22"/>
    </row>
    <row r="813" spans="5:10">
      <c r="E813" s="76"/>
      <c r="F813" s="77"/>
      <c r="G813" s="78"/>
      <c r="J813" s="22"/>
    </row>
    <row r="814" spans="5:10">
      <c r="E814" s="76"/>
      <c r="F814" s="77"/>
      <c r="G814" s="78"/>
      <c r="J814" s="22"/>
    </row>
    <row r="815" spans="5:10">
      <c r="E815" s="76"/>
      <c r="F815" s="77"/>
      <c r="G815" s="78"/>
      <c r="J815" s="22"/>
    </row>
    <row r="816" spans="5:10">
      <c r="E816" s="76"/>
      <c r="F816" s="77"/>
      <c r="G816" s="78"/>
      <c r="J816" s="22"/>
    </row>
    <row r="817" spans="5:10">
      <c r="E817" s="76"/>
      <c r="F817" s="77"/>
      <c r="G817" s="78"/>
      <c r="J817" s="22"/>
    </row>
    <row r="818" spans="5:10">
      <c r="E818" s="76"/>
      <c r="F818" s="77"/>
      <c r="G818" s="78"/>
      <c r="J818" s="22"/>
    </row>
    <row r="819" spans="5:10">
      <c r="E819" s="76"/>
      <c r="F819" s="77"/>
      <c r="G819" s="78"/>
      <c r="J819" s="22"/>
    </row>
    <row r="820" spans="5:10">
      <c r="E820" s="76"/>
      <c r="F820" s="77"/>
      <c r="G820" s="78"/>
      <c r="J820" s="22"/>
    </row>
    <row r="821" spans="5:10">
      <c r="E821" s="76"/>
      <c r="F821" s="77"/>
      <c r="G821" s="78"/>
      <c r="J821" s="22"/>
    </row>
    <row r="822" spans="5:10">
      <c r="E822" s="76"/>
      <c r="F822" s="77"/>
      <c r="G822" s="78"/>
      <c r="J822" s="22"/>
    </row>
    <row r="823" spans="5:10">
      <c r="E823" s="76"/>
      <c r="F823" s="77"/>
      <c r="G823" s="78"/>
      <c r="J823" s="22"/>
    </row>
    <row r="824" spans="5:10">
      <c r="E824" s="76"/>
      <c r="F824" s="77"/>
      <c r="G824" s="78"/>
      <c r="J824" s="22"/>
    </row>
    <row r="825" spans="5:10">
      <c r="E825" s="76"/>
      <c r="F825" s="77"/>
      <c r="G825" s="78"/>
      <c r="J825" s="22"/>
    </row>
    <row r="826" spans="5:10">
      <c r="E826" s="76"/>
      <c r="F826" s="77"/>
      <c r="G826" s="78"/>
      <c r="J826" s="22"/>
    </row>
    <row r="827" spans="5:10">
      <c r="E827" s="76"/>
      <c r="F827" s="77"/>
      <c r="G827" s="78"/>
      <c r="J827" s="22"/>
    </row>
    <row r="828" spans="5:10">
      <c r="E828" s="76"/>
      <c r="F828" s="77"/>
      <c r="G828" s="78"/>
      <c r="J828" s="22"/>
    </row>
    <row r="829" spans="5:10">
      <c r="E829" s="76"/>
      <c r="F829" s="77"/>
      <c r="G829" s="78"/>
      <c r="J829" s="22"/>
    </row>
    <row r="830" spans="5:10">
      <c r="E830" s="76"/>
      <c r="F830" s="77"/>
      <c r="G830" s="78"/>
      <c r="J830" s="22"/>
    </row>
    <row r="831" spans="5:10">
      <c r="E831" s="76"/>
      <c r="F831" s="77"/>
      <c r="G831" s="78"/>
      <c r="J831" s="22"/>
    </row>
    <row r="832" spans="5:10">
      <c r="E832" s="76"/>
      <c r="F832" s="77"/>
      <c r="G832" s="78"/>
      <c r="J832" s="22"/>
    </row>
    <row r="833" spans="5:10">
      <c r="E833" s="76"/>
      <c r="F833" s="77"/>
      <c r="G833" s="78"/>
      <c r="J833" s="22"/>
    </row>
    <row r="834" spans="5:10">
      <c r="E834" s="76"/>
      <c r="F834" s="77"/>
      <c r="G834" s="78"/>
      <c r="J834" s="22"/>
    </row>
    <row r="835" spans="5:10">
      <c r="E835" s="76"/>
      <c r="F835" s="77"/>
      <c r="G835" s="78"/>
      <c r="J835" s="22"/>
    </row>
    <row r="836" spans="5:10">
      <c r="E836" s="76"/>
      <c r="F836" s="77"/>
      <c r="G836" s="78"/>
      <c r="J836" s="22"/>
    </row>
    <row r="837" spans="5:10">
      <c r="E837" s="76"/>
      <c r="F837" s="77"/>
      <c r="G837" s="78"/>
      <c r="J837" s="22"/>
    </row>
    <row r="838" spans="5:10">
      <c r="E838" s="76"/>
      <c r="F838" s="77"/>
      <c r="G838" s="78"/>
      <c r="J838" s="22"/>
    </row>
    <row r="839" spans="5:10">
      <c r="E839" s="76"/>
      <c r="F839" s="77"/>
      <c r="G839" s="78"/>
      <c r="J839" s="22"/>
    </row>
    <row r="840" spans="5:10">
      <c r="E840" s="76"/>
      <c r="F840" s="77"/>
      <c r="G840" s="78"/>
      <c r="J840" s="22"/>
    </row>
    <row r="841" spans="5:10">
      <c r="E841" s="76"/>
      <c r="F841" s="77"/>
      <c r="G841" s="78"/>
      <c r="J841" s="22"/>
    </row>
    <row r="842" spans="5:10">
      <c r="E842" s="76"/>
      <c r="F842" s="77"/>
      <c r="G842" s="78"/>
      <c r="J842" s="22"/>
    </row>
    <row r="843" spans="5:10">
      <c r="E843" s="76"/>
      <c r="F843" s="77"/>
      <c r="G843" s="78"/>
      <c r="J843" s="22"/>
    </row>
    <row r="844" spans="5:10">
      <c r="E844" s="76"/>
      <c r="F844" s="77"/>
      <c r="G844" s="78"/>
      <c r="J844" s="22"/>
    </row>
    <row r="845" spans="5:10">
      <c r="E845" s="76"/>
      <c r="F845" s="77"/>
      <c r="G845" s="78"/>
      <c r="J845" s="22"/>
    </row>
    <row r="846" spans="5:10">
      <c r="E846" s="76"/>
      <c r="F846" s="77"/>
      <c r="G846" s="78"/>
      <c r="J846" s="22"/>
    </row>
    <row r="847" spans="5:10">
      <c r="E847" s="76"/>
      <c r="F847" s="77"/>
      <c r="G847" s="78"/>
      <c r="J847" s="22"/>
    </row>
    <row r="848" spans="5:10">
      <c r="E848" s="76"/>
      <c r="F848" s="77"/>
      <c r="G848" s="78"/>
      <c r="J848" s="22"/>
    </row>
    <row r="849" spans="5:10">
      <c r="E849" s="76"/>
      <c r="F849" s="77"/>
      <c r="G849" s="78"/>
      <c r="J849" s="22"/>
    </row>
    <row r="850" spans="5:10">
      <c r="E850" s="76"/>
      <c r="F850" s="77"/>
      <c r="G850" s="78"/>
      <c r="J850" s="22"/>
    </row>
    <row r="851" spans="5:10">
      <c r="E851" s="76"/>
      <c r="F851" s="77"/>
      <c r="G851" s="78"/>
      <c r="J851" s="22"/>
    </row>
    <row r="852" spans="5:10">
      <c r="E852" s="76"/>
      <c r="F852" s="77"/>
      <c r="G852" s="78"/>
      <c r="J852" s="22"/>
    </row>
    <row r="853" spans="5:10">
      <c r="E853" s="76"/>
      <c r="F853" s="77"/>
      <c r="G853" s="78"/>
      <c r="J853" s="22"/>
    </row>
    <row r="854" spans="5:10">
      <c r="E854" s="76"/>
      <c r="F854" s="77"/>
      <c r="G854" s="78"/>
      <c r="J854" s="22"/>
    </row>
    <row r="855" spans="5:10">
      <c r="E855" s="76"/>
      <c r="F855" s="77"/>
      <c r="G855" s="78"/>
      <c r="J855" s="22"/>
    </row>
    <row r="856" spans="5:10">
      <c r="E856" s="76"/>
      <c r="F856" s="77"/>
      <c r="G856" s="78"/>
      <c r="J856" s="22"/>
    </row>
    <row r="857" spans="5:10">
      <c r="E857" s="76"/>
      <c r="F857" s="77"/>
      <c r="G857" s="78"/>
      <c r="J857" s="22"/>
    </row>
    <row r="858" spans="5:10">
      <c r="E858" s="76"/>
      <c r="F858" s="77"/>
      <c r="G858" s="78"/>
      <c r="J858" s="22"/>
    </row>
    <row r="859" spans="5:10">
      <c r="E859" s="76"/>
      <c r="F859" s="77"/>
      <c r="G859" s="78"/>
      <c r="J859" s="22"/>
    </row>
    <row r="860" spans="5:10">
      <c r="E860" s="76"/>
      <c r="F860" s="77"/>
      <c r="G860" s="78"/>
      <c r="J860" s="22"/>
    </row>
    <row r="861" spans="5:10">
      <c r="E861" s="76"/>
      <c r="F861" s="77"/>
      <c r="G861" s="78"/>
      <c r="J861" s="22"/>
    </row>
    <row r="862" spans="5:10">
      <c r="E862" s="76"/>
      <c r="F862" s="77"/>
      <c r="G862" s="78"/>
      <c r="J862" s="22"/>
    </row>
    <row r="863" spans="5:10">
      <c r="E863" s="76"/>
      <c r="F863" s="77"/>
      <c r="G863" s="78"/>
      <c r="J863" s="22"/>
    </row>
    <row r="864" spans="5:10">
      <c r="E864" s="76"/>
      <c r="F864" s="77"/>
      <c r="G864" s="78"/>
      <c r="J864" s="22"/>
    </row>
    <row r="865" spans="5:10">
      <c r="E865" s="76"/>
      <c r="F865" s="77"/>
      <c r="G865" s="78"/>
      <c r="J865" s="22"/>
    </row>
    <row r="866" spans="5:10">
      <c r="E866" s="76"/>
      <c r="F866" s="77"/>
      <c r="G866" s="78"/>
      <c r="J866" s="22"/>
    </row>
    <row r="867" spans="5:10">
      <c r="E867" s="76"/>
      <c r="F867" s="77"/>
      <c r="G867" s="78"/>
      <c r="J867" s="22"/>
    </row>
    <row r="868" spans="5:10">
      <c r="E868" s="76"/>
      <c r="F868" s="77"/>
      <c r="G868" s="78"/>
      <c r="J868" s="22"/>
    </row>
    <row r="869" spans="5:10">
      <c r="E869" s="76"/>
      <c r="F869" s="77"/>
      <c r="G869" s="78"/>
      <c r="J869" s="22"/>
    </row>
    <row r="870" spans="5:10">
      <c r="E870" s="76"/>
      <c r="F870" s="77"/>
      <c r="G870" s="78"/>
      <c r="J870" s="22"/>
    </row>
    <row r="871" spans="5:10">
      <c r="E871" s="76"/>
      <c r="F871" s="77"/>
      <c r="G871" s="78"/>
      <c r="J871" s="22"/>
    </row>
    <row r="872" spans="5:10">
      <c r="E872" s="76"/>
      <c r="F872" s="77"/>
      <c r="G872" s="78"/>
      <c r="J872" s="22"/>
    </row>
    <row r="873" spans="5:10">
      <c r="E873" s="76"/>
      <c r="F873" s="77"/>
      <c r="G873" s="78"/>
      <c r="J873" s="22"/>
    </row>
    <row r="874" spans="5:10">
      <c r="E874" s="76"/>
      <c r="F874" s="77"/>
      <c r="G874" s="78"/>
      <c r="J874" s="22"/>
    </row>
    <row r="875" spans="5:10">
      <c r="E875" s="76"/>
      <c r="F875" s="77"/>
      <c r="G875" s="78"/>
      <c r="J875" s="22"/>
    </row>
    <row r="876" spans="5:10">
      <c r="E876" s="76"/>
      <c r="F876" s="77"/>
      <c r="G876" s="78"/>
      <c r="J876" s="22"/>
    </row>
    <row r="877" spans="5:10">
      <c r="E877" s="76"/>
      <c r="F877" s="77"/>
      <c r="G877" s="78"/>
      <c r="J877" s="22"/>
    </row>
    <row r="878" spans="5:10">
      <c r="E878" s="76"/>
      <c r="F878" s="77"/>
      <c r="G878" s="78"/>
      <c r="J878" s="22"/>
    </row>
    <row r="879" spans="5:10">
      <c r="E879" s="76"/>
      <c r="F879" s="77"/>
      <c r="G879" s="78"/>
      <c r="J879" s="22"/>
    </row>
    <row r="880" spans="5:10">
      <c r="E880" s="76"/>
      <c r="F880" s="77"/>
      <c r="G880" s="78"/>
      <c r="J880" s="22"/>
    </row>
    <row r="881" spans="5:10">
      <c r="E881" s="76"/>
      <c r="F881" s="77"/>
      <c r="G881" s="78"/>
      <c r="J881" s="22"/>
    </row>
    <row r="882" spans="5:10">
      <c r="E882" s="76"/>
      <c r="F882" s="77"/>
      <c r="G882" s="78"/>
      <c r="J882" s="22"/>
    </row>
    <row r="883" spans="5:10">
      <c r="E883" s="76"/>
      <c r="F883" s="77"/>
      <c r="G883" s="78"/>
      <c r="J883" s="22"/>
    </row>
    <row r="884" spans="5:10">
      <c r="E884" s="76"/>
      <c r="F884" s="77"/>
      <c r="G884" s="78"/>
      <c r="J884" s="22"/>
    </row>
    <row r="885" spans="5:10">
      <c r="E885" s="76"/>
      <c r="F885" s="77"/>
      <c r="G885" s="78"/>
      <c r="J885" s="22"/>
    </row>
    <row r="886" spans="5:10">
      <c r="E886" s="76"/>
      <c r="F886" s="77"/>
      <c r="G886" s="78"/>
      <c r="J886" s="22"/>
    </row>
    <row r="887" spans="5:10">
      <c r="E887" s="76"/>
      <c r="F887" s="77"/>
      <c r="G887" s="78"/>
      <c r="J887" s="22"/>
    </row>
    <row r="888" spans="5:10">
      <c r="E888" s="76"/>
      <c r="F888" s="77"/>
      <c r="G888" s="78"/>
      <c r="J888" s="22"/>
    </row>
    <row r="889" spans="5:10">
      <c r="E889" s="76"/>
      <c r="F889" s="77"/>
      <c r="G889" s="78"/>
      <c r="J889" s="22"/>
    </row>
    <row r="890" spans="5:10">
      <c r="E890" s="76"/>
      <c r="F890" s="77"/>
      <c r="G890" s="78"/>
      <c r="J890" s="22"/>
    </row>
    <row r="891" spans="5:10">
      <c r="E891" s="76"/>
      <c r="F891" s="77"/>
      <c r="G891" s="78"/>
      <c r="J891" s="22"/>
    </row>
    <row r="892" spans="5:10">
      <c r="E892" s="76"/>
      <c r="F892" s="77"/>
      <c r="G892" s="78"/>
      <c r="J892" s="22"/>
    </row>
    <row r="893" spans="5:10">
      <c r="E893" s="76"/>
      <c r="F893" s="77"/>
      <c r="G893" s="78"/>
      <c r="J893" s="22"/>
    </row>
    <row r="894" spans="5:10">
      <c r="E894" s="76"/>
      <c r="F894" s="77"/>
      <c r="G894" s="78"/>
      <c r="J894" s="22"/>
    </row>
    <row r="895" spans="5:10">
      <c r="E895" s="76"/>
      <c r="F895" s="77"/>
      <c r="G895" s="78"/>
      <c r="J895" s="22"/>
    </row>
    <row r="896" spans="5:10">
      <c r="E896" s="76"/>
      <c r="F896" s="77"/>
      <c r="G896" s="78"/>
      <c r="J896" s="22"/>
    </row>
    <row r="897" spans="5:10">
      <c r="E897" s="76"/>
      <c r="F897" s="77"/>
      <c r="G897" s="78"/>
      <c r="J897" s="22"/>
    </row>
    <row r="898" spans="5:10">
      <c r="E898" s="76"/>
      <c r="F898" s="77"/>
      <c r="G898" s="78"/>
      <c r="J898" s="22"/>
    </row>
    <row r="899" spans="5:10">
      <c r="E899" s="76"/>
      <c r="F899" s="77"/>
      <c r="G899" s="78"/>
      <c r="J899" s="22"/>
    </row>
    <row r="900" spans="5:10">
      <c r="E900" s="76"/>
      <c r="F900" s="77"/>
      <c r="G900" s="78"/>
      <c r="J900" s="22"/>
    </row>
    <row r="901" spans="5:10">
      <c r="E901" s="76"/>
      <c r="F901" s="77"/>
      <c r="G901" s="78"/>
      <c r="J901" s="22"/>
    </row>
    <row r="902" spans="5:10">
      <c r="E902" s="76"/>
      <c r="F902" s="77"/>
      <c r="G902" s="78"/>
      <c r="J902" s="22"/>
    </row>
    <row r="903" spans="5:10">
      <c r="E903" s="76"/>
      <c r="F903" s="77"/>
      <c r="G903" s="78"/>
      <c r="J903" s="22"/>
    </row>
    <row r="904" spans="5:10">
      <c r="E904" s="76"/>
      <c r="F904" s="77"/>
      <c r="G904" s="78"/>
      <c r="J904" s="22"/>
    </row>
    <row r="905" spans="5:10">
      <c r="E905" s="76"/>
      <c r="F905" s="77"/>
      <c r="G905" s="78"/>
      <c r="J905" s="22"/>
    </row>
    <row r="906" spans="5:10">
      <c r="E906" s="76"/>
      <c r="F906" s="77"/>
      <c r="G906" s="78"/>
      <c r="J906" s="22"/>
    </row>
    <row r="907" spans="5:10">
      <c r="E907" s="76"/>
      <c r="F907" s="77"/>
      <c r="G907" s="78"/>
      <c r="J907" s="22"/>
    </row>
    <row r="908" spans="5:10">
      <c r="E908" s="76"/>
      <c r="F908" s="77"/>
      <c r="G908" s="78"/>
      <c r="J908" s="22"/>
    </row>
    <row r="909" spans="5:10">
      <c r="E909" s="76"/>
      <c r="F909" s="77"/>
      <c r="G909" s="78"/>
      <c r="J909" s="22"/>
    </row>
    <row r="910" spans="5:10">
      <c r="E910" s="76"/>
      <c r="F910" s="77"/>
      <c r="G910" s="78"/>
      <c r="J910" s="22"/>
    </row>
    <row r="911" spans="5:10">
      <c r="E911" s="76"/>
      <c r="F911" s="77"/>
      <c r="G911" s="78"/>
      <c r="J911" s="22"/>
    </row>
    <row r="912" spans="5:10">
      <c r="E912" s="76"/>
      <c r="F912" s="77"/>
      <c r="G912" s="78"/>
      <c r="J912" s="22"/>
    </row>
    <row r="913" spans="5:10">
      <c r="E913" s="76"/>
      <c r="F913" s="77"/>
      <c r="G913" s="78"/>
      <c r="J913" s="22"/>
    </row>
    <row r="914" spans="5:10">
      <c r="E914" s="76"/>
      <c r="F914" s="77"/>
      <c r="G914" s="78"/>
      <c r="J914" s="22"/>
    </row>
    <row r="915" spans="5:10">
      <c r="E915" s="76"/>
      <c r="F915" s="77"/>
      <c r="G915" s="78"/>
      <c r="J915" s="22"/>
    </row>
    <row r="916" spans="5:10">
      <c r="E916" s="76"/>
      <c r="F916" s="77"/>
      <c r="G916" s="78"/>
      <c r="J916" s="22"/>
    </row>
    <row r="917" spans="5:10">
      <c r="E917" s="76"/>
      <c r="F917" s="77"/>
      <c r="G917" s="78"/>
      <c r="J917" s="22"/>
    </row>
    <row r="918" spans="5:10">
      <c r="E918" s="76"/>
      <c r="F918" s="77"/>
      <c r="G918" s="78"/>
      <c r="J918" s="22"/>
    </row>
    <row r="919" spans="5:10">
      <c r="E919" s="76"/>
      <c r="F919" s="77"/>
      <c r="G919" s="78"/>
      <c r="J919" s="22"/>
    </row>
    <row r="920" spans="5:10">
      <c r="E920" s="76"/>
      <c r="F920" s="77"/>
      <c r="G920" s="78"/>
      <c r="J920" s="22"/>
    </row>
    <row r="921" spans="5:10">
      <c r="E921" s="76"/>
      <c r="F921" s="77"/>
      <c r="G921" s="78"/>
      <c r="J921" s="22"/>
    </row>
    <row r="922" spans="5:10">
      <c r="E922" s="76"/>
      <c r="F922" s="77"/>
      <c r="G922" s="78"/>
      <c r="J922" s="22"/>
    </row>
    <row r="923" spans="5:10">
      <c r="E923" s="76"/>
      <c r="F923" s="77"/>
      <c r="G923" s="78"/>
      <c r="J923" s="22"/>
    </row>
    <row r="924" spans="5:10">
      <c r="E924" s="76"/>
      <c r="F924" s="77"/>
      <c r="G924" s="78"/>
      <c r="J924" s="22"/>
    </row>
    <row r="925" spans="5:10">
      <c r="E925" s="76"/>
      <c r="F925" s="77"/>
      <c r="G925" s="78"/>
      <c r="J925" s="22"/>
    </row>
    <row r="926" spans="5:10">
      <c r="E926" s="76"/>
      <c r="F926" s="77"/>
      <c r="G926" s="78"/>
      <c r="J926" s="22"/>
    </row>
    <row r="927" spans="5:10">
      <c r="E927" s="76"/>
      <c r="F927" s="77"/>
      <c r="G927" s="78"/>
      <c r="J927" s="22"/>
    </row>
    <row r="928" spans="5:10">
      <c r="E928" s="76"/>
      <c r="F928" s="77"/>
      <c r="G928" s="78"/>
      <c r="J928" s="22"/>
    </row>
    <row r="929" spans="5:10">
      <c r="E929" s="76"/>
      <c r="F929" s="77"/>
      <c r="G929" s="78"/>
      <c r="J929" s="22"/>
    </row>
    <row r="930" spans="5:10">
      <c r="E930" s="76"/>
      <c r="F930" s="77"/>
      <c r="G930" s="78"/>
      <c r="J930" s="22"/>
    </row>
    <row r="931" spans="5:10">
      <c r="E931" s="76"/>
      <c r="F931" s="77"/>
      <c r="G931" s="78"/>
      <c r="J931" s="22"/>
    </row>
    <row r="932" spans="5:10">
      <c r="E932" s="76"/>
      <c r="F932" s="77"/>
      <c r="G932" s="78"/>
      <c r="J932" s="22"/>
    </row>
    <row r="933" spans="5:10">
      <c r="E933" s="76"/>
      <c r="F933" s="77"/>
      <c r="G933" s="78"/>
      <c r="J933" s="22"/>
    </row>
    <row r="934" spans="5:10">
      <c r="E934" s="76"/>
      <c r="F934" s="77"/>
      <c r="G934" s="78"/>
      <c r="J934" s="22"/>
    </row>
    <row r="935" spans="5:10">
      <c r="E935" s="76"/>
      <c r="F935" s="77"/>
      <c r="G935" s="78"/>
      <c r="J935" s="22"/>
    </row>
    <row r="936" spans="5:10">
      <c r="E936" s="76"/>
      <c r="F936" s="77"/>
      <c r="G936" s="78"/>
      <c r="J936" s="22"/>
    </row>
    <row r="937" spans="5:10">
      <c r="E937" s="76"/>
      <c r="F937" s="77"/>
      <c r="G937" s="78"/>
      <c r="J937" s="22"/>
    </row>
    <row r="938" spans="5:10">
      <c r="E938" s="76"/>
      <c r="F938" s="77"/>
      <c r="G938" s="78"/>
      <c r="J938" s="22"/>
    </row>
    <row r="939" spans="5:10">
      <c r="E939" s="76"/>
      <c r="F939" s="77"/>
      <c r="G939" s="78"/>
      <c r="J939" s="22"/>
    </row>
    <row r="940" spans="5:10">
      <c r="E940" s="76"/>
      <c r="F940" s="77"/>
      <c r="G940" s="78"/>
      <c r="J940" s="22"/>
    </row>
    <row r="941" spans="5:10">
      <c r="E941" s="76"/>
      <c r="F941" s="77"/>
      <c r="G941" s="78"/>
      <c r="J941" s="22"/>
    </row>
    <row r="942" spans="5:10">
      <c r="E942" s="76"/>
      <c r="F942" s="77"/>
      <c r="G942" s="78"/>
      <c r="J942" s="22"/>
    </row>
    <row r="943" spans="5:10">
      <c r="E943" s="76"/>
      <c r="F943" s="77"/>
      <c r="G943" s="78"/>
      <c r="J943" s="22"/>
    </row>
    <row r="944" spans="5:10">
      <c r="E944" s="76"/>
      <c r="F944" s="77"/>
      <c r="G944" s="78"/>
      <c r="J944" s="22"/>
    </row>
    <row r="945" spans="5:10">
      <c r="E945" s="76"/>
      <c r="F945" s="77"/>
      <c r="G945" s="78"/>
      <c r="J945" s="22"/>
    </row>
    <row r="946" spans="5:10">
      <c r="E946" s="76"/>
      <c r="F946" s="77"/>
      <c r="G946" s="78"/>
      <c r="J946" s="22"/>
    </row>
    <row r="947" spans="5:10">
      <c r="E947" s="76"/>
      <c r="F947" s="77"/>
      <c r="G947" s="78"/>
      <c r="J947" s="22"/>
    </row>
    <row r="948" spans="5:10">
      <c r="E948" s="76"/>
      <c r="F948" s="77"/>
      <c r="G948" s="78"/>
      <c r="J948" s="22"/>
    </row>
    <row r="949" spans="5:10">
      <c r="E949" s="76"/>
      <c r="F949" s="77"/>
      <c r="G949" s="78"/>
      <c r="J949" s="22"/>
    </row>
    <row r="950" spans="5:10">
      <c r="E950" s="76"/>
      <c r="F950" s="77"/>
      <c r="G950" s="78"/>
      <c r="J950" s="22"/>
    </row>
    <row r="951" spans="5:10">
      <c r="E951" s="76"/>
      <c r="F951" s="77"/>
      <c r="G951" s="78"/>
      <c r="J951" s="22"/>
    </row>
    <row r="952" spans="5:10">
      <c r="E952" s="76"/>
      <c r="F952" s="77"/>
      <c r="G952" s="78"/>
      <c r="J952" s="22"/>
    </row>
    <row r="953" spans="5:10">
      <c r="E953" s="76"/>
      <c r="F953" s="77"/>
      <c r="G953" s="78"/>
      <c r="J953" s="22"/>
    </row>
    <row r="954" spans="5:10">
      <c r="E954" s="76"/>
      <c r="F954" s="77"/>
      <c r="G954" s="78"/>
      <c r="J954" s="22"/>
    </row>
    <row r="955" spans="5:10">
      <c r="E955" s="76"/>
      <c r="F955" s="77"/>
      <c r="G955" s="78"/>
      <c r="J955" s="22"/>
    </row>
    <row r="956" spans="5:10">
      <c r="E956" s="76"/>
      <c r="F956" s="77"/>
      <c r="G956" s="78"/>
      <c r="J956" s="22"/>
    </row>
    <row r="957" spans="5:10">
      <c r="E957" s="76"/>
      <c r="F957" s="77"/>
      <c r="G957" s="78"/>
      <c r="J957" s="22"/>
    </row>
    <row r="958" spans="5:10">
      <c r="E958" s="76"/>
      <c r="F958" s="77"/>
      <c r="G958" s="78"/>
      <c r="J958" s="22"/>
    </row>
    <row r="959" spans="5:10">
      <c r="E959" s="76"/>
      <c r="F959" s="77"/>
      <c r="G959" s="78"/>
      <c r="J959" s="22"/>
    </row>
    <row r="960" spans="5:10">
      <c r="E960" s="76"/>
      <c r="F960" s="77"/>
      <c r="G960" s="78"/>
      <c r="J960" s="22"/>
    </row>
    <row r="961" spans="5:10">
      <c r="E961" s="76"/>
      <c r="F961" s="77"/>
      <c r="G961" s="78"/>
      <c r="J961" s="22"/>
    </row>
    <row r="962" spans="5:10">
      <c r="E962" s="76"/>
      <c r="F962" s="77"/>
      <c r="G962" s="78"/>
      <c r="J962" s="22"/>
    </row>
    <row r="963" spans="5:10">
      <c r="E963" s="76"/>
      <c r="F963" s="77"/>
      <c r="G963" s="78"/>
      <c r="J963" s="22"/>
    </row>
    <row r="964" spans="5:10">
      <c r="E964" s="76"/>
      <c r="F964" s="77"/>
      <c r="G964" s="78"/>
      <c r="J964" s="22"/>
    </row>
    <row r="965" spans="5:10">
      <c r="E965" s="76"/>
      <c r="F965" s="77"/>
      <c r="G965" s="78"/>
      <c r="J965" s="22"/>
    </row>
    <row r="966" spans="5:10">
      <c r="E966" s="76"/>
      <c r="F966" s="77"/>
      <c r="G966" s="78"/>
      <c r="J966" s="22"/>
    </row>
    <row r="967" spans="5:10">
      <c r="E967" s="76"/>
      <c r="F967" s="77"/>
      <c r="G967" s="78"/>
      <c r="J967" s="22"/>
    </row>
    <row r="968" spans="5:10">
      <c r="E968" s="76"/>
      <c r="F968" s="77"/>
      <c r="G968" s="78"/>
      <c r="J968" s="22"/>
    </row>
    <row r="969" spans="5:10">
      <c r="E969" s="76"/>
      <c r="F969" s="77"/>
      <c r="G969" s="78"/>
      <c r="J969" s="22"/>
    </row>
    <row r="970" spans="5:10">
      <c r="E970" s="76"/>
      <c r="F970" s="77"/>
      <c r="G970" s="78"/>
      <c r="J970" s="22"/>
    </row>
    <row r="971" spans="5:10">
      <c r="E971" s="76"/>
      <c r="F971" s="77"/>
      <c r="G971" s="78"/>
      <c r="J971" s="22"/>
    </row>
    <row r="972" spans="5:10">
      <c r="E972" s="76"/>
      <c r="F972" s="77"/>
      <c r="G972" s="78"/>
      <c r="J972" s="22"/>
    </row>
    <row r="973" spans="5:10">
      <c r="E973" s="76"/>
      <c r="F973" s="77"/>
      <c r="G973" s="78"/>
      <c r="J973" s="22"/>
    </row>
    <row r="974" spans="5:10">
      <c r="E974" s="76"/>
      <c r="F974" s="77"/>
      <c r="G974" s="78"/>
      <c r="J974" s="22"/>
    </row>
    <row r="975" spans="5:10">
      <c r="E975" s="76"/>
      <c r="F975" s="77"/>
      <c r="G975" s="78"/>
      <c r="J975" s="22"/>
    </row>
    <row r="976" spans="5:10">
      <c r="E976" s="76"/>
      <c r="F976" s="77"/>
      <c r="G976" s="78"/>
      <c r="J976" s="22"/>
    </row>
    <row r="977" spans="5:10">
      <c r="E977" s="76"/>
      <c r="F977" s="77"/>
      <c r="G977" s="78"/>
      <c r="J977" s="22"/>
    </row>
    <row r="978" spans="5:10">
      <c r="E978" s="76"/>
      <c r="F978" s="77"/>
      <c r="G978" s="78"/>
      <c r="J978" s="22"/>
    </row>
    <row r="979" spans="5:10">
      <c r="E979" s="76"/>
      <c r="F979" s="77"/>
      <c r="G979" s="78"/>
      <c r="J979" s="22"/>
    </row>
    <row r="980" spans="5:10">
      <c r="E980" s="76"/>
      <c r="F980" s="77"/>
      <c r="G980" s="78"/>
      <c r="J980" s="22"/>
    </row>
    <row r="981" spans="5:10">
      <c r="E981" s="76"/>
      <c r="F981" s="77"/>
      <c r="G981" s="78"/>
      <c r="J981" s="22"/>
    </row>
    <row r="982" spans="5:10">
      <c r="E982" s="76"/>
      <c r="F982" s="77"/>
      <c r="G982" s="78"/>
      <c r="J982" s="22"/>
    </row>
    <row r="983" spans="5:10">
      <c r="E983" s="76"/>
      <c r="F983" s="77"/>
      <c r="G983" s="78"/>
      <c r="J983" s="22"/>
    </row>
    <row r="984" spans="5:10">
      <c r="E984" s="76"/>
      <c r="F984" s="77"/>
      <c r="G984" s="78"/>
      <c r="J984" s="22"/>
    </row>
    <row r="985" spans="5:10">
      <c r="E985" s="76"/>
      <c r="F985" s="77"/>
      <c r="G985" s="78"/>
      <c r="J985" s="22"/>
    </row>
    <row r="986" spans="5:10">
      <c r="E986" s="76"/>
      <c r="F986" s="77"/>
      <c r="G986" s="78"/>
      <c r="J986" s="22"/>
    </row>
    <row r="987" spans="5:10">
      <c r="E987" s="76"/>
      <c r="F987" s="77"/>
      <c r="G987" s="78"/>
      <c r="J987" s="22"/>
    </row>
    <row r="988" spans="5:10">
      <c r="E988" s="76"/>
      <c r="F988" s="77"/>
      <c r="G988" s="78"/>
      <c r="J988" s="22"/>
    </row>
    <row r="989" spans="5:10">
      <c r="E989" s="76"/>
      <c r="F989" s="77"/>
      <c r="G989" s="78"/>
      <c r="J989" s="22"/>
    </row>
    <row r="990" spans="5:10">
      <c r="E990" s="76"/>
      <c r="F990" s="77"/>
      <c r="G990" s="78"/>
      <c r="J990" s="22"/>
    </row>
  </sheetData>
  <conditionalFormatting sqref="L3:L14">
    <cfRule type="containsText" dxfId="31" priority="1" operator="containsText" text="FALSE">
      <formula>NOT(ISERROR(SEARCH("FALSE",L3)))</formula>
    </cfRule>
  </conditionalFormatting>
  <pageMargins left="0.75" right="0.75" top="1" bottom="1" header="0.51" footer="0.51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I100"/>
  <sheetViews>
    <sheetView showGridLines="0" topLeftCell="A50" workbookViewId="0">
      <selection sqref="A1:J50"/>
    </sheetView>
  </sheetViews>
  <sheetFormatPr defaultRowHeight="13.35" customHeight="1"/>
  <cols>
    <col min="1" max="1" width="7.7109375" style="6" customWidth="1"/>
    <col min="2" max="2" width="18.7109375" style="91" customWidth="1"/>
    <col min="3" max="3" width="3.7109375" style="91" customWidth="1"/>
    <col min="4" max="4" width="4.7109375" style="6" customWidth="1"/>
    <col min="5" max="5" width="25.7109375" style="91" customWidth="1"/>
    <col min="6" max="6" width="8.7109375" style="91" customWidth="1"/>
    <col min="7" max="8" width="9.7109375" style="7" customWidth="1"/>
    <col min="9" max="9" width="8.7109375" style="91" customWidth="1"/>
    <col min="10" max="16384" width="9.140625" style="91"/>
  </cols>
  <sheetData>
    <row r="1" spans="1:9" s="1" customFormat="1" ht="25.5">
      <c r="A1" s="160" t="s">
        <v>0</v>
      </c>
      <c r="B1" s="160"/>
      <c r="C1" s="160"/>
      <c r="D1" s="160"/>
      <c r="E1" s="160"/>
      <c r="F1" s="160"/>
      <c r="G1" s="160"/>
      <c r="H1" s="160"/>
      <c r="I1" s="160"/>
    </row>
    <row r="2" spans="1:9" ht="14.1" customHeight="1" thickBot="1">
      <c r="A2" s="91"/>
      <c r="D2" s="91"/>
      <c r="G2" s="91"/>
      <c r="H2" s="91"/>
      <c r="I2" s="92" t="s">
        <v>69</v>
      </c>
    </row>
    <row r="3" spans="1:9" ht="14.1" customHeight="1">
      <c r="A3" s="94" t="s">
        <v>126</v>
      </c>
      <c r="C3" s="94"/>
      <c r="D3" s="91"/>
      <c r="F3" s="101" t="s">
        <v>7</v>
      </c>
      <c r="G3" s="102" t="s">
        <v>9</v>
      </c>
      <c r="H3" s="102" t="s">
        <v>8</v>
      </c>
      <c r="I3" s="103" t="s">
        <v>10</v>
      </c>
    </row>
    <row r="4" spans="1:9" ht="14.1" customHeight="1">
      <c r="A4" s="94" t="s">
        <v>127</v>
      </c>
      <c r="B4" s="94"/>
      <c r="C4" s="94"/>
      <c r="D4" s="95"/>
      <c r="F4" s="96"/>
      <c r="G4" s="97"/>
      <c r="H4" s="98"/>
      <c r="I4" s="99"/>
    </row>
    <row r="5" spans="1:9" ht="14.1" customHeight="1">
      <c r="A5" s="94" t="s">
        <v>128</v>
      </c>
      <c r="B5" s="94"/>
      <c r="C5" s="94"/>
      <c r="D5" s="95"/>
      <c r="F5" s="96"/>
      <c r="G5" s="97"/>
      <c r="H5" s="98"/>
      <c r="I5" s="99"/>
    </row>
    <row r="6" spans="1:9" ht="14.1" customHeight="1">
      <c r="A6" s="94" t="s">
        <v>129</v>
      </c>
      <c r="B6" s="94"/>
      <c r="C6" s="94"/>
      <c r="D6" s="95"/>
      <c r="E6" s="90"/>
      <c r="F6" s="96"/>
      <c r="G6" s="97"/>
      <c r="H6" s="98"/>
      <c r="I6" s="99"/>
    </row>
    <row r="7" spans="1:9" ht="14.1" customHeight="1" thickBot="1">
      <c r="A7" s="94" t="s">
        <v>130</v>
      </c>
      <c r="D7" s="93"/>
      <c r="F7" s="100" t="s">
        <v>125</v>
      </c>
      <c r="G7" s="97"/>
      <c r="H7" s="98"/>
      <c r="I7" s="99"/>
    </row>
    <row r="8" spans="1:9" s="4" customFormat="1" ht="20.100000000000001" customHeight="1" thickBot="1">
      <c r="A8" s="104" t="s">
        <v>1</v>
      </c>
      <c r="B8" s="105" t="s">
        <v>11</v>
      </c>
      <c r="C8" s="105" t="s">
        <v>6</v>
      </c>
      <c r="D8" s="105" t="s">
        <v>2</v>
      </c>
      <c r="E8" s="156" t="s">
        <v>3</v>
      </c>
      <c r="F8" s="157"/>
      <c r="G8" s="161" t="s">
        <v>4</v>
      </c>
      <c r="H8" s="162"/>
      <c r="I8" s="106" t="s">
        <v>5</v>
      </c>
    </row>
    <row r="9" spans="1:9" s="88" customFormat="1" ht="13.35" customHeight="1" thickTop="1">
      <c r="A9" s="123">
        <v>910</v>
      </c>
      <c r="B9" s="124" t="s">
        <v>98</v>
      </c>
      <c r="C9" s="125" t="s">
        <v>12</v>
      </c>
      <c r="D9" s="126">
        <v>2</v>
      </c>
      <c r="E9" s="127" t="s">
        <v>99</v>
      </c>
      <c r="F9" s="128"/>
      <c r="G9" s="129" t="s">
        <v>100</v>
      </c>
      <c r="H9" s="130"/>
      <c r="I9" s="131" t="s">
        <v>56</v>
      </c>
    </row>
    <row r="10" spans="1:9" ht="13.35" customHeight="1">
      <c r="A10" s="116"/>
      <c r="B10" s="114" t="s">
        <v>104</v>
      </c>
      <c r="C10" s="115" t="s">
        <v>12</v>
      </c>
      <c r="D10" s="117"/>
      <c r="E10" s="118"/>
      <c r="F10" s="119"/>
      <c r="G10" s="120" t="s">
        <v>100</v>
      </c>
      <c r="H10" s="121"/>
      <c r="I10" s="122"/>
    </row>
    <row r="11" spans="1:9" ht="13.35" customHeight="1">
      <c r="A11" s="116"/>
      <c r="B11" s="114" t="s">
        <v>101</v>
      </c>
      <c r="C11" s="115" t="s">
        <v>12</v>
      </c>
      <c r="D11" s="117"/>
      <c r="E11" s="118"/>
      <c r="F11" s="119"/>
      <c r="G11" s="120" t="s">
        <v>102</v>
      </c>
      <c r="H11" s="121"/>
      <c r="I11" s="122"/>
    </row>
    <row r="12" spans="1:9" ht="13.35" customHeight="1">
      <c r="A12" s="116"/>
      <c r="B12" s="114" t="s">
        <v>103</v>
      </c>
      <c r="C12" s="115" t="s">
        <v>12</v>
      </c>
      <c r="D12" s="117"/>
      <c r="E12" s="118"/>
      <c r="F12" s="119"/>
      <c r="G12" s="120" t="s">
        <v>100</v>
      </c>
      <c r="H12" s="121"/>
      <c r="I12" s="122"/>
    </row>
    <row r="13" spans="1:9" ht="13.35" customHeight="1">
      <c r="A13" s="107">
        <v>1010</v>
      </c>
      <c r="B13" s="114" t="s">
        <v>106</v>
      </c>
      <c r="C13" s="115" t="s">
        <v>12</v>
      </c>
      <c r="D13" s="108">
        <v>2</v>
      </c>
      <c r="E13" s="109" t="s">
        <v>107</v>
      </c>
      <c r="F13" s="110"/>
      <c r="G13" s="111" t="s">
        <v>108</v>
      </c>
      <c r="H13" s="112"/>
      <c r="I13" s="113" t="s">
        <v>56</v>
      </c>
    </row>
    <row r="14" spans="1:9" ht="13.35" customHeight="1">
      <c r="A14" s="107">
        <v>1110</v>
      </c>
      <c r="B14" s="114" t="s">
        <v>59</v>
      </c>
      <c r="C14" s="115" t="s">
        <v>12</v>
      </c>
      <c r="D14" s="108">
        <v>3</v>
      </c>
      <c r="E14" s="109" t="s">
        <v>105</v>
      </c>
      <c r="F14" s="110"/>
      <c r="G14" s="111" t="s">
        <v>60</v>
      </c>
      <c r="H14" s="112"/>
      <c r="I14" s="113" t="s">
        <v>56</v>
      </c>
    </row>
    <row r="15" spans="1:9" ht="13.35" customHeight="1">
      <c r="A15" s="116"/>
      <c r="B15" s="114" t="s">
        <v>57</v>
      </c>
      <c r="C15" s="115" t="s">
        <v>12</v>
      </c>
      <c r="D15" s="117"/>
      <c r="E15" s="118"/>
      <c r="F15" s="119"/>
      <c r="G15" s="120" t="s">
        <v>58</v>
      </c>
      <c r="H15" s="121"/>
      <c r="I15" s="122"/>
    </row>
    <row r="16" spans="1:9" ht="13.35" customHeight="1">
      <c r="A16" s="116"/>
      <c r="B16" s="114" t="s">
        <v>72</v>
      </c>
      <c r="C16" s="115" t="s">
        <v>12</v>
      </c>
      <c r="D16" s="117"/>
      <c r="E16" s="118"/>
      <c r="F16" s="119"/>
      <c r="G16" s="120" t="s">
        <v>58</v>
      </c>
      <c r="H16" s="121"/>
      <c r="I16" s="122"/>
    </row>
    <row r="17" spans="1:9" ht="13.35" customHeight="1">
      <c r="A17" s="116"/>
      <c r="B17" s="114" t="s">
        <v>73</v>
      </c>
      <c r="C17" s="115" t="s">
        <v>12</v>
      </c>
      <c r="D17" s="117"/>
      <c r="E17" s="118"/>
      <c r="F17" s="119"/>
      <c r="G17" s="120" t="s">
        <v>71</v>
      </c>
      <c r="H17" s="121"/>
      <c r="I17" s="122"/>
    </row>
    <row r="18" spans="1:9" ht="13.35" customHeight="1">
      <c r="A18" s="107">
        <v>1211</v>
      </c>
      <c r="B18" s="114" t="s">
        <v>91</v>
      </c>
      <c r="C18" s="115" t="s">
        <v>12</v>
      </c>
      <c r="D18" s="108">
        <v>6</v>
      </c>
      <c r="E18" s="109" t="s">
        <v>92</v>
      </c>
      <c r="F18" s="110"/>
      <c r="G18" s="111" t="s">
        <v>93</v>
      </c>
      <c r="H18" s="112"/>
      <c r="I18" s="113" t="s">
        <v>56</v>
      </c>
    </row>
    <row r="19" spans="1:9" ht="13.35" customHeight="1">
      <c r="A19" s="116"/>
      <c r="B19" s="114" t="s">
        <v>94</v>
      </c>
      <c r="C19" s="115" t="s">
        <v>12</v>
      </c>
      <c r="D19" s="117"/>
      <c r="E19" s="118"/>
      <c r="F19" s="119"/>
      <c r="G19" s="120" t="s">
        <v>97</v>
      </c>
      <c r="H19" s="121"/>
      <c r="I19" s="122"/>
    </row>
    <row r="20" spans="1:9" ht="13.35" customHeight="1">
      <c r="A20" s="116"/>
      <c r="B20" s="114" t="s">
        <v>95</v>
      </c>
      <c r="C20" s="115" t="s">
        <v>12</v>
      </c>
      <c r="D20" s="117"/>
      <c r="E20" s="118"/>
      <c r="F20" s="119"/>
      <c r="G20" s="120" t="s">
        <v>97</v>
      </c>
      <c r="H20" s="121"/>
      <c r="I20" s="122"/>
    </row>
    <row r="21" spans="1:9" ht="13.35" customHeight="1">
      <c r="A21" s="116"/>
      <c r="B21" s="114" t="s">
        <v>96</v>
      </c>
      <c r="C21" s="115" t="s">
        <v>12</v>
      </c>
      <c r="D21" s="117"/>
      <c r="E21" s="118"/>
      <c r="F21" s="119"/>
      <c r="G21" s="120" t="s">
        <v>97</v>
      </c>
      <c r="H21" s="121"/>
      <c r="I21" s="122"/>
    </row>
    <row r="22" spans="1:9" ht="13.35" customHeight="1">
      <c r="A22" s="107">
        <v>1310</v>
      </c>
      <c r="B22" s="114" t="s">
        <v>83</v>
      </c>
      <c r="C22" s="115" t="s">
        <v>12</v>
      </c>
      <c r="D22" s="108">
        <v>2</v>
      </c>
      <c r="E22" s="109" t="s">
        <v>84</v>
      </c>
      <c r="F22" s="110"/>
      <c r="G22" s="111" t="s">
        <v>85</v>
      </c>
      <c r="H22" s="112"/>
      <c r="I22" s="113" t="s">
        <v>56</v>
      </c>
    </row>
    <row r="23" spans="1:9" ht="13.35" customHeight="1">
      <c r="A23" s="116"/>
      <c r="B23" s="114" t="s">
        <v>86</v>
      </c>
      <c r="C23" s="115" t="s">
        <v>12</v>
      </c>
      <c r="D23" s="117"/>
      <c r="E23" s="118"/>
      <c r="F23" s="119"/>
      <c r="G23" s="120" t="s">
        <v>85</v>
      </c>
      <c r="H23" s="121"/>
      <c r="I23" s="122"/>
    </row>
    <row r="24" spans="1:9" ht="13.35" customHeight="1">
      <c r="A24" s="116"/>
      <c r="B24" s="114" t="s">
        <v>87</v>
      </c>
      <c r="C24" s="115" t="s">
        <v>12</v>
      </c>
      <c r="D24" s="117"/>
      <c r="E24" s="118"/>
      <c r="F24" s="119"/>
      <c r="G24" s="120" t="s">
        <v>88</v>
      </c>
      <c r="H24" s="121"/>
      <c r="I24" s="122"/>
    </row>
    <row r="25" spans="1:9" ht="13.35" customHeight="1">
      <c r="A25" s="116"/>
      <c r="B25" s="114" t="s">
        <v>89</v>
      </c>
      <c r="C25" s="115" t="s">
        <v>12</v>
      </c>
      <c r="D25" s="117"/>
      <c r="E25" s="118"/>
      <c r="F25" s="119"/>
      <c r="G25" s="120" t="s">
        <v>90</v>
      </c>
      <c r="H25" s="121"/>
      <c r="I25" s="122"/>
    </row>
    <row r="26" spans="1:9" ht="13.35" customHeight="1">
      <c r="A26" s="107">
        <v>1409</v>
      </c>
      <c r="B26" s="114" t="s">
        <v>78</v>
      </c>
      <c r="C26" s="115" t="s">
        <v>12</v>
      </c>
      <c r="D26" s="108">
        <v>1</v>
      </c>
      <c r="E26" s="109" t="s">
        <v>79</v>
      </c>
      <c r="F26" s="110"/>
      <c r="G26" s="111" t="s">
        <v>80</v>
      </c>
      <c r="H26" s="112"/>
      <c r="I26" s="113" t="s">
        <v>56</v>
      </c>
    </row>
    <row r="27" spans="1:9" ht="13.35" customHeight="1">
      <c r="A27" s="116"/>
      <c r="B27" s="114" t="s">
        <v>81</v>
      </c>
      <c r="C27" s="115" t="s">
        <v>12</v>
      </c>
      <c r="D27" s="117"/>
      <c r="E27" s="118"/>
      <c r="F27" s="119"/>
      <c r="G27" s="120" t="s">
        <v>82</v>
      </c>
      <c r="H27" s="121"/>
      <c r="I27" s="122"/>
    </row>
    <row r="28" spans="1:9" ht="13.35" customHeight="1">
      <c r="A28" s="107">
        <v>1525</v>
      </c>
      <c r="B28" s="114" t="s">
        <v>113</v>
      </c>
      <c r="C28" s="115" t="s">
        <v>12</v>
      </c>
      <c r="D28" s="108">
        <v>1</v>
      </c>
      <c r="E28" s="109" t="s">
        <v>114</v>
      </c>
      <c r="F28" s="110"/>
      <c r="G28" s="111" t="s">
        <v>115</v>
      </c>
      <c r="H28" s="112"/>
      <c r="I28" s="113" t="s">
        <v>46</v>
      </c>
    </row>
    <row r="29" spans="1:9" ht="13.35" customHeight="1">
      <c r="A29" s="107">
        <v>1640</v>
      </c>
      <c r="B29" s="114" t="s">
        <v>116</v>
      </c>
      <c r="C29" s="115" t="s">
        <v>12</v>
      </c>
      <c r="D29" s="108">
        <v>1</v>
      </c>
      <c r="E29" s="109" t="s">
        <v>77</v>
      </c>
      <c r="F29" s="110"/>
      <c r="G29" s="111" t="s">
        <v>117</v>
      </c>
      <c r="H29" s="112"/>
      <c r="I29" s="113" t="s">
        <v>118</v>
      </c>
    </row>
    <row r="30" spans="1:9" ht="13.35" customHeight="1">
      <c r="A30" s="116"/>
      <c r="B30" s="114" t="s">
        <v>119</v>
      </c>
      <c r="C30" s="115" t="s">
        <v>12</v>
      </c>
      <c r="D30" s="117"/>
      <c r="E30" s="118"/>
      <c r="F30" s="119"/>
      <c r="G30" s="120" t="s">
        <v>71</v>
      </c>
      <c r="H30" s="121"/>
      <c r="I30" s="122"/>
    </row>
    <row r="31" spans="1:9" ht="13.35" customHeight="1" thickBot="1">
      <c r="A31" s="116"/>
      <c r="B31" s="114" t="s">
        <v>120</v>
      </c>
      <c r="C31" s="115" t="s">
        <v>12</v>
      </c>
      <c r="D31" s="117"/>
      <c r="E31" s="118"/>
      <c r="F31" s="119"/>
      <c r="G31" s="120" t="s">
        <v>121</v>
      </c>
      <c r="H31" s="121"/>
      <c r="I31" s="122"/>
    </row>
    <row r="32" spans="1:9" ht="13.35" customHeight="1" thickBot="1">
      <c r="A32" s="132" t="s">
        <v>61</v>
      </c>
      <c r="B32" s="140"/>
      <c r="C32" s="134"/>
      <c r="D32" s="135">
        <v>18</v>
      </c>
      <c r="E32" s="133" t="s">
        <v>131</v>
      </c>
      <c r="F32" s="136"/>
      <c r="G32" s="137" t="s">
        <v>62</v>
      </c>
      <c r="H32" s="138"/>
      <c r="I32" s="139"/>
    </row>
    <row r="33" spans="1:9" ht="13.35" customHeight="1" thickBot="1">
      <c r="A33" s="141"/>
      <c r="B33" s="141"/>
      <c r="C33" s="89"/>
      <c r="D33" s="89"/>
      <c r="E33" s="89"/>
      <c r="F33" s="89"/>
      <c r="G33" s="89"/>
      <c r="H33" s="89"/>
      <c r="I33" s="89"/>
    </row>
    <row r="34" spans="1:9" ht="13.35" customHeight="1">
      <c r="A34" s="145" t="s">
        <v>63</v>
      </c>
      <c r="B34" s="143"/>
      <c r="C34" s="144"/>
      <c r="D34" s="144"/>
      <c r="E34" s="144"/>
      <c r="F34" s="144"/>
      <c r="G34" s="144"/>
      <c r="H34" s="144"/>
      <c r="I34" s="146"/>
    </row>
    <row r="35" spans="1:9" ht="13.35" customHeight="1">
      <c r="A35" s="149"/>
      <c r="B35" s="147" t="s">
        <v>64</v>
      </c>
      <c r="C35" s="147"/>
      <c r="D35" s="147"/>
      <c r="E35" s="147"/>
      <c r="F35" s="147"/>
      <c r="G35" s="147"/>
      <c r="H35" s="147"/>
      <c r="I35" s="152"/>
    </row>
    <row r="36" spans="1:9" ht="13.35" customHeight="1">
      <c r="A36" s="163"/>
      <c r="B36" s="150" t="s">
        <v>65</v>
      </c>
      <c r="C36" s="147"/>
      <c r="D36" s="147"/>
      <c r="E36" s="147"/>
      <c r="F36" s="147"/>
      <c r="G36" s="147"/>
      <c r="H36" s="147"/>
      <c r="I36" s="164"/>
    </row>
    <row r="37" spans="1:9" ht="13.35" customHeight="1">
      <c r="A37" s="163"/>
      <c r="B37" s="150" t="s">
        <v>74</v>
      </c>
      <c r="C37" s="147"/>
      <c r="D37" s="147"/>
      <c r="E37" s="147"/>
      <c r="F37" s="147"/>
      <c r="G37" s="147"/>
      <c r="H37" s="147"/>
      <c r="I37" s="164"/>
    </row>
    <row r="38" spans="1:9" ht="13.35" customHeight="1">
      <c r="A38" s="163"/>
      <c r="B38" s="150" t="s">
        <v>66</v>
      </c>
      <c r="C38" s="147"/>
      <c r="D38" s="147"/>
      <c r="E38" s="147"/>
      <c r="F38" s="147"/>
      <c r="G38" s="147"/>
      <c r="H38" s="147"/>
      <c r="I38" s="164"/>
    </row>
    <row r="39" spans="1:9" ht="13.35" customHeight="1">
      <c r="A39" s="163"/>
      <c r="B39" s="150" t="s">
        <v>75</v>
      </c>
      <c r="C39" s="147"/>
      <c r="D39" s="147"/>
      <c r="E39" s="147"/>
      <c r="F39" s="147"/>
      <c r="G39" s="147"/>
      <c r="H39" s="147"/>
      <c r="I39" s="164"/>
    </row>
    <row r="40" spans="1:9" ht="13.35" customHeight="1">
      <c r="A40" s="163"/>
      <c r="B40" s="150" t="s">
        <v>76</v>
      </c>
      <c r="C40" s="147"/>
      <c r="D40" s="147"/>
      <c r="E40" s="147"/>
      <c r="F40" s="147"/>
      <c r="G40" s="147"/>
      <c r="H40" s="147"/>
      <c r="I40" s="164"/>
    </row>
    <row r="41" spans="1:9" ht="13.35" customHeight="1">
      <c r="A41" s="163"/>
      <c r="B41" s="150" t="s">
        <v>67</v>
      </c>
      <c r="C41" s="147"/>
      <c r="D41" s="147"/>
      <c r="E41" s="147"/>
      <c r="F41" s="147"/>
      <c r="G41" s="147"/>
      <c r="H41" s="147"/>
      <c r="I41" s="164"/>
    </row>
    <row r="42" spans="1:9" ht="13.35" customHeight="1">
      <c r="A42" s="163"/>
      <c r="B42" s="150" t="s">
        <v>122</v>
      </c>
      <c r="C42" s="147"/>
      <c r="D42" s="147"/>
      <c r="E42" s="147"/>
      <c r="F42" s="147"/>
      <c r="G42" s="147"/>
      <c r="H42" s="147"/>
      <c r="I42" s="164"/>
    </row>
    <row r="43" spans="1:9" ht="13.35" customHeight="1">
      <c r="A43" s="165"/>
      <c r="B43" s="153" t="s">
        <v>67</v>
      </c>
      <c r="C43" s="147"/>
      <c r="D43" s="147"/>
      <c r="E43" s="147"/>
      <c r="F43" s="147"/>
      <c r="G43" s="147"/>
      <c r="H43" s="147"/>
      <c r="I43" s="164"/>
    </row>
    <row r="44" spans="1:9" ht="13.35" customHeight="1">
      <c r="A44" s="165"/>
      <c r="B44" s="148"/>
      <c r="C44" s="147"/>
      <c r="D44" s="147"/>
      <c r="E44" s="147"/>
      <c r="F44" s="147"/>
      <c r="G44" s="147"/>
      <c r="H44" s="147"/>
      <c r="I44" s="164"/>
    </row>
    <row r="45" spans="1:9" ht="13.35" customHeight="1">
      <c r="A45" s="165"/>
      <c r="B45" s="148"/>
      <c r="C45" s="147"/>
      <c r="D45" s="147"/>
      <c r="E45" s="147"/>
      <c r="F45" s="147"/>
      <c r="G45" s="147"/>
      <c r="H45" s="147"/>
      <c r="I45" s="164"/>
    </row>
    <row r="46" spans="1:9" ht="13.35" customHeight="1">
      <c r="A46" s="165"/>
      <c r="B46" s="148"/>
      <c r="C46" s="147"/>
      <c r="D46" s="147"/>
      <c r="E46" s="147"/>
      <c r="F46" s="147"/>
      <c r="G46" s="147"/>
      <c r="H46" s="147"/>
      <c r="I46" s="164"/>
    </row>
    <row r="47" spans="1:9" ht="13.35" customHeight="1">
      <c r="A47" s="165"/>
      <c r="B47" s="148"/>
      <c r="C47" s="147"/>
      <c r="D47" s="147"/>
      <c r="E47" s="147"/>
      <c r="F47" s="147"/>
      <c r="G47" s="147"/>
      <c r="H47" s="147"/>
      <c r="I47" s="164"/>
    </row>
    <row r="48" spans="1:9" ht="13.35" customHeight="1" thickBot="1">
      <c r="A48" s="166"/>
      <c r="B48" s="154"/>
      <c r="C48" s="154"/>
      <c r="D48" s="154"/>
      <c r="E48" s="154"/>
      <c r="F48" s="154"/>
      <c r="G48" s="154"/>
      <c r="H48" s="154"/>
      <c r="I48" s="167"/>
    </row>
    <row r="49" spans="1:9" ht="13.35" customHeight="1">
      <c r="A49" s="89"/>
      <c r="B49" s="89"/>
      <c r="C49" s="89"/>
      <c r="D49" s="89"/>
      <c r="E49" s="89"/>
      <c r="F49" s="89"/>
      <c r="G49" s="89"/>
      <c r="H49" s="89"/>
      <c r="I49" s="89"/>
    </row>
    <row r="50" spans="1:9" ht="13.35" customHeight="1">
      <c r="A50" s="142" t="s">
        <v>68</v>
      </c>
      <c r="B50" s="89"/>
      <c r="C50" s="89"/>
      <c r="D50" s="89"/>
      <c r="E50" s="89"/>
      <c r="F50" s="89"/>
      <c r="G50" s="89"/>
      <c r="H50" s="89"/>
      <c r="I50" s="89"/>
    </row>
    <row r="51" spans="1:9" ht="13.35" customHeight="1">
      <c r="A51" s="155"/>
      <c r="B51" s="89"/>
      <c r="C51" s="89"/>
      <c r="D51" s="89"/>
      <c r="E51" s="89"/>
      <c r="F51" s="89"/>
      <c r="G51" s="89"/>
      <c r="H51" s="89"/>
      <c r="I51" s="89"/>
    </row>
    <row r="52" spans="1:9" ht="13.35" customHeight="1">
      <c r="A52" s="89"/>
      <c r="B52" s="89"/>
      <c r="C52" s="89"/>
      <c r="D52" s="89"/>
      <c r="E52" s="89"/>
      <c r="F52" s="89"/>
      <c r="G52" s="89"/>
      <c r="H52" s="89"/>
      <c r="I52" s="89"/>
    </row>
    <row r="53" spans="1:9" ht="13.35" customHeight="1">
      <c r="A53" s="89"/>
      <c r="B53" s="89"/>
      <c r="C53" s="89"/>
      <c r="D53" s="89"/>
      <c r="E53" s="89"/>
      <c r="F53" s="89"/>
      <c r="G53" s="89"/>
      <c r="H53" s="89"/>
      <c r="I53" s="89"/>
    </row>
    <row r="54" spans="1:9" ht="13.35" customHeight="1">
      <c r="A54" s="89"/>
      <c r="B54" s="89"/>
      <c r="C54" s="89"/>
      <c r="D54" s="89"/>
      <c r="E54" s="89"/>
      <c r="F54" s="89"/>
      <c r="G54" s="89"/>
      <c r="H54" s="89"/>
      <c r="I54" s="89"/>
    </row>
    <row r="55" spans="1:9" ht="13.35" customHeight="1">
      <c r="A55" s="89"/>
      <c r="B55" s="89"/>
      <c r="C55" s="89"/>
      <c r="D55" s="89"/>
      <c r="E55" s="89"/>
      <c r="F55" s="89"/>
      <c r="G55" s="89"/>
      <c r="H55" s="89"/>
      <c r="I55" s="89"/>
    </row>
    <row r="56" spans="1:9" ht="13.35" customHeight="1">
      <c r="A56" s="89"/>
      <c r="B56" s="89"/>
      <c r="C56" s="89"/>
      <c r="D56" s="89"/>
      <c r="E56" s="89"/>
      <c r="F56" s="89"/>
      <c r="G56" s="89"/>
      <c r="H56" s="89"/>
      <c r="I56" s="89"/>
    </row>
    <row r="57" spans="1:9" ht="13.35" customHeight="1">
      <c r="A57" s="89"/>
      <c r="B57" s="89"/>
      <c r="C57" s="89"/>
      <c r="D57" s="89"/>
      <c r="E57" s="89"/>
      <c r="F57" s="89"/>
      <c r="G57" s="89"/>
      <c r="H57" s="89"/>
      <c r="I57" s="89"/>
    </row>
    <row r="58" spans="1:9" ht="13.35" customHeight="1">
      <c r="A58" s="89"/>
      <c r="B58" s="89"/>
      <c r="C58" s="89"/>
      <c r="D58" s="89"/>
      <c r="E58" s="89"/>
      <c r="F58" s="89"/>
      <c r="G58" s="89"/>
      <c r="H58" s="89"/>
      <c r="I58" s="89"/>
    </row>
    <row r="59" spans="1:9" ht="13.35" customHeight="1">
      <c r="A59" s="89"/>
      <c r="B59" s="89"/>
      <c r="C59" s="89"/>
      <c r="D59" s="89"/>
      <c r="E59" s="89"/>
      <c r="F59" s="89"/>
      <c r="G59" s="89"/>
      <c r="H59" s="89"/>
      <c r="I59" s="89"/>
    </row>
    <row r="60" spans="1:9" ht="13.35" customHeight="1">
      <c r="A60" s="89"/>
      <c r="B60" s="89"/>
      <c r="C60" s="89"/>
      <c r="D60" s="89"/>
      <c r="E60" s="89"/>
      <c r="F60" s="89"/>
      <c r="G60" s="89"/>
      <c r="H60" s="89"/>
      <c r="I60" s="89"/>
    </row>
    <row r="61" spans="1:9" ht="13.35" customHeight="1">
      <c r="A61" s="89"/>
      <c r="B61" s="89"/>
      <c r="C61" s="89"/>
      <c r="D61" s="89"/>
      <c r="E61" s="89"/>
      <c r="F61" s="89"/>
      <c r="G61" s="89"/>
      <c r="H61" s="89"/>
      <c r="I61" s="89"/>
    </row>
    <row r="62" spans="1:9" ht="13.35" customHeight="1">
      <c r="A62" s="89"/>
      <c r="B62" s="89"/>
      <c r="C62" s="89"/>
      <c r="D62" s="89"/>
      <c r="E62" s="89"/>
      <c r="F62" s="89"/>
      <c r="G62" s="89"/>
      <c r="H62" s="89"/>
      <c r="I62" s="89"/>
    </row>
    <row r="63" spans="1:9" ht="13.35" customHeight="1">
      <c r="A63" s="89"/>
      <c r="B63" s="89"/>
      <c r="C63" s="89"/>
      <c r="D63" s="89"/>
      <c r="E63" s="89"/>
      <c r="F63" s="89"/>
      <c r="G63" s="89"/>
      <c r="H63" s="89"/>
      <c r="I63" s="89"/>
    </row>
    <row r="64" spans="1:9" ht="13.35" customHeight="1">
      <c r="A64" s="89"/>
      <c r="B64" s="89"/>
      <c r="C64" s="89"/>
      <c r="D64" s="89"/>
      <c r="E64" s="89"/>
      <c r="F64" s="89"/>
      <c r="G64" s="89"/>
      <c r="H64" s="89"/>
      <c r="I64" s="89"/>
    </row>
    <row r="65" spans="1:9" ht="13.35" customHeight="1">
      <c r="A65" s="89"/>
      <c r="B65" s="89"/>
      <c r="C65" s="89"/>
      <c r="D65" s="89"/>
      <c r="E65" s="89"/>
      <c r="F65" s="89"/>
      <c r="G65" s="89"/>
      <c r="H65" s="89"/>
      <c r="I65" s="89"/>
    </row>
    <row r="66" spans="1:9" ht="13.35" customHeight="1">
      <c r="A66" s="89"/>
      <c r="B66" s="89"/>
      <c r="C66" s="89"/>
      <c r="D66" s="89"/>
      <c r="E66" s="89"/>
      <c r="F66" s="89"/>
      <c r="G66" s="89"/>
      <c r="H66" s="89"/>
      <c r="I66" s="89"/>
    </row>
    <row r="67" spans="1:9" ht="13.35" customHeight="1">
      <c r="A67" s="89"/>
      <c r="B67" s="89"/>
      <c r="C67" s="89"/>
      <c r="D67" s="89"/>
      <c r="E67" s="89"/>
      <c r="F67" s="89"/>
      <c r="G67" s="89"/>
      <c r="H67" s="89"/>
      <c r="I67" s="89"/>
    </row>
    <row r="68" spans="1:9" ht="13.35" customHeight="1">
      <c r="A68" s="89"/>
      <c r="B68" s="89"/>
      <c r="C68" s="89"/>
      <c r="D68" s="89"/>
      <c r="E68" s="89"/>
      <c r="F68" s="89"/>
      <c r="G68" s="89"/>
      <c r="H68" s="89"/>
      <c r="I68" s="89"/>
    </row>
    <row r="69" spans="1:9" ht="13.35" customHeight="1">
      <c r="A69" s="89"/>
      <c r="B69" s="89"/>
      <c r="C69" s="89"/>
      <c r="D69" s="89"/>
      <c r="E69" s="89"/>
      <c r="F69" s="89"/>
      <c r="G69" s="89"/>
      <c r="H69" s="89"/>
      <c r="I69" s="89"/>
    </row>
    <row r="70" spans="1:9" ht="13.35" customHeight="1">
      <c r="A70" s="89"/>
      <c r="B70" s="89"/>
      <c r="C70" s="89"/>
      <c r="D70" s="89"/>
      <c r="E70" s="89"/>
      <c r="F70" s="89"/>
      <c r="G70" s="89"/>
      <c r="H70" s="89"/>
      <c r="I70" s="89"/>
    </row>
    <row r="71" spans="1:9" ht="13.35" customHeight="1">
      <c r="A71" s="89"/>
      <c r="B71" s="89"/>
      <c r="C71" s="89"/>
      <c r="D71" s="89"/>
      <c r="E71" s="89"/>
      <c r="F71" s="89"/>
      <c r="G71" s="89"/>
      <c r="H71" s="89"/>
      <c r="I71" s="89"/>
    </row>
    <row r="72" spans="1:9" ht="13.35" customHeight="1">
      <c r="A72" s="89"/>
      <c r="B72" s="89"/>
      <c r="C72" s="89"/>
      <c r="D72" s="89"/>
      <c r="E72" s="89"/>
      <c r="F72" s="89"/>
      <c r="G72" s="89"/>
      <c r="H72" s="89"/>
      <c r="I72" s="89"/>
    </row>
    <row r="73" spans="1:9" ht="13.35" customHeight="1">
      <c r="A73" s="89"/>
      <c r="B73" s="89"/>
      <c r="C73" s="89"/>
      <c r="D73" s="89"/>
      <c r="E73" s="89"/>
      <c r="F73" s="89"/>
      <c r="G73" s="89"/>
      <c r="H73" s="89"/>
      <c r="I73" s="89"/>
    </row>
    <row r="74" spans="1:9" ht="13.35" customHeight="1">
      <c r="A74" s="89"/>
      <c r="B74" s="89"/>
      <c r="C74" s="89"/>
      <c r="D74" s="89"/>
      <c r="E74" s="89"/>
      <c r="F74" s="89"/>
      <c r="G74" s="89"/>
      <c r="H74" s="89"/>
      <c r="I74" s="89"/>
    </row>
    <row r="75" spans="1:9" ht="13.35" customHeight="1">
      <c r="A75" s="89"/>
      <c r="B75" s="89"/>
      <c r="C75" s="89"/>
      <c r="D75" s="89"/>
      <c r="E75" s="89"/>
      <c r="F75" s="89"/>
      <c r="G75" s="89"/>
      <c r="H75" s="89"/>
      <c r="I75" s="89"/>
    </row>
    <row r="76" spans="1:9" ht="13.35" customHeight="1">
      <c r="A76" s="89"/>
      <c r="B76" s="89"/>
      <c r="C76" s="89"/>
      <c r="D76" s="89"/>
      <c r="E76" s="89"/>
      <c r="F76" s="89"/>
      <c r="G76" s="89"/>
      <c r="H76" s="89"/>
      <c r="I76" s="89"/>
    </row>
    <row r="77" spans="1:9" ht="13.35" customHeight="1">
      <c r="A77" s="89"/>
      <c r="B77" s="89"/>
      <c r="C77" s="89"/>
      <c r="D77" s="89"/>
      <c r="E77" s="89"/>
      <c r="F77" s="89"/>
      <c r="G77" s="89"/>
      <c r="H77" s="89"/>
      <c r="I77" s="89"/>
    </row>
    <row r="78" spans="1:9" ht="13.35" customHeight="1">
      <c r="A78" s="89"/>
      <c r="B78" s="89"/>
      <c r="C78" s="89"/>
      <c r="D78" s="89"/>
      <c r="E78" s="89"/>
      <c r="F78" s="89"/>
      <c r="G78" s="89"/>
      <c r="H78" s="89"/>
      <c r="I78" s="89"/>
    </row>
    <row r="79" spans="1:9" ht="13.35" customHeight="1">
      <c r="A79" s="89"/>
      <c r="B79" s="89"/>
      <c r="C79" s="89"/>
      <c r="D79" s="89"/>
      <c r="E79" s="89"/>
      <c r="F79" s="89"/>
      <c r="G79" s="89"/>
      <c r="H79" s="89"/>
      <c r="I79" s="89"/>
    </row>
    <row r="80" spans="1:9" ht="13.35" customHeight="1">
      <c r="A80" s="89"/>
      <c r="B80" s="89"/>
      <c r="C80" s="89"/>
      <c r="D80" s="89"/>
      <c r="E80" s="89"/>
      <c r="F80" s="89"/>
      <c r="G80" s="89"/>
      <c r="H80" s="89"/>
      <c r="I80" s="89"/>
    </row>
    <row r="81" spans="1:9" ht="13.35" customHeight="1">
      <c r="A81" s="89"/>
      <c r="B81" s="89"/>
      <c r="C81" s="89"/>
      <c r="D81" s="89"/>
      <c r="E81" s="89"/>
      <c r="F81" s="89"/>
      <c r="G81" s="89"/>
      <c r="H81" s="89"/>
      <c r="I81" s="89"/>
    </row>
    <row r="82" spans="1:9" ht="13.35" customHeight="1">
      <c r="A82" s="89"/>
      <c r="B82" s="89"/>
      <c r="C82" s="89"/>
      <c r="D82" s="89"/>
      <c r="E82" s="89"/>
      <c r="F82" s="89"/>
      <c r="G82" s="89"/>
      <c r="H82" s="89"/>
      <c r="I82" s="89"/>
    </row>
    <row r="83" spans="1:9" ht="13.35" customHeight="1">
      <c r="A83" s="89"/>
      <c r="B83" s="89"/>
      <c r="C83" s="89"/>
      <c r="D83" s="89"/>
      <c r="E83" s="89"/>
      <c r="F83" s="89"/>
      <c r="G83" s="89"/>
      <c r="H83" s="89"/>
      <c r="I83" s="89"/>
    </row>
    <row r="84" spans="1:9" ht="13.35" customHeight="1">
      <c r="A84" s="89"/>
      <c r="B84" s="89"/>
      <c r="C84" s="89"/>
      <c r="D84" s="89"/>
      <c r="E84" s="89"/>
      <c r="F84" s="89"/>
      <c r="G84" s="89"/>
      <c r="H84" s="89"/>
      <c r="I84" s="89"/>
    </row>
    <row r="85" spans="1:9" ht="13.35" customHeight="1">
      <c r="A85" s="89"/>
      <c r="B85" s="89"/>
      <c r="C85" s="89"/>
      <c r="D85" s="89"/>
      <c r="E85" s="89"/>
      <c r="F85" s="89"/>
      <c r="G85" s="89"/>
      <c r="H85" s="89"/>
      <c r="I85" s="89"/>
    </row>
    <row r="86" spans="1:9" ht="13.35" customHeight="1">
      <c r="A86" s="89"/>
      <c r="B86" s="89"/>
      <c r="C86" s="89"/>
      <c r="D86" s="89"/>
      <c r="E86" s="89"/>
      <c r="F86" s="89"/>
      <c r="G86" s="89"/>
      <c r="H86" s="89"/>
      <c r="I86" s="89"/>
    </row>
    <row r="87" spans="1:9" ht="13.35" customHeight="1">
      <c r="A87" s="89"/>
      <c r="B87" s="89"/>
      <c r="C87" s="89"/>
      <c r="D87" s="89"/>
      <c r="E87" s="89"/>
      <c r="F87" s="89"/>
      <c r="G87" s="89"/>
      <c r="H87" s="89"/>
      <c r="I87" s="89"/>
    </row>
    <row r="88" spans="1:9" ht="13.35" customHeight="1">
      <c r="A88" s="89"/>
      <c r="B88" s="89"/>
      <c r="C88" s="89"/>
      <c r="D88" s="89"/>
      <c r="E88" s="89"/>
      <c r="F88" s="89"/>
      <c r="G88" s="89"/>
      <c r="H88" s="89"/>
      <c r="I88" s="89"/>
    </row>
    <row r="89" spans="1:9" ht="13.35" customHeight="1">
      <c r="A89" s="89"/>
      <c r="B89" s="89"/>
      <c r="C89" s="89"/>
      <c r="D89" s="89"/>
      <c r="E89" s="89"/>
      <c r="F89" s="89"/>
      <c r="G89" s="89"/>
      <c r="H89" s="89"/>
      <c r="I89" s="89"/>
    </row>
    <row r="90" spans="1:9" ht="13.35" customHeight="1">
      <c r="A90" s="89"/>
      <c r="B90" s="89"/>
      <c r="C90" s="89"/>
      <c r="D90" s="89"/>
      <c r="E90" s="89"/>
      <c r="F90" s="89"/>
      <c r="G90" s="89"/>
      <c r="H90" s="89"/>
      <c r="I90" s="89"/>
    </row>
    <row r="91" spans="1:9" ht="13.35" customHeight="1">
      <c r="A91" s="89"/>
      <c r="B91" s="89"/>
      <c r="C91" s="89"/>
      <c r="D91" s="89"/>
      <c r="E91" s="89"/>
      <c r="F91" s="89"/>
      <c r="G91" s="89"/>
      <c r="H91" s="89"/>
      <c r="I91" s="89"/>
    </row>
    <row r="92" spans="1:9" ht="13.35" customHeight="1">
      <c r="A92" s="89"/>
      <c r="B92" s="89"/>
      <c r="C92" s="89"/>
      <c r="D92" s="89"/>
      <c r="E92" s="89"/>
      <c r="F92" s="89"/>
      <c r="G92" s="89"/>
      <c r="H92" s="89"/>
      <c r="I92" s="89"/>
    </row>
    <row r="93" spans="1:9" ht="13.35" customHeight="1">
      <c r="A93" s="89"/>
      <c r="B93" s="89"/>
      <c r="C93" s="89"/>
      <c r="D93" s="89"/>
      <c r="E93" s="89"/>
      <c r="F93" s="89"/>
      <c r="G93" s="89"/>
      <c r="H93" s="89"/>
      <c r="I93" s="89"/>
    </row>
    <row r="94" spans="1:9" ht="13.35" customHeight="1">
      <c r="A94" s="89"/>
      <c r="B94" s="89"/>
      <c r="C94" s="89"/>
      <c r="D94" s="89"/>
      <c r="E94" s="89"/>
      <c r="F94" s="89"/>
      <c r="G94" s="89"/>
      <c r="H94" s="89"/>
      <c r="I94" s="89"/>
    </row>
    <row r="95" spans="1:9" ht="13.35" customHeight="1">
      <c r="A95" s="89"/>
      <c r="B95" s="89"/>
      <c r="C95" s="89"/>
      <c r="D95" s="89"/>
      <c r="E95" s="89"/>
      <c r="F95" s="89"/>
      <c r="G95" s="89"/>
      <c r="H95" s="89"/>
      <c r="I95" s="89"/>
    </row>
    <row r="96" spans="1:9" ht="13.35" customHeight="1">
      <c r="A96" s="89"/>
      <c r="B96" s="89"/>
      <c r="C96" s="89"/>
      <c r="D96" s="89"/>
      <c r="E96" s="89"/>
      <c r="F96" s="89"/>
      <c r="G96" s="89"/>
      <c r="H96" s="89"/>
      <c r="I96" s="89"/>
    </row>
    <row r="97" spans="1:9" ht="13.35" customHeight="1">
      <c r="A97" s="89"/>
      <c r="B97" s="89"/>
      <c r="C97" s="89"/>
      <c r="D97" s="89"/>
      <c r="E97" s="89"/>
      <c r="F97" s="89"/>
      <c r="G97" s="89"/>
      <c r="H97" s="89"/>
      <c r="I97" s="89"/>
    </row>
    <row r="98" spans="1:9" ht="13.35" customHeight="1">
      <c r="A98" s="89"/>
      <c r="B98" s="89"/>
      <c r="C98" s="89"/>
      <c r="D98" s="89"/>
      <c r="E98" s="89"/>
      <c r="F98" s="89"/>
      <c r="G98" s="89"/>
      <c r="H98" s="89"/>
      <c r="I98" s="89"/>
    </row>
    <row r="99" spans="1:9" ht="13.35" customHeight="1">
      <c r="A99" s="89"/>
      <c r="B99" s="89"/>
      <c r="C99" s="89"/>
      <c r="D99" s="89"/>
      <c r="E99" s="89"/>
      <c r="F99" s="89"/>
      <c r="G99" s="89"/>
      <c r="H99" s="89"/>
      <c r="I99" s="89"/>
    </row>
    <row r="100" spans="1:9" ht="13.35" customHeight="1">
      <c r="A100" s="89"/>
      <c r="B100" s="89"/>
      <c r="C100" s="89"/>
      <c r="D100" s="89"/>
      <c r="E100" s="89"/>
      <c r="F100" s="89"/>
      <c r="G100" s="89"/>
      <c r="H100" s="89"/>
      <c r="I100" s="89"/>
    </row>
  </sheetData>
  <mergeCells count="2">
    <mergeCell ref="A1:I1"/>
    <mergeCell ref="G8:H8"/>
  </mergeCells>
  <printOptions horizontalCentered="1"/>
  <pageMargins left="0.25" right="0" top="0.5" bottom="0.25" header="0.5" footer="0.2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B7"/>
  <sheetViews>
    <sheetView zoomScale="130" zoomScaleNormal="130" workbookViewId="0">
      <selection activeCell="A2" sqref="A2"/>
    </sheetView>
  </sheetViews>
  <sheetFormatPr defaultRowHeight="12.75"/>
  <sheetData>
    <row r="3" spans="1:2">
      <c r="A3">
        <v>1</v>
      </c>
      <c r="B3" s="53" t="s">
        <v>41</v>
      </c>
    </row>
    <row r="5" spans="1:2">
      <c r="A5">
        <v>2</v>
      </c>
      <c r="B5" s="53" t="s">
        <v>42</v>
      </c>
    </row>
    <row r="6" spans="1:2">
      <c r="B6" s="53" t="s">
        <v>43</v>
      </c>
    </row>
    <row r="7" spans="1:2">
      <c r="B7" s="5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</vt:lpstr>
      <vt:lpstr>MASTER LL</vt:lpstr>
      <vt:lpstr>MASTER WO</vt:lpstr>
      <vt:lpstr>WO</vt:lpstr>
      <vt:lpstr>LOADING LIST (SMT-A)</vt:lpstr>
      <vt:lpstr>Outstanding formula</vt:lpstr>
    </vt:vector>
  </TitlesOfParts>
  <Company>PT. SNP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Gunawan</dc:creator>
  <cp:lastModifiedBy>SMT-PE</cp:lastModifiedBy>
  <cp:lastPrinted>2019-05-27T05:57:44Z</cp:lastPrinted>
  <dcterms:created xsi:type="dcterms:W3CDTF">2000-08-18T11:02:22Z</dcterms:created>
  <dcterms:modified xsi:type="dcterms:W3CDTF">2020-10-09T06:37:56Z</dcterms:modified>
</cp:coreProperties>
</file>